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66925"/>
  <mc:AlternateContent xmlns:mc="http://schemas.openxmlformats.org/markup-compatibility/2006">
    <mc:Choice Requires="x15">
      <x15ac:absPath xmlns:x15ac="http://schemas.microsoft.com/office/spreadsheetml/2010/11/ac" url="J:\SDS\ACS\ACS 2018\2018 ACS 1 YR\State Ranking Tables\"/>
    </mc:Choice>
  </mc:AlternateContent>
  <xr:revisionPtr revIDLastSave="0" documentId="13_ncr:1_{19DB6528-E808-47CF-9D9C-D49AE82BA1F5}" xr6:coauthVersionLast="41" xr6:coauthVersionMax="41" xr10:uidLastSave="{00000000-0000-0000-0000-000000000000}"/>
  <bookViews>
    <workbookView xWindow="9330" yWindow="150" windowWidth="17895" windowHeight="13665" xr2:uid="{4D6C21A9-B4FF-4343-AA3E-3431431B995B}"/>
  </bookViews>
  <sheets>
    <sheet name="Titles" sheetId="2" r:id="rId1"/>
    <sheet name="Read_Me" sheetId="8" r:id="rId2"/>
    <sheet name="R0201" sheetId="3" r:id="rId3"/>
    <sheet name="R0202" sheetId="5" r:id="rId4"/>
    <sheet name="R0203" sheetId="7" r:id="rId5"/>
    <sheet name="R0204" sheetId="9" r:id="rId6"/>
    <sheet name="R0205" sheetId="11" r:id="rId7"/>
    <sheet name="R0206" sheetId="13" r:id="rId8"/>
    <sheet name="R0207" sheetId="15" r:id="rId9"/>
    <sheet name="R0208" sheetId="17" r:id="rId10"/>
    <sheet name="R0209" sheetId="19" r:id="rId11"/>
    <sheet name="R0501" sheetId="21" r:id="rId12"/>
    <sheet name="R0502" sheetId="23" r:id="rId13"/>
    <sheet name="R0503" sheetId="25" r:id="rId14"/>
    <sheet name="R0504" sheetId="27" r:id="rId15"/>
    <sheet name="R0505" sheetId="29" r:id="rId16"/>
    <sheet name="R0601" sheetId="31" r:id="rId17"/>
    <sheet name="R0701" sheetId="33" r:id="rId18"/>
    <sheet name="R0702" sheetId="35" r:id="rId19"/>
    <sheet name="R0703" sheetId="37" r:id="rId20"/>
    <sheet name="R0801" sheetId="39" r:id="rId21"/>
    <sheet name="R0802" sheetId="41" r:id="rId22"/>
    <sheet name="R0803" sheetId="43" r:id="rId23"/>
    <sheet name="R0804" sheetId="45" r:id="rId24"/>
    <sheet name="R0805" sheetId="47" r:id="rId25"/>
    <sheet name="R1001" sheetId="49" r:id="rId26"/>
    <sheet name="R1101" sheetId="51" r:id="rId27"/>
    <sheet name="R1102" sheetId="53" r:id="rId28"/>
    <sheet name="R1103" sheetId="55" r:id="rId29"/>
    <sheet name="R1104" sheetId="57" r:id="rId30"/>
    <sheet name="R1105" sheetId="59" r:id="rId31"/>
    <sheet name="R1106" sheetId="61" r:id="rId32"/>
    <sheet name="R1201" sheetId="63" r:id="rId33"/>
    <sheet name="R1202" sheetId="65" r:id="rId34"/>
    <sheet name="R1203" sheetId="67" r:id="rId35"/>
    <sheet name="R1204" sheetId="69" r:id="rId36"/>
    <sheet name="R1205" sheetId="71" r:id="rId37"/>
    <sheet name="R1251" sheetId="73" r:id="rId38"/>
    <sheet name="R1252" sheetId="75" r:id="rId39"/>
    <sheet name="R1253" sheetId="77" r:id="rId40"/>
    <sheet name="R1254" sheetId="79" r:id="rId41"/>
    <sheet name="R1303" sheetId="81" r:id="rId42"/>
    <sheet name="R1304" sheetId="83" r:id="rId43"/>
    <sheet name="R1501" sheetId="85" r:id="rId44"/>
    <sheet name="R1502" sheetId="87" r:id="rId45"/>
    <sheet name="R1503" sheetId="89" r:id="rId46"/>
    <sheet name="R1601" sheetId="91" r:id="rId47"/>
    <sheet name="R1602" sheetId="93" r:id="rId48"/>
    <sheet name="R1603" sheetId="95" r:id="rId49"/>
    <sheet name="R1701" sheetId="97" r:id="rId50"/>
    <sheet name="R1702" sheetId="99" r:id="rId51"/>
    <sheet name="R1703" sheetId="101" r:id="rId52"/>
    <sheet name="R1704" sheetId="103" r:id="rId53"/>
    <sheet name="R1810" sheetId="105" r:id="rId54"/>
    <sheet name="R1811" sheetId="107" r:id="rId55"/>
    <sheet name="R1901" sheetId="109" r:id="rId56"/>
    <sheet name="R1902" sheetId="111" r:id="rId57"/>
    <sheet name="R1903" sheetId="113" r:id="rId58"/>
    <sheet name="R1904" sheetId="115" r:id="rId59"/>
    <sheet name="R2001" sheetId="117" r:id="rId60"/>
    <sheet name="R2002" sheetId="119" r:id="rId61"/>
    <sheet name="R2101" sheetId="121" r:id="rId62"/>
    <sheet name="R2201" sheetId="123" r:id="rId63"/>
    <sheet name="R2301" sheetId="125" r:id="rId64"/>
    <sheet name="R2302" sheetId="127" r:id="rId65"/>
    <sheet name="R2303" sheetId="129" r:id="rId66"/>
    <sheet name="R2304" sheetId="131" r:id="rId67"/>
    <sheet name="R2401" sheetId="133" r:id="rId68"/>
    <sheet name="R2403" sheetId="135" r:id="rId69"/>
    <sheet name="R2404" sheetId="137" r:id="rId70"/>
    <sheet name="R2405" sheetId="139" r:id="rId71"/>
    <sheet name="R2406" sheetId="141" r:id="rId72"/>
    <sheet name="R2407" sheetId="143" r:id="rId73"/>
    <sheet name="R2408" sheetId="145" r:id="rId74"/>
    <sheet name="R2501" sheetId="147" r:id="rId75"/>
    <sheet name="R2502" sheetId="149" r:id="rId76"/>
    <sheet name="R2503" sheetId="151" r:id="rId77"/>
    <sheet name="R2504" sheetId="153" r:id="rId78"/>
    <sheet name="R2505" sheetId="155" r:id="rId79"/>
    <sheet name="R2506" sheetId="157" r:id="rId80"/>
    <sheet name="R2507" sheetId="159" r:id="rId81"/>
    <sheet name="R2509" sheetId="161" r:id="rId82"/>
    <sheet name="R2510" sheetId="163" r:id="rId83"/>
    <sheet name="R2511" sheetId="165" r:id="rId84"/>
    <sheet name="R2512" sheetId="167" r:id="rId85"/>
    <sheet name="R2513" sheetId="169" r:id="rId86"/>
    <sheet name="R2514" sheetId="171" r:id="rId87"/>
    <sheet name="R2515" sheetId="173" r:id="rId88"/>
    <sheet name="R2701" sheetId="175" r:id="rId89"/>
    <sheet name="R2702" sheetId="177" r:id="rId90"/>
    <sheet name="R2801" sheetId="179" r:id="rId91"/>
  </sheets>
  <definedNames>
    <definedName name="_xlnm._FilterDatabase" localSheetId="2" hidden="1">'R0201'!$A$9:$D$62</definedName>
    <definedName name="_xlnm._FilterDatabase" localSheetId="3" hidden="1">'R0202'!$A$9:$D$62</definedName>
    <definedName name="_xlnm._FilterDatabase" localSheetId="4" hidden="1">'R0203'!$A$9:$D$62</definedName>
    <definedName name="_xlnm._FilterDatabase" localSheetId="5" hidden="1">'R0204'!$A$9:$D$62</definedName>
    <definedName name="_xlnm._FilterDatabase" localSheetId="6" hidden="1">'R0205'!$A$9:$D$62</definedName>
    <definedName name="_xlnm._FilterDatabase" localSheetId="7" hidden="1">'R0206'!$A$9:$D$62</definedName>
    <definedName name="_xlnm._FilterDatabase" localSheetId="8" hidden="1">'R0207'!$A$9:$D$62</definedName>
    <definedName name="_xlnm._FilterDatabase" localSheetId="9" hidden="1">'R0208'!$A$9:$D$62</definedName>
    <definedName name="_xlnm._FilterDatabase" localSheetId="10" hidden="1">'R0209'!$A$9:$D$62</definedName>
    <definedName name="_xlnm._FilterDatabase" localSheetId="11" hidden="1">'R0501'!$A$9:$D$62</definedName>
    <definedName name="_xlnm._FilterDatabase" localSheetId="12" hidden="1">'R0502'!$A$9:$D$62</definedName>
    <definedName name="_xlnm._FilterDatabase" localSheetId="13" hidden="1">'R0503'!$A$9:$D$62</definedName>
    <definedName name="_xlnm._FilterDatabase" localSheetId="14" hidden="1">'R0504'!$A$9:$D$62</definedName>
    <definedName name="_xlnm._FilterDatabase" localSheetId="15" hidden="1">'R0505'!$A$9:$D$62</definedName>
    <definedName name="_xlnm._FilterDatabase" localSheetId="16" hidden="1">'R0601'!$A$9:$D$62</definedName>
    <definedName name="_xlnm._FilterDatabase" localSheetId="17" hidden="1">'R0701'!$A$9:$D$62</definedName>
    <definedName name="_xlnm._FilterDatabase" localSheetId="18" hidden="1">'R0702'!$A$9:$D$62</definedName>
    <definedName name="_xlnm._FilterDatabase" localSheetId="19" hidden="1">'R0703'!$A$9:$D$62</definedName>
    <definedName name="_xlnm._FilterDatabase" localSheetId="20" hidden="1">'R0801'!$A$9:$D$62</definedName>
    <definedName name="_xlnm._FilterDatabase" localSheetId="21" hidden="1">'R0802'!$A$9:$D$62</definedName>
    <definedName name="_xlnm._FilterDatabase" localSheetId="22" hidden="1">'R0803'!$A$9:$D$62</definedName>
    <definedName name="_xlnm._FilterDatabase" localSheetId="23" hidden="1">'R0804'!$A$9:$D$62</definedName>
    <definedName name="_xlnm._FilterDatabase" localSheetId="24" hidden="1">'R0805'!$A$9:$D$62</definedName>
    <definedName name="_xlnm._FilterDatabase" localSheetId="25" hidden="1">'R1001'!$A$9:$D$62</definedName>
    <definedName name="_xlnm._FilterDatabase" localSheetId="26" hidden="1">'R1101'!$A$9:$D$62</definedName>
    <definedName name="_xlnm._FilterDatabase" localSheetId="27" hidden="1">'R1102'!$A$9:$D$62</definedName>
    <definedName name="_xlnm._FilterDatabase" localSheetId="28" hidden="1">'R1103'!$A$9:$D$62</definedName>
    <definedName name="_xlnm._FilterDatabase" localSheetId="29" hidden="1">'R1104'!$A$9:$D$62</definedName>
    <definedName name="_xlnm._FilterDatabase" localSheetId="30" hidden="1">'R1105'!$A$9:$D$62</definedName>
    <definedName name="_xlnm._FilterDatabase" localSheetId="31" hidden="1">'R1106'!$A$9:$D$62</definedName>
    <definedName name="_xlnm._FilterDatabase" localSheetId="32" hidden="1">'R1201'!$A$9:$D$62</definedName>
    <definedName name="_xlnm._FilterDatabase" localSheetId="33" hidden="1">'R1202'!$A$9:$D$62</definedName>
    <definedName name="_xlnm._FilterDatabase" localSheetId="34" hidden="1">'R1203'!$A$9:$D$62</definedName>
    <definedName name="_xlnm._FilterDatabase" localSheetId="35" hidden="1">'R1204'!$A$9:$D$62</definedName>
    <definedName name="_xlnm._FilterDatabase" localSheetId="36" hidden="1">'R1205'!$A$9:$D$62</definedName>
    <definedName name="_xlnm._FilterDatabase" localSheetId="37" hidden="1">'R1251'!$A$9:$D$62</definedName>
    <definedName name="_xlnm._FilterDatabase" localSheetId="38" hidden="1">'R1252'!$A$9:$D$62</definedName>
    <definedName name="_xlnm._FilterDatabase" localSheetId="39" hidden="1">'R1253'!$A$9:$D$62</definedName>
    <definedName name="_xlnm._FilterDatabase" localSheetId="40" hidden="1">'R1254'!$A$9:$D$62</definedName>
    <definedName name="_xlnm._FilterDatabase" localSheetId="41" hidden="1">'R1303'!$A$9:$D$62</definedName>
    <definedName name="_xlnm._FilterDatabase" localSheetId="42" hidden="1">'R1304'!$A$9:$D$62</definedName>
    <definedName name="_xlnm._FilterDatabase" localSheetId="43" hidden="1">'R1501'!$A$9:$D$62</definedName>
    <definedName name="_xlnm._FilterDatabase" localSheetId="44" hidden="1">'R1502'!$A$9:$D$62</definedName>
    <definedName name="_xlnm._FilterDatabase" localSheetId="45" hidden="1">'R1503'!$A$9:$D$62</definedName>
    <definedName name="_xlnm._FilterDatabase" localSheetId="46" hidden="1">'R1601'!$A$9:$D$62</definedName>
    <definedName name="_xlnm._FilterDatabase" localSheetId="47" hidden="1">'R1602'!$A$9:$D$62</definedName>
    <definedName name="_xlnm._FilterDatabase" localSheetId="48" hidden="1">'R1603'!$A$9:$D$62</definedName>
    <definedName name="_xlnm._FilterDatabase" localSheetId="49" hidden="1">'R1701'!$A$9:$D$62</definedName>
    <definedName name="_xlnm._FilterDatabase" localSheetId="50" hidden="1">'R1702'!$A$9:$D$62</definedName>
    <definedName name="_xlnm._FilterDatabase" localSheetId="51" hidden="1">'R1703'!$A$9:$D$62</definedName>
    <definedName name="_xlnm._FilterDatabase" localSheetId="52" hidden="1">'R1704'!$A$9:$D$62</definedName>
    <definedName name="_xlnm._FilterDatabase" localSheetId="53" hidden="1">'R1810'!$A$9:$D$62</definedName>
    <definedName name="_xlnm._FilterDatabase" localSheetId="54" hidden="1">'R1811'!$A$9:$D$62</definedName>
    <definedName name="_xlnm._FilterDatabase" localSheetId="55" hidden="1">'R1901'!$A$9:$D$62</definedName>
    <definedName name="_xlnm._FilterDatabase" localSheetId="56" hidden="1">'R1902'!$A$9:$D$62</definedName>
    <definedName name="_xlnm._FilterDatabase" localSheetId="57" hidden="1">'R1903'!$A$9:$D$62</definedName>
    <definedName name="_xlnm._FilterDatabase" localSheetId="58" hidden="1">'R1904'!$A$9:$D$62</definedName>
    <definedName name="_xlnm._FilterDatabase" localSheetId="59" hidden="1">'R2001'!$A$9:$D$62</definedName>
    <definedName name="_xlnm._FilterDatabase" localSheetId="60" hidden="1">'R2002'!$A$9:$D$62</definedName>
    <definedName name="_xlnm._FilterDatabase" localSheetId="61" hidden="1">'R2101'!$A$9:$D$62</definedName>
    <definedName name="_xlnm._FilterDatabase" localSheetId="62" hidden="1">'R2201'!$A$9:$D$62</definedName>
    <definedName name="_xlnm._FilterDatabase" localSheetId="63" hidden="1">'R2301'!$A$9:$D$62</definedName>
    <definedName name="_xlnm._FilterDatabase" localSheetId="64" hidden="1">'R2302'!$A$9:$D$62</definedName>
    <definedName name="_xlnm._FilterDatabase" localSheetId="65" hidden="1">'R2303'!$A$9:$D$62</definedName>
    <definedName name="_xlnm._FilterDatabase" localSheetId="66" hidden="1">'R2304'!$A$9:$D$62</definedName>
    <definedName name="_xlnm._FilterDatabase" localSheetId="67" hidden="1">'R2401'!$A$9:$D$62</definedName>
    <definedName name="_xlnm._FilterDatabase" localSheetId="68" hidden="1">'R2403'!$A$9:$D$62</definedName>
    <definedName name="_xlnm._FilterDatabase" localSheetId="69" hidden="1">'R2404'!$A$9:$D$62</definedName>
    <definedName name="_xlnm._FilterDatabase" localSheetId="70" hidden="1">'R2405'!$A$9:$D$62</definedName>
    <definedName name="_xlnm._FilterDatabase" localSheetId="71" hidden="1">'R2406'!$A$9:$D$62</definedName>
    <definedName name="_xlnm._FilterDatabase" localSheetId="72" hidden="1">'R2407'!$A$9:$D$62</definedName>
    <definedName name="_xlnm._FilterDatabase" localSheetId="73" hidden="1">'R2408'!$A$9:$D$62</definedName>
    <definedName name="_xlnm._FilterDatabase" localSheetId="74" hidden="1">'R2501'!$A$9:$D$62</definedName>
    <definedName name="_xlnm._FilterDatabase" localSheetId="75" hidden="1">'R2502'!$A$9:$D$62</definedName>
    <definedName name="_xlnm._FilterDatabase" localSheetId="76" hidden="1">'R2503'!$A$9:$D$62</definedName>
    <definedName name="_xlnm._FilterDatabase" localSheetId="77" hidden="1">'R2504'!$A$9:$D$62</definedName>
    <definedName name="_xlnm._FilterDatabase" localSheetId="78" hidden="1">'R2505'!$A$9:$D$62</definedName>
    <definedName name="_xlnm._FilterDatabase" localSheetId="79" hidden="1">'R2506'!$A$9:$D$62</definedName>
    <definedName name="_xlnm._FilterDatabase" localSheetId="80" hidden="1">'R2507'!$A$9:$D$62</definedName>
    <definedName name="_xlnm._FilterDatabase" localSheetId="81" hidden="1">'R2509'!$A$9:$D$62</definedName>
    <definedName name="_xlnm._FilterDatabase" localSheetId="82" hidden="1">'R2510'!$A$9:$D$62</definedName>
    <definedName name="_xlnm._FilterDatabase" localSheetId="83" hidden="1">'R2511'!$A$9:$D$62</definedName>
    <definedName name="_xlnm._FilterDatabase" localSheetId="84" hidden="1">'R2512'!$A$9:$D$62</definedName>
    <definedName name="_xlnm._FilterDatabase" localSheetId="85" hidden="1">'R2513'!$A$9:$D$62</definedName>
    <definedName name="_xlnm._FilterDatabase" localSheetId="86" hidden="1">'R2514'!$A$9:$D$62</definedName>
    <definedName name="_xlnm._FilterDatabase" localSheetId="87" hidden="1">'R2515'!$A$9:$D$62</definedName>
    <definedName name="_xlnm._FilterDatabase" localSheetId="88" hidden="1">'R2701'!$A$9:$D$62</definedName>
    <definedName name="_xlnm._FilterDatabase" localSheetId="89" hidden="1">'R2702'!$A$9:$D$62</definedName>
    <definedName name="_xlnm._FilterDatabase" localSheetId="90" hidden="1">'R2801'!$A$9:$D$62</definedName>
    <definedName name="_xlnm.Print_Titles" localSheetId="0">Titles!$3:$4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62" i="179" l="1"/>
  <c r="I62" i="179" s="1"/>
  <c r="J62" i="179" s="1"/>
  <c r="K62" i="179" s="1"/>
  <c r="G62" i="179"/>
  <c r="L62" i="179" s="1"/>
  <c r="I61" i="179"/>
  <c r="J61" i="179" s="1"/>
  <c r="K61" i="179" s="1"/>
  <c r="H61" i="179"/>
  <c r="G61" i="179"/>
  <c r="L61" i="179" s="1"/>
  <c r="H60" i="179"/>
  <c r="I60" i="179" s="1"/>
  <c r="J60" i="179" s="1"/>
  <c r="K60" i="179" s="1"/>
  <c r="G60" i="179"/>
  <c r="L60" i="179" s="1"/>
  <c r="H59" i="179"/>
  <c r="I59" i="179" s="1"/>
  <c r="J59" i="179" s="1"/>
  <c r="K59" i="179" s="1"/>
  <c r="G59" i="179"/>
  <c r="L59" i="179" s="1"/>
  <c r="I58" i="179"/>
  <c r="J58" i="179" s="1"/>
  <c r="K58" i="179" s="1"/>
  <c r="H58" i="179"/>
  <c r="G58" i="179"/>
  <c r="H57" i="179"/>
  <c r="I57" i="179" s="1"/>
  <c r="J57" i="179" s="1"/>
  <c r="K57" i="179" s="1"/>
  <c r="G57" i="179"/>
  <c r="H56" i="179"/>
  <c r="I56" i="179" s="1"/>
  <c r="J56" i="179" s="1"/>
  <c r="K56" i="179" s="1"/>
  <c r="G56" i="179"/>
  <c r="H55" i="179"/>
  <c r="I55" i="179" s="1"/>
  <c r="J55" i="179" s="1"/>
  <c r="K55" i="179" s="1"/>
  <c r="G55" i="179"/>
  <c r="H54" i="179"/>
  <c r="I54" i="179" s="1"/>
  <c r="J54" i="179" s="1"/>
  <c r="K54" i="179" s="1"/>
  <c r="G54" i="179"/>
  <c r="L54" i="179" s="1"/>
  <c r="I53" i="179"/>
  <c r="J53" i="179" s="1"/>
  <c r="K53" i="179" s="1"/>
  <c r="H53" i="179"/>
  <c r="G53" i="179"/>
  <c r="L53" i="179" s="1"/>
  <c r="H52" i="179"/>
  <c r="I52" i="179" s="1"/>
  <c r="J52" i="179" s="1"/>
  <c r="K52" i="179" s="1"/>
  <c r="G52" i="179"/>
  <c r="L52" i="179" s="1"/>
  <c r="H51" i="179"/>
  <c r="I51" i="179" s="1"/>
  <c r="J51" i="179" s="1"/>
  <c r="K51" i="179" s="1"/>
  <c r="G51" i="179"/>
  <c r="I50" i="179"/>
  <c r="J50" i="179" s="1"/>
  <c r="K50" i="179" s="1"/>
  <c r="H50" i="179"/>
  <c r="G50" i="179"/>
  <c r="J49" i="179"/>
  <c r="K49" i="179" s="1"/>
  <c r="I49" i="179"/>
  <c r="H49" i="179"/>
  <c r="G49" i="179"/>
  <c r="H48" i="179"/>
  <c r="I48" i="179" s="1"/>
  <c r="J48" i="179" s="1"/>
  <c r="K48" i="179" s="1"/>
  <c r="G48" i="179"/>
  <c r="L48" i="179" s="1"/>
  <c r="H47" i="179"/>
  <c r="I47" i="179" s="1"/>
  <c r="J47" i="179" s="1"/>
  <c r="K47" i="179" s="1"/>
  <c r="G47" i="179"/>
  <c r="H46" i="179"/>
  <c r="I46" i="179" s="1"/>
  <c r="J46" i="179" s="1"/>
  <c r="K46" i="179" s="1"/>
  <c r="G46" i="179"/>
  <c r="I45" i="179"/>
  <c r="J45" i="179" s="1"/>
  <c r="K45" i="179" s="1"/>
  <c r="H45" i="179"/>
  <c r="G45" i="179"/>
  <c r="L45" i="179" s="1"/>
  <c r="H44" i="179"/>
  <c r="I44" i="179" s="1"/>
  <c r="J44" i="179" s="1"/>
  <c r="K44" i="179" s="1"/>
  <c r="G44" i="179"/>
  <c r="L44" i="179" s="1"/>
  <c r="H43" i="179"/>
  <c r="I43" i="179" s="1"/>
  <c r="J43" i="179" s="1"/>
  <c r="K43" i="179" s="1"/>
  <c r="G43" i="179"/>
  <c r="I42" i="179"/>
  <c r="J42" i="179" s="1"/>
  <c r="K42" i="179" s="1"/>
  <c r="H42" i="179"/>
  <c r="G42" i="179"/>
  <c r="J41" i="179"/>
  <c r="K41" i="179" s="1"/>
  <c r="I41" i="179"/>
  <c r="H41" i="179"/>
  <c r="G41" i="179"/>
  <c r="L41" i="179" s="1"/>
  <c r="H40" i="179"/>
  <c r="I40" i="179" s="1"/>
  <c r="J40" i="179" s="1"/>
  <c r="K40" i="179" s="1"/>
  <c r="G40" i="179"/>
  <c r="L40" i="179" s="1"/>
  <c r="H39" i="179"/>
  <c r="I39" i="179" s="1"/>
  <c r="J39" i="179" s="1"/>
  <c r="K39" i="179" s="1"/>
  <c r="G39" i="179"/>
  <c r="H38" i="179"/>
  <c r="I38" i="179" s="1"/>
  <c r="J38" i="179" s="1"/>
  <c r="K38" i="179" s="1"/>
  <c r="G38" i="179"/>
  <c r="I37" i="179"/>
  <c r="J37" i="179" s="1"/>
  <c r="K37" i="179" s="1"/>
  <c r="H37" i="179"/>
  <c r="G37" i="179"/>
  <c r="L37" i="179" s="1"/>
  <c r="H36" i="179"/>
  <c r="I36" i="179" s="1"/>
  <c r="J36" i="179" s="1"/>
  <c r="K36" i="179" s="1"/>
  <c r="G36" i="179"/>
  <c r="L36" i="179" s="1"/>
  <c r="H35" i="179"/>
  <c r="I35" i="179" s="1"/>
  <c r="J35" i="179" s="1"/>
  <c r="K35" i="179" s="1"/>
  <c r="G35" i="179"/>
  <c r="L35" i="179" s="1"/>
  <c r="I34" i="179"/>
  <c r="J34" i="179" s="1"/>
  <c r="K34" i="179" s="1"/>
  <c r="H34" i="179"/>
  <c r="G34" i="179"/>
  <c r="J33" i="179"/>
  <c r="K33" i="179" s="1"/>
  <c r="I33" i="179"/>
  <c r="H33" i="179"/>
  <c r="G33" i="179"/>
  <c r="L33" i="179" s="1"/>
  <c r="H32" i="179"/>
  <c r="I32" i="179" s="1"/>
  <c r="J32" i="179" s="1"/>
  <c r="K32" i="179" s="1"/>
  <c r="G32" i="179"/>
  <c r="L32" i="179" s="1"/>
  <c r="H31" i="179"/>
  <c r="I31" i="179" s="1"/>
  <c r="J31" i="179" s="1"/>
  <c r="K31" i="179" s="1"/>
  <c r="G31" i="179"/>
  <c r="H30" i="179"/>
  <c r="I30" i="179" s="1"/>
  <c r="J30" i="179" s="1"/>
  <c r="K30" i="179" s="1"/>
  <c r="G30" i="179"/>
  <c r="I29" i="179"/>
  <c r="J29" i="179" s="1"/>
  <c r="K29" i="179" s="1"/>
  <c r="H29" i="179"/>
  <c r="G29" i="179"/>
  <c r="L29" i="179" s="1"/>
  <c r="H28" i="179"/>
  <c r="I28" i="179" s="1"/>
  <c r="J28" i="179" s="1"/>
  <c r="K28" i="179" s="1"/>
  <c r="G28" i="179"/>
  <c r="L28" i="179" s="1"/>
  <c r="H27" i="179"/>
  <c r="I27" i="179" s="1"/>
  <c r="J27" i="179" s="1"/>
  <c r="K27" i="179" s="1"/>
  <c r="G27" i="179"/>
  <c r="L27" i="179" s="1"/>
  <c r="I26" i="179"/>
  <c r="J26" i="179" s="1"/>
  <c r="K26" i="179" s="1"/>
  <c r="H26" i="179"/>
  <c r="G26" i="179"/>
  <c r="J25" i="179"/>
  <c r="K25" i="179" s="1"/>
  <c r="I25" i="179"/>
  <c r="H25" i="179"/>
  <c r="G25" i="179"/>
  <c r="L25" i="179" s="1"/>
  <c r="H24" i="179"/>
  <c r="I24" i="179" s="1"/>
  <c r="J24" i="179" s="1"/>
  <c r="K24" i="179" s="1"/>
  <c r="G24" i="179"/>
  <c r="L24" i="179" s="1"/>
  <c r="H23" i="179"/>
  <c r="I23" i="179" s="1"/>
  <c r="J23" i="179" s="1"/>
  <c r="K23" i="179" s="1"/>
  <c r="G23" i="179"/>
  <c r="H22" i="179"/>
  <c r="I22" i="179" s="1"/>
  <c r="J22" i="179" s="1"/>
  <c r="K22" i="179" s="1"/>
  <c r="G22" i="179"/>
  <c r="I21" i="179"/>
  <c r="J21" i="179" s="1"/>
  <c r="K21" i="179" s="1"/>
  <c r="H21" i="179"/>
  <c r="G21" i="179"/>
  <c r="L21" i="179" s="1"/>
  <c r="H20" i="179"/>
  <c r="I20" i="179" s="1"/>
  <c r="J20" i="179" s="1"/>
  <c r="K20" i="179" s="1"/>
  <c r="G20" i="179"/>
  <c r="L20" i="179" s="1"/>
  <c r="H19" i="179"/>
  <c r="I19" i="179" s="1"/>
  <c r="J19" i="179" s="1"/>
  <c r="K19" i="179" s="1"/>
  <c r="G19" i="179"/>
  <c r="L19" i="179" s="1"/>
  <c r="I18" i="179"/>
  <c r="J18" i="179" s="1"/>
  <c r="K18" i="179" s="1"/>
  <c r="H18" i="179"/>
  <c r="G18" i="179"/>
  <c r="J17" i="179"/>
  <c r="K17" i="179" s="1"/>
  <c r="I17" i="179"/>
  <c r="H17" i="179"/>
  <c r="G17" i="179"/>
  <c r="L17" i="179" s="1"/>
  <c r="H16" i="179"/>
  <c r="I16" i="179" s="1"/>
  <c r="J16" i="179" s="1"/>
  <c r="K16" i="179" s="1"/>
  <c r="G16" i="179"/>
  <c r="L16" i="179" s="1"/>
  <c r="H15" i="179"/>
  <c r="I15" i="179" s="1"/>
  <c r="J15" i="179" s="1"/>
  <c r="K15" i="179" s="1"/>
  <c r="G15" i="179"/>
  <c r="H14" i="179"/>
  <c r="I14" i="179" s="1"/>
  <c r="J14" i="179" s="1"/>
  <c r="K14" i="179" s="1"/>
  <c r="G14" i="179"/>
  <c r="I13" i="179"/>
  <c r="J13" i="179" s="1"/>
  <c r="K13" i="179" s="1"/>
  <c r="H13" i="179"/>
  <c r="G13" i="179"/>
  <c r="L13" i="179" s="1"/>
  <c r="H12" i="179"/>
  <c r="I12" i="179" s="1"/>
  <c r="J12" i="179" s="1"/>
  <c r="K12" i="179" s="1"/>
  <c r="G12" i="179"/>
  <c r="L12" i="179" s="1"/>
  <c r="H11" i="179"/>
  <c r="I11" i="179" s="1"/>
  <c r="J11" i="179" s="1"/>
  <c r="K11" i="179" s="1"/>
  <c r="G11" i="179"/>
  <c r="L11" i="179" s="1"/>
  <c r="I10" i="179"/>
  <c r="J10" i="179" s="1"/>
  <c r="K10" i="179" s="1"/>
  <c r="H10" i="179"/>
  <c r="G10" i="179"/>
  <c r="E10" i="179"/>
  <c r="B7" i="179"/>
  <c r="I6" i="179"/>
  <c r="L56" i="179" s="1"/>
  <c r="B6" i="179"/>
  <c r="I7" i="179" l="1"/>
  <c r="M10" i="179" s="1"/>
  <c r="M36" i="179"/>
  <c r="M42" i="179"/>
  <c r="M59" i="179"/>
  <c r="N59" i="179" s="1"/>
  <c r="E59" i="179" s="1"/>
  <c r="M30" i="179"/>
  <c r="M33" i="179"/>
  <c r="M46" i="179"/>
  <c r="M14" i="179"/>
  <c r="M24" i="179"/>
  <c r="N24" i="179" s="1"/>
  <c r="E24" i="179" s="1"/>
  <c r="M11" i="179"/>
  <c r="N11" i="179" s="1"/>
  <c r="E11" i="179" s="1"/>
  <c r="M43" i="179"/>
  <c r="M60" i="179"/>
  <c r="N60" i="179" s="1"/>
  <c r="E60" i="179" s="1"/>
  <c r="M15" i="179"/>
  <c r="M47" i="179"/>
  <c r="M53" i="179"/>
  <c r="N53" i="179" s="1"/>
  <c r="E53" i="179" s="1"/>
  <c r="M57" i="179"/>
  <c r="M18" i="179"/>
  <c r="M28" i="179"/>
  <c r="N28" i="179" s="1"/>
  <c r="E28" i="179" s="1"/>
  <c r="M44" i="179"/>
  <c r="N44" i="179" s="1"/>
  <c r="E44" i="179" s="1"/>
  <c r="M16" i="179"/>
  <c r="N16" i="179" s="1"/>
  <c r="E16" i="179" s="1"/>
  <c r="N19" i="179"/>
  <c r="E19" i="179" s="1"/>
  <c r="M32" i="179"/>
  <c r="N32" i="179" s="1"/>
  <c r="E32" i="179" s="1"/>
  <c r="M41" i="179"/>
  <c r="N41" i="179" s="1"/>
  <c r="E41" i="179" s="1"/>
  <c r="M54" i="179"/>
  <c r="N54" i="179" s="1"/>
  <c r="E54" i="179" s="1"/>
  <c r="M61" i="179"/>
  <c r="N61" i="179" s="1"/>
  <c r="E61" i="179" s="1"/>
  <c r="M22" i="179"/>
  <c r="M19" i="179"/>
  <c r="N33" i="179"/>
  <c r="E33" i="179" s="1"/>
  <c r="M35" i="179"/>
  <c r="N35" i="179" s="1"/>
  <c r="E35" i="179" s="1"/>
  <c r="M51" i="179"/>
  <c r="M58" i="179"/>
  <c r="N62" i="179"/>
  <c r="E62" i="179" s="1"/>
  <c r="M23" i="179"/>
  <c r="M29" i="179"/>
  <c r="N29" i="179" s="1"/>
  <c r="E29" i="179" s="1"/>
  <c r="N36" i="179"/>
  <c r="E36" i="179" s="1"/>
  <c r="M39" i="179"/>
  <c r="M45" i="179"/>
  <c r="N45" i="179" s="1"/>
  <c r="E45" i="179" s="1"/>
  <c r="M62" i="179"/>
  <c r="L49" i="179"/>
  <c r="L57" i="179"/>
  <c r="N57" i="179" s="1"/>
  <c r="E57" i="179" s="1"/>
  <c r="L18" i="179"/>
  <c r="N18" i="179" s="1"/>
  <c r="E18" i="179" s="1"/>
  <c r="L26" i="179"/>
  <c r="L34" i="179"/>
  <c r="L42" i="179"/>
  <c r="L50" i="179"/>
  <c r="L58" i="179"/>
  <c r="N58" i="179" s="1"/>
  <c r="E58" i="179" s="1"/>
  <c r="L43" i="179"/>
  <c r="N43" i="179" s="1"/>
  <c r="E43" i="179" s="1"/>
  <c r="L51" i="179"/>
  <c r="N51" i="179" s="1"/>
  <c r="E51" i="179" s="1"/>
  <c r="L23" i="179"/>
  <c r="N23" i="179" s="1"/>
  <c r="E23" i="179" s="1"/>
  <c r="L10" i="179"/>
  <c r="L15" i="179"/>
  <c r="N15" i="179" s="1"/>
  <c r="E15" i="179" s="1"/>
  <c r="L14" i="179"/>
  <c r="L22" i="179"/>
  <c r="L30" i="179"/>
  <c r="N30" i="179" s="1"/>
  <c r="E30" i="179" s="1"/>
  <c r="L38" i="179"/>
  <c r="L46" i="179"/>
  <c r="N46" i="179" s="1"/>
  <c r="E46" i="179" s="1"/>
  <c r="L31" i="179"/>
  <c r="L39" i="179"/>
  <c r="L47" i="179"/>
  <c r="N47" i="179" s="1"/>
  <c r="E47" i="179" s="1"/>
  <c r="L55" i="179"/>
  <c r="H62" i="177"/>
  <c r="I62" i="177" s="1"/>
  <c r="J62" i="177" s="1"/>
  <c r="K62" i="177" s="1"/>
  <c r="G62" i="177"/>
  <c r="I61" i="177"/>
  <c r="J61" i="177" s="1"/>
  <c r="K61" i="177" s="1"/>
  <c r="H61" i="177"/>
  <c r="G61" i="177"/>
  <c r="H60" i="177"/>
  <c r="I60" i="177" s="1"/>
  <c r="J60" i="177" s="1"/>
  <c r="K60" i="177" s="1"/>
  <c r="G60" i="177"/>
  <c r="H59" i="177"/>
  <c r="I59" i="177" s="1"/>
  <c r="J59" i="177" s="1"/>
  <c r="K59" i="177" s="1"/>
  <c r="G59" i="177"/>
  <c r="H58" i="177"/>
  <c r="I58" i="177" s="1"/>
  <c r="J58" i="177" s="1"/>
  <c r="K58" i="177" s="1"/>
  <c r="G58" i="177"/>
  <c r="H57" i="177"/>
  <c r="I57" i="177" s="1"/>
  <c r="J57" i="177" s="1"/>
  <c r="K57" i="177" s="1"/>
  <c r="G57" i="177"/>
  <c r="I56" i="177"/>
  <c r="J56" i="177" s="1"/>
  <c r="K56" i="177" s="1"/>
  <c r="H56" i="177"/>
  <c r="G56" i="177"/>
  <c r="J55" i="177"/>
  <c r="K55" i="177" s="1"/>
  <c r="I55" i="177"/>
  <c r="H55" i="177"/>
  <c r="G55" i="177"/>
  <c r="H54" i="177"/>
  <c r="I54" i="177" s="1"/>
  <c r="J54" i="177" s="1"/>
  <c r="K54" i="177" s="1"/>
  <c r="G54" i="177"/>
  <c r="I53" i="177"/>
  <c r="J53" i="177" s="1"/>
  <c r="K53" i="177" s="1"/>
  <c r="H53" i="177"/>
  <c r="G53" i="177"/>
  <c r="H52" i="177"/>
  <c r="I52" i="177" s="1"/>
  <c r="J52" i="177" s="1"/>
  <c r="K52" i="177" s="1"/>
  <c r="G52" i="177"/>
  <c r="H51" i="177"/>
  <c r="I51" i="177" s="1"/>
  <c r="J51" i="177" s="1"/>
  <c r="K51" i="177" s="1"/>
  <c r="G51" i="177"/>
  <c r="H50" i="177"/>
  <c r="I50" i="177" s="1"/>
  <c r="J50" i="177" s="1"/>
  <c r="K50" i="177" s="1"/>
  <c r="G50" i="177"/>
  <c r="H49" i="177"/>
  <c r="I49" i="177" s="1"/>
  <c r="J49" i="177" s="1"/>
  <c r="K49" i="177" s="1"/>
  <c r="G49" i="177"/>
  <c r="I48" i="177"/>
  <c r="J48" i="177" s="1"/>
  <c r="K48" i="177" s="1"/>
  <c r="H48" i="177"/>
  <c r="G48" i="177"/>
  <c r="J47" i="177"/>
  <c r="K47" i="177" s="1"/>
  <c r="I47" i="177"/>
  <c r="H47" i="177"/>
  <c r="G47" i="177"/>
  <c r="H46" i="177"/>
  <c r="I46" i="177" s="1"/>
  <c r="J46" i="177" s="1"/>
  <c r="K46" i="177" s="1"/>
  <c r="G46" i="177"/>
  <c r="I45" i="177"/>
  <c r="J45" i="177" s="1"/>
  <c r="K45" i="177" s="1"/>
  <c r="H45" i="177"/>
  <c r="G45" i="177"/>
  <c r="H44" i="177"/>
  <c r="I44" i="177" s="1"/>
  <c r="J44" i="177" s="1"/>
  <c r="K44" i="177" s="1"/>
  <c r="G44" i="177"/>
  <c r="H43" i="177"/>
  <c r="I43" i="177" s="1"/>
  <c r="J43" i="177" s="1"/>
  <c r="K43" i="177" s="1"/>
  <c r="G43" i="177"/>
  <c r="H42" i="177"/>
  <c r="I42" i="177" s="1"/>
  <c r="J42" i="177" s="1"/>
  <c r="K42" i="177" s="1"/>
  <c r="G42" i="177"/>
  <c r="H41" i="177"/>
  <c r="I41" i="177" s="1"/>
  <c r="J41" i="177" s="1"/>
  <c r="K41" i="177" s="1"/>
  <c r="G41" i="177"/>
  <c r="I40" i="177"/>
  <c r="J40" i="177" s="1"/>
  <c r="K40" i="177" s="1"/>
  <c r="H40" i="177"/>
  <c r="G40" i="177"/>
  <c r="J39" i="177"/>
  <c r="K39" i="177" s="1"/>
  <c r="I39" i="177"/>
  <c r="H39" i="177"/>
  <c r="G39" i="177"/>
  <c r="H38" i="177"/>
  <c r="I38" i="177" s="1"/>
  <c r="J38" i="177" s="1"/>
  <c r="K38" i="177" s="1"/>
  <c r="G38" i="177"/>
  <c r="I37" i="177"/>
  <c r="J37" i="177" s="1"/>
  <c r="K37" i="177" s="1"/>
  <c r="H37" i="177"/>
  <c r="G37" i="177"/>
  <c r="H36" i="177"/>
  <c r="I36" i="177" s="1"/>
  <c r="J36" i="177" s="1"/>
  <c r="K36" i="177" s="1"/>
  <c r="G36" i="177"/>
  <c r="H35" i="177"/>
  <c r="I35" i="177" s="1"/>
  <c r="J35" i="177" s="1"/>
  <c r="K35" i="177" s="1"/>
  <c r="G35" i="177"/>
  <c r="H34" i="177"/>
  <c r="I34" i="177" s="1"/>
  <c r="J34" i="177" s="1"/>
  <c r="K34" i="177" s="1"/>
  <c r="G34" i="177"/>
  <c r="H33" i="177"/>
  <c r="I33" i="177" s="1"/>
  <c r="J33" i="177" s="1"/>
  <c r="K33" i="177" s="1"/>
  <c r="G33" i="177"/>
  <c r="I32" i="177"/>
  <c r="J32" i="177" s="1"/>
  <c r="K32" i="177" s="1"/>
  <c r="H32" i="177"/>
  <c r="G32" i="177"/>
  <c r="J31" i="177"/>
  <c r="K31" i="177" s="1"/>
  <c r="I31" i="177"/>
  <c r="H31" i="177"/>
  <c r="G31" i="177"/>
  <c r="H30" i="177"/>
  <c r="I30" i="177" s="1"/>
  <c r="J30" i="177" s="1"/>
  <c r="K30" i="177" s="1"/>
  <c r="G30" i="177"/>
  <c r="I29" i="177"/>
  <c r="J29" i="177" s="1"/>
  <c r="K29" i="177" s="1"/>
  <c r="H29" i="177"/>
  <c r="G29" i="177"/>
  <c r="H28" i="177"/>
  <c r="I28" i="177" s="1"/>
  <c r="J28" i="177" s="1"/>
  <c r="K28" i="177" s="1"/>
  <c r="G28" i="177"/>
  <c r="H27" i="177"/>
  <c r="I27" i="177" s="1"/>
  <c r="J27" i="177" s="1"/>
  <c r="K27" i="177" s="1"/>
  <c r="G27" i="177"/>
  <c r="H26" i="177"/>
  <c r="I26" i="177" s="1"/>
  <c r="J26" i="177" s="1"/>
  <c r="K26" i="177" s="1"/>
  <c r="G26" i="177"/>
  <c r="H25" i="177"/>
  <c r="I25" i="177" s="1"/>
  <c r="J25" i="177" s="1"/>
  <c r="K25" i="177" s="1"/>
  <c r="G25" i="177"/>
  <c r="I24" i="177"/>
  <c r="J24" i="177" s="1"/>
  <c r="K24" i="177" s="1"/>
  <c r="H24" i="177"/>
  <c r="G24" i="177"/>
  <c r="J23" i="177"/>
  <c r="K23" i="177" s="1"/>
  <c r="I23" i="177"/>
  <c r="H23" i="177"/>
  <c r="G23" i="177"/>
  <c r="H22" i="177"/>
  <c r="I22" i="177" s="1"/>
  <c r="J22" i="177" s="1"/>
  <c r="K22" i="177" s="1"/>
  <c r="G22" i="177"/>
  <c r="I21" i="177"/>
  <c r="J21" i="177" s="1"/>
  <c r="K21" i="177" s="1"/>
  <c r="H21" i="177"/>
  <c r="G21" i="177"/>
  <c r="J20" i="177"/>
  <c r="K20" i="177" s="1"/>
  <c r="I20" i="177"/>
  <c r="H20" i="177"/>
  <c r="G20" i="177"/>
  <c r="H19" i="177"/>
  <c r="I19" i="177" s="1"/>
  <c r="J19" i="177" s="1"/>
  <c r="K19" i="177" s="1"/>
  <c r="G19" i="177"/>
  <c r="H18" i="177"/>
  <c r="I18" i="177" s="1"/>
  <c r="J18" i="177" s="1"/>
  <c r="K18" i="177" s="1"/>
  <c r="G18" i="177"/>
  <c r="H17" i="177"/>
  <c r="I17" i="177" s="1"/>
  <c r="J17" i="177" s="1"/>
  <c r="K17" i="177" s="1"/>
  <c r="G17" i="177"/>
  <c r="H16" i="177"/>
  <c r="I16" i="177" s="1"/>
  <c r="J16" i="177" s="1"/>
  <c r="K16" i="177" s="1"/>
  <c r="G16" i="177"/>
  <c r="I15" i="177"/>
  <c r="J15" i="177" s="1"/>
  <c r="K15" i="177" s="1"/>
  <c r="H15" i="177"/>
  <c r="G15" i="177"/>
  <c r="H14" i="177"/>
  <c r="I14" i="177" s="1"/>
  <c r="J14" i="177" s="1"/>
  <c r="K14" i="177" s="1"/>
  <c r="G14" i="177"/>
  <c r="I13" i="177"/>
  <c r="J13" i="177" s="1"/>
  <c r="K13" i="177" s="1"/>
  <c r="H13" i="177"/>
  <c r="G13" i="177"/>
  <c r="J12" i="177"/>
  <c r="K12" i="177" s="1"/>
  <c r="I12" i="177"/>
  <c r="H12" i="177"/>
  <c r="G12" i="177"/>
  <c r="H11" i="177"/>
  <c r="I11" i="177" s="1"/>
  <c r="J11" i="177" s="1"/>
  <c r="K11" i="177" s="1"/>
  <c r="G11" i="177"/>
  <c r="H10" i="177"/>
  <c r="I10" i="177" s="1"/>
  <c r="J10" i="177" s="1"/>
  <c r="K10" i="177" s="1"/>
  <c r="G10" i="177"/>
  <c r="E10" i="177"/>
  <c r="B7" i="177"/>
  <c r="B6" i="177"/>
  <c r="M41" i="177" l="1"/>
  <c r="I7" i="177"/>
  <c r="M19" i="177" s="1"/>
  <c r="L11" i="177"/>
  <c r="N11" i="177" s="1"/>
  <c r="E11" i="177" s="1"/>
  <c r="M61" i="177"/>
  <c r="M11" i="177"/>
  <c r="M14" i="177"/>
  <c r="M55" i="177"/>
  <c r="M43" i="177"/>
  <c r="M32" i="177"/>
  <c r="M18" i="177"/>
  <c r="M21" i="177"/>
  <c r="M37" i="177"/>
  <c r="M50" i="177"/>
  <c r="M56" i="177"/>
  <c r="M60" i="177"/>
  <c r="M31" i="177"/>
  <c r="L35" i="177"/>
  <c r="N38" i="179"/>
  <c r="E38" i="179" s="1"/>
  <c r="M56" i="179"/>
  <c r="N56" i="179" s="1"/>
  <c r="E56" i="179" s="1"/>
  <c r="M26" i="179"/>
  <c r="N22" i="179"/>
  <c r="E22" i="179" s="1"/>
  <c r="M48" i="179"/>
  <c r="N48" i="179" s="1"/>
  <c r="E48" i="179" s="1"/>
  <c r="M50" i="179"/>
  <c r="N50" i="179" s="1"/>
  <c r="E50" i="179" s="1"/>
  <c r="M12" i="179"/>
  <c r="N12" i="179" s="1"/>
  <c r="E12" i="179" s="1"/>
  <c r="M37" i="179"/>
  <c r="N37" i="179" s="1"/>
  <c r="E37" i="179" s="1"/>
  <c r="M27" i="179"/>
  <c r="N27" i="179" s="1"/>
  <c r="E27" i="179" s="1"/>
  <c r="M17" i="179"/>
  <c r="N17" i="179" s="1"/>
  <c r="E17" i="179" s="1"/>
  <c r="I6" i="177"/>
  <c r="L32" i="177" s="1"/>
  <c r="N32" i="177" s="1"/>
  <c r="E32" i="177" s="1"/>
  <c r="N14" i="179"/>
  <c r="E14" i="179" s="1"/>
  <c r="N42" i="179"/>
  <c r="E42" i="179" s="1"/>
  <c r="M55" i="179"/>
  <c r="N55" i="179" s="1"/>
  <c r="E55" i="179" s="1"/>
  <c r="M13" i="179"/>
  <c r="N13" i="179" s="1"/>
  <c r="E13" i="179" s="1"/>
  <c r="M31" i="179"/>
  <c r="N31" i="179" s="1"/>
  <c r="E31" i="179" s="1"/>
  <c r="M49" i="179"/>
  <c r="N49" i="179" s="1"/>
  <c r="E49" i="179" s="1"/>
  <c r="M20" i="179"/>
  <c r="N20" i="179" s="1"/>
  <c r="E20" i="179" s="1"/>
  <c r="N39" i="179"/>
  <c r="E39" i="179" s="1"/>
  <c r="N10" i="179"/>
  <c r="N26" i="179"/>
  <c r="E26" i="179" s="1"/>
  <c r="M25" i="179"/>
  <c r="N25" i="179" s="1"/>
  <c r="E25" i="179" s="1"/>
  <c r="M38" i="179"/>
  <c r="M34" i="179"/>
  <c r="N34" i="179" s="1"/>
  <c r="E34" i="179" s="1"/>
  <c r="M21" i="179"/>
  <c r="N21" i="179" s="1"/>
  <c r="E21" i="179" s="1"/>
  <c r="M40" i="179"/>
  <c r="N40" i="179" s="1"/>
  <c r="E40" i="179" s="1"/>
  <c r="M52" i="179"/>
  <c r="N52" i="179" s="1"/>
  <c r="E52" i="179" s="1"/>
  <c r="I62" i="175"/>
  <c r="J62" i="175" s="1"/>
  <c r="K62" i="175" s="1"/>
  <c r="H62" i="175"/>
  <c r="G62" i="175"/>
  <c r="L62" i="175" s="1"/>
  <c r="H61" i="175"/>
  <c r="I61" i="175" s="1"/>
  <c r="J61" i="175" s="1"/>
  <c r="K61" i="175" s="1"/>
  <c r="G61" i="175"/>
  <c r="L61" i="175" s="1"/>
  <c r="I60" i="175"/>
  <c r="J60" i="175" s="1"/>
  <c r="K60" i="175" s="1"/>
  <c r="H60" i="175"/>
  <c r="G60" i="175"/>
  <c r="L60" i="175" s="1"/>
  <c r="H59" i="175"/>
  <c r="I59" i="175" s="1"/>
  <c r="J59" i="175" s="1"/>
  <c r="K59" i="175" s="1"/>
  <c r="G59" i="175"/>
  <c r="I58" i="175"/>
  <c r="J58" i="175" s="1"/>
  <c r="K58" i="175" s="1"/>
  <c r="H58" i="175"/>
  <c r="G58" i="175"/>
  <c r="L58" i="175" s="1"/>
  <c r="H57" i="175"/>
  <c r="I57" i="175" s="1"/>
  <c r="J57" i="175" s="1"/>
  <c r="K57" i="175" s="1"/>
  <c r="G57" i="175"/>
  <c r="I56" i="175"/>
  <c r="J56" i="175" s="1"/>
  <c r="K56" i="175" s="1"/>
  <c r="H56" i="175"/>
  <c r="G56" i="175"/>
  <c r="L56" i="175" s="1"/>
  <c r="L55" i="175"/>
  <c r="H55" i="175"/>
  <c r="I55" i="175" s="1"/>
  <c r="J55" i="175" s="1"/>
  <c r="K55" i="175" s="1"/>
  <c r="G55" i="175"/>
  <c r="I54" i="175"/>
  <c r="J54" i="175" s="1"/>
  <c r="K54" i="175" s="1"/>
  <c r="H54" i="175"/>
  <c r="G54" i="175"/>
  <c r="L54" i="175" s="1"/>
  <c r="H53" i="175"/>
  <c r="I53" i="175" s="1"/>
  <c r="J53" i="175" s="1"/>
  <c r="K53" i="175" s="1"/>
  <c r="G53" i="175"/>
  <c r="I52" i="175"/>
  <c r="J52" i="175" s="1"/>
  <c r="K52" i="175" s="1"/>
  <c r="H52" i="175"/>
  <c r="G52" i="175"/>
  <c r="L52" i="175" s="1"/>
  <c r="H51" i="175"/>
  <c r="I51" i="175" s="1"/>
  <c r="J51" i="175" s="1"/>
  <c r="K51" i="175" s="1"/>
  <c r="G51" i="175"/>
  <c r="I50" i="175"/>
  <c r="J50" i="175" s="1"/>
  <c r="K50" i="175" s="1"/>
  <c r="H50" i="175"/>
  <c r="G50" i="175"/>
  <c r="L50" i="175" s="1"/>
  <c r="H49" i="175"/>
  <c r="I49" i="175" s="1"/>
  <c r="J49" i="175" s="1"/>
  <c r="K49" i="175" s="1"/>
  <c r="G49" i="175"/>
  <c r="I48" i="175"/>
  <c r="J48" i="175" s="1"/>
  <c r="K48" i="175" s="1"/>
  <c r="H48" i="175"/>
  <c r="G48" i="175"/>
  <c r="L48" i="175" s="1"/>
  <c r="L47" i="175"/>
  <c r="H47" i="175"/>
  <c r="I47" i="175" s="1"/>
  <c r="J47" i="175" s="1"/>
  <c r="K47" i="175" s="1"/>
  <c r="G47" i="175"/>
  <c r="I46" i="175"/>
  <c r="J46" i="175" s="1"/>
  <c r="K46" i="175" s="1"/>
  <c r="H46" i="175"/>
  <c r="G46" i="175"/>
  <c r="L46" i="175" s="1"/>
  <c r="H45" i="175"/>
  <c r="I45" i="175" s="1"/>
  <c r="J45" i="175" s="1"/>
  <c r="K45" i="175" s="1"/>
  <c r="G45" i="175"/>
  <c r="I44" i="175"/>
  <c r="J44" i="175" s="1"/>
  <c r="K44" i="175" s="1"/>
  <c r="H44" i="175"/>
  <c r="G44" i="175"/>
  <c r="L44" i="175" s="1"/>
  <c r="H43" i="175"/>
  <c r="I43" i="175" s="1"/>
  <c r="J43" i="175" s="1"/>
  <c r="K43" i="175" s="1"/>
  <c r="G43" i="175"/>
  <c r="I42" i="175"/>
  <c r="J42" i="175" s="1"/>
  <c r="K42" i="175" s="1"/>
  <c r="H42" i="175"/>
  <c r="G42" i="175"/>
  <c r="L42" i="175" s="1"/>
  <c r="H41" i="175"/>
  <c r="I41" i="175" s="1"/>
  <c r="J41" i="175" s="1"/>
  <c r="K41" i="175" s="1"/>
  <c r="G41" i="175"/>
  <c r="I40" i="175"/>
  <c r="J40" i="175" s="1"/>
  <c r="K40" i="175" s="1"/>
  <c r="H40" i="175"/>
  <c r="G40" i="175"/>
  <c r="L40" i="175" s="1"/>
  <c r="L39" i="175"/>
  <c r="H39" i="175"/>
  <c r="I39" i="175" s="1"/>
  <c r="J39" i="175" s="1"/>
  <c r="K39" i="175" s="1"/>
  <c r="G39" i="175"/>
  <c r="I38" i="175"/>
  <c r="J38" i="175" s="1"/>
  <c r="K38" i="175" s="1"/>
  <c r="H38" i="175"/>
  <c r="G38" i="175"/>
  <c r="L38" i="175" s="1"/>
  <c r="H37" i="175"/>
  <c r="I37" i="175" s="1"/>
  <c r="J37" i="175" s="1"/>
  <c r="K37" i="175" s="1"/>
  <c r="G37" i="175"/>
  <c r="I36" i="175"/>
  <c r="J36" i="175" s="1"/>
  <c r="K36" i="175" s="1"/>
  <c r="H36" i="175"/>
  <c r="G36" i="175"/>
  <c r="L36" i="175" s="1"/>
  <c r="H35" i="175"/>
  <c r="I35" i="175" s="1"/>
  <c r="J35" i="175" s="1"/>
  <c r="K35" i="175" s="1"/>
  <c r="G35" i="175"/>
  <c r="I34" i="175"/>
  <c r="J34" i="175" s="1"/>
  <c r="K34" i="175" s="1"/>
  <c r="H34" i="175"/>
  <c r="G34" i="175"/>
  <c r="L34" i="175" s="1"/>
  <c r="H33" i="175"/>
  <c r="I33" i="175" s="1"/>
  <c r="J33" i="175" s="1"/>
  <c r="K33" i="175" s="1"/>
  <c r="G33" i="175"/>
  <c r="I32" i="175"/>
  <c r="J32" i="175" s="1"/>
  <c r="K32" i="175" s="1"/>
  <c r="H32" i="175"/>
  <c r="G32" i="175"/>
  <c r="L32" i="175" s="1"/>
  <c r="L31" i="175"/>
  <c r="H31" i="175"/>
  <c r="I31" i="175" s="1"/>
  <c r="J31" i="175" s="1"/>
  <c r="K31" i="175" s="1"/>
  <c r="G31" i="175"/>
  <c r="I30" i="175"/>
  <c r="J30" i="175" s="1"/>
  <c r="K30" i="175" s="1"/>
  <c r="H30" i="175"/>
  <c r="G30" i="175"/>
  <c r="L30" i="175" s="1"/>
  <c r="H29" i="175"/>
  <c r="I29" i="175" s="1"/>
  <c r="J29" i="175" s="1"/>
  <c r="K29" i="175" s="1"/>
  <c r="G29" i="175"/>
  <c r="I28" i="175"/>
  <c r="J28" i="175" s="1"/>
  <c r="K28" i="175" s="1"/>
  <c r="H28" i="175"/>
  <c r="G28" i="175"/>
  <c r="L28" i="175" s="1"/>
  <c r="H27" i="175"/>
  <c r="I27" i="175" s="1"/>
  <c r="J27" i="175" s="1"/>
  <c r="K27" i="175" s="1"/>
  <c r="G27" i="175"/>
  <c r="I26" i="175"/>
  <c r="J26" i="175" s="1"/>
  <c r="K26" i="175" s="1"/>
  <c r="H26" i="175"/>
  <c r="G26" i="175"/>
  <c r="L26" i="175" s="1"/>
  <c r="H25" i="175"/>
  <c r="I25" i="175" s="1"/>
  <c r="J25" i="175" s="1"/>
  <c r="K25" i="175" s="1"/>
  <c r="G25" i="175"/>
  <c r="I24" i="175"/>
  <c r="J24" i="175" s="1"/>
  <c r="K24" i="175" s="1"/>
  <c r="H24" i="175"/>
  <c r="G24" i="175"/>
  <c r="L24" i="175" s="1"/>
  <c r="L23" i="175"/>
  <c r="H23" i="175"/>
  <c r="I23" i="175" s="1"/>
  <c r="J23" i="175" s="1"/>
  <c r="K23" i="175" s="1"/>
  <c r="G23" i="175"/>
  <c r="I22" i="175"/>
  <c r="J22" i="175" s="1"/>
  <c r="K22" i="175" s="1"/>
  <c r="H22" i="175"/>
  <c r="G22" i="175"/>
  <c r="L22" i="175" s="1"/>
  <c r="H21" i="175"/>
  <c r="I21" i="175" s="1"/>
  <c r="J21" i="175" s="1"/>
  <c r="K21" i="175" s="1"/>
  <c r="G21" i="175"/>
  <c r="I20" i="175"/>
  <c r="J20" i="175" s="1"/>
  <c r="K20" i="175" s="1"/>
  <c r="H20" i="175"/>
  <c r="G20" i="175"/>
  <c r="L20" i="175" s="1"/>
  <c r="H19" i="175"/>
  <c r="I19" i="175" s="1"/>
  <c r="J19" i="175" s="1"/>
  <c r="K19" i="175" s="1"/>
  <c r="G19" i="175"/>
  <c r="I18" i="175"/>
  <c r="J18" i="175" s="1"/>
  <c r="K18" i="175" s="1"/>
  <c r="H18" i="175"/>
  <c r="G18" i="175"/>
  <c r="L18" i="175" s="1"/>
  <c r="H17" i="175"/>
  <c r="I17" i="175" s="1"/>
  <c r="J17" i="175" s="1"/>
  <c r="K17" i="175" s="1"/>
  <c r="G17" i="175"/>
  <c r="I16" i="175"/>
  <c r="J16" i="175" s="1"/>
  <c r="K16" i="175" s="1"/>
  <c r="H16" i="175"/>
  <c r="G16" i="175"/>
  <c r="L16" i="175" s="1"/>
  <c r="L15" i="175"/>
  <c r="H15" i="175"/>
  <c r="I15" i="175" s="1"/>
  <c r="J15" i="175" s="1"/>
  <c r="K15" i="175" s="1"/>
  <c r="G15" i="175"/>
  <c r="I14" i="175"/>
  <c r="J14" i="175" s="1"/>
  <c r="K14" i="175" s="1"/>
  <c r="H14" i="175"/>
  <c r="G14" i="175"/>
  <c r="L14" i="175" s="1"/>
  <c r="H13" i="175"/>
  <c r="I13" i="175" s="1"/>
  <c r="J13" i="175" s="1"/>
  <c r="K13" i="175" s="1"/>
  <c r="G13" i="175"/>
  <c r="I12" i="175"/>
  <c r="J12" i="175" s="1"/>
  <c r="K12" i="175" s="1"/>
  <c r="H12" i="175"/>
  <c r="G12" i="175"/>
  <c r="L12" i="175" s="1"/>
  <c r="H11" i="175"/>
  <c r="I11" i="175" s="1"/>
  <c r="J11" i="175" s="1"/>
  <c r="K11" i="175" s="1"/>
  <c r="G11" i="175"/>
  <c r="I10" i="175"/>
  <c r="J10" i="175" s="1"/>
  <c r="K10" i="175" s="1"/>
  <c r="H10" i="175"/>
  <c r="G10" i="175"/>
  <c r="L10" i="175" s="1"/>
  <c r="E10" i="175"/>
  <c r="B7" i="175"/>
  <c r="I6" i="175"/>
  <c r="L53" i="175" s="1"/>
  <c r="B6" i="175"/>
  <c r="M49" i="175" l="1"/>
  <c r="M31" i="175"/>
  <c r="N31" i="175" s="1"/>
  <c r="E31" i="175" s="1"/>
  <c r="M40" i="175"/>
  <c r="N40" i="175" s="1"/>
  <c r="E40" i="175" s="1"/>
  <c r="I7" i="175"/>
  <c r="M24" i="175" s="1"/>
  <c r="N24" i="175" s="1"/>
  <c r="E24" i="175" s="1"/>
  <c r="M53" i="175"/>
  <c r="N53" i="175" s="1"/>
  <c r="E53" i="175" s="1"/>
  <c r="M62" i="175"/>
  <c r="N62" i="175" s="1"/>
  <c r="E62" i="175" s="1"/>
  <c r="M44" i="175"/>
  <c r="N44" i="175" s="1"/>
  <c r="E44" i="175" s="1"/>
  <c r="M50" i="175"/>
  <c r="N50" i="175" s="1"/>
  <c r="E50" i="175" s="1"/>
  <c r="M35" i="175"/>
  <c r="M14" i="175"/>
  <c r="N14" i="175" s="1"/>
  <c r="E14" i="175" s="1"/>
  <c r="M32" i="175"/>
  <c r="N32" i="175" s="1"/>
  <c r="E32" i="175" s="1"/>
  <c r="M45" i="175"/>
  <c r="M21" i="175"/>
  <c r="M30" i="175"/>
  <c r="N30" i="175" s="1"/>
  <c r="E30" i="175" s="1"/>
  <c r="M48" i="175"/>
  <c r="N48" i="175" s="1"/>
  <c r="E48" i="175" s="1"/>
  <c r="L34" i="177"/>
  <c r="L18" i="177"/>
  <c r="N18" i="177" s="1"/>
  <c r="E18" i="177" s="1"/>
  <c r="L31" i="177"/>
  <c r="N31" i="177" s="1"/>
  <c r="E31" i="177" s="1"/>
  <c r="L49" i="177"/>
  <c r="L58" i="177"/>
  <c r="N58" i="177" s="1"/>
  <c r="E58" i="177" s="1"/>
  <c r="L39" i="177"/>
  <c r="L17" i="175"/>
  <c r="L25" i="175"/>
  <c r="L33" i="175"/>
  <c r="L41" i="175"/>
  <c r="L49" i="175"/>
  <c r="L57" i="175"/>
  <c r="L57" i="177"/>
  <c r="N57" i="177" s="1"/>
  <c r="E57" i="177" s="1"/>
  <c r="L25" i="177"/>
  <c r="M27" i="177"/>
  <c r="M46" i="177"/>
  <c r="M58" i="177"/>
  <c r="M45" i="177"/>
  <c r="M10" i="177"/>
  <c r="M35" i="177"/>
  <c r="M54" i="177"/>
  <c r="M22" i="177"/>
  <c r="M44" i="177"/>
  <c r="L19" i="177"/>
  <c r="N19" i="177" s="1"/>
  <c r="E19" i="177" s="1"/>
  <c r="M20" i="177"/>
  <c r="L15" i="177"/>
  <c r="N15" i="177" s="1"/>
  <c r="E15" i="177" s="1"/>
  <c r="L43" i="177"/>
  <c r="N43" i="177" s="1"/>
  <c r="E43" i="177" s="1"/>
  <c r="M52" i="177"/>
  <c r="L42" i="177"/>
  <c r="N42" i="177" s="1"/>
  <c r="E42" i="177" s="1"/>
  <c r="M15" i="177"/>
  <c r="L27" i="175"/>
  <c r="L35" i="175"/>
  <c r="N35" i="175" s="1"/>
  <c r="E35" i="175" s="1"/>
  <c r="L43" i="175"/>
  <c r="L51" i="175"/>
  <c r="L59" i="175"/>
  <c r="L21" i="177"/>
  <c r="N21" i="177" s="1"/>
  <c r="E21" i="177" s="1"/>
  <c r="L29" i="177"/>
  <c r="N29" i="177" s="1"/>
  <c r="E29" i="177" s="1"/>
  <c r="L13" i="177"/>
  <c r="L12" i="177"/>
  <c r="N12" i="177" s="1"/>
  <c r="E12" i="177" s="1"/>
  <c r="L14" i="177"/>
  <c r="N14" i="177" s="1"/>
  <c r="E14" i="177" s="1"/>
  <c r="L45" i="177"/>
  <c r="L62" i="177"/>
  <c r="L54" i="177"/>
  <c r="L46" i="177"/>
  <c r="N46" i="177" s="1"/>
  <c r="E46" i="177" s="1"/>
  <c r="L38" i="177"/>
  <c r="N38" i="177" s="1"/>
  <c r="E38" i="177" s="1"/>
  <c r="L30" i="177"/>
  <c r="L22" i="177"/>
  <c r="N22" i="177" s="1"/>
  <c r="E22" i="177" s="1"/>
  <c r="L37" i="177"/>
  <c r="N37" i="177" s="1"/>
  <c r="E37" i="177" s="1"/>
  <c r="L61" i="177"/>
  <c r="N61" i="177" s="1"/>
  <c r="E61" i="177" s="1"/>
  <c r="L53" i="177"/>
  <c r="L60" i="177"/>
  <c r="N60" i="177" s="1"/>
  <c r="E60" i="177" s="1"/>
  <c r="L52" i="177"/>
  <c r="N52" i="177" s="1"/>
  <c r="E52" i="177" s="1"/>
  <c r="L44" i="177"/>
  <c r="L36" i="177"/>
  <c r="L28" i="177"/>
  <c r="N28" i="177" s="1"/>
  <c r="E28" i="177" s="1"/>
  <c r="L20" i="177"/>
  <c r="N20" i="177" s="1"/>
  <c r="E20" i="177" s="1"/>
  <c r="L51" i="177"/>
  <c r="L16" i="177"/>
  <c r="M40" i="177"/>
  <c r="L47" i="177"/>
  <c r="M12" i="177"/>
  <c r="M23" i="177"/>
  <c r="M39" i="177"/>
  <c r="M48" i="177"/>
  <c r="M29" i="177"/>
  <c r="M57" i="177"/>
  <c r="M25" i="177"/>
  <c r="N35" i="177"/>
  <c r="E35" i="177" s="1"/>
  <c r="L11" i="175"/>
  <c r="L19" i="175"/>
  <c r="M47" i="177"/>
  <c r="L10" i="177"/>
  <c r="N10" i="177" s="1"/>
  <c r="M28" i="177"/>
  <c r="L40" i="177"/>
  <c r="M59" i="177"/>
  <c r="M26" i="177"/>
  <c r="L33" i="177"/>
  <c r="N33" i="177" s="1"/>
  <c r="E33" i="177" s="1"/>
  <c r="M42" i="177"/>
  <c r="L26" i="177"/>
  <c r="N26" i="177" s="1"/>
  <c r="E26" i="177" s="1"/>
  <c r="L55" i="177"/>
  <c r="N55" i="177" s="1"/>
  <c r="E55" i="177" s="1"/>
  <c r="L23" i="177"/>
  <c r="N23" i="177" s="1"/>
  <c r="E23" i="177" s="1"/>
  <c r="L13" i="175"/>
  <c r="L21" i="175"/>
  <c r="N21" i="175" s="1"/>
  <c r="E21" i="175" s="1"/>
  <c r="L29" i="175"/>
  <c r="L37" i="175"/>
  <c r="L45" i="175"/>
  <c r="L41" i="177"/>
  <c r="N41" i="177" s="1"/>
  <c r="E41" i="177" s="1"/>
  <c r="M34" i="177"/>
  <c r="M53" i="177"/>
  <c r="M33" i="177"/>
  <c r="L56" i="177"/>
  <c r="N56" i="177" s="1"/>
  <c r="E56" i="177" s="1"/>
  <c r="M62" i="177"/>
  <c r="M30" i="177"/>
  <c r="M36" i="177"/>
  <c r="L17" i="177"/>
  <c r="N17" i="177" s="1"/>
  <c r="E17" i="177" s="1"/>
  <c r="M51" i="177"/>
  <c r="M16" i="177"/>
  <c r="M38" i="177"/>
  <c r="M24" i="177"/>
  <c r="L50" i="177"/>
  <c r="N50" i="177" s="1"/>
  <c r="E50" i="177" s="1"/>
  <c r="L24" i="177"/>
  <c r="N24" i="177" s="1"/>
  <c r="E24" i="177" s="1"/>
  <c r="M49" i="177"/>
  <c r="L59" i="177"/>
  <c r="N59" i="177" s="1"/>
  <c r="E59" i="177" s="1"/>
  <c r="L27" i="177"/>
  <c r="M17" i="177"/>
  <c r="M13" i="177"/>
  <c r="L48" i="177"/>
  <c r="N48" i="177" s="1"/>
  <c r="E48" i="177" s="1"/>
  <c r="K62" i="173"/>
  <c r="J62" i="173"/>
  <c r="I62" i="173"/>
  <c r="H62" i="173"/>
  <c r="G62" i="173"/>
  <c r="L62" i="173" s="1"/>
  <c r="H61" i="173"/>
  <c r="I61" i="173" s="1"/>
  <c r="J61" i="173" s="1"/>
  <c r="K61" i="173" s="1"/>
  <c r="G61" i="173"/>
  <c r="I60" i="173"/>
  <c r="J60" i="173" s="1"/>
  <c r="K60" i="173" s="1"/>
  <c r="H60" i="173"/>
  <c r="G60" i="173"/>
  <c r="L60" i="173" s="1"/>
  <c r="H59" i="173"/>
  <c r="I59" i="173" s="1"/>
  <c r="J59" i="173" s="1"/>
  <c r="K59" i="173" s="1"/>
  <c r="G59" i="173"/>
  <c r="I58" i="173"/>
  <c r="J58" i="173" s="1"/>
  <c r="K58" i="173" s="1"/>
  <c r="H58" i="173"/>
  <c r="G58" i="173"/>
  <c r="H57" i="173"/>
  <c r="I57" i="173" s="1"/>
  <c r="J57" i="173" s="1"/>
  <c r="K57" i="173" s="1"/>
  <c r="G57" i="173"/>
  <c r="I56" i="173"/>
  <c r="J56" i="173" s="1"/>
  <c r="K56" i="173" s="1"/>
  <c r="H56" i="173"/>
  <c r="G56" i="173"/>
  <c r="J55" i="173"/>
  <c r="K55" i="173" s="1"/>
  <c r="I55" i="173"/>
  <c r="H55" i="173"/>
  <c r="G55" i="173"/>
  <c r="K54" i="173"/>
  <c r="J54" i="173"/>
  <c r="I54" i="173"/>
  <c r="H54" i="173"/>
  <c r="G54" i="173"/>
  <c r="L54" i="173" s="1"/>
  <c r="H53" i="173"/>
  <c r="I53" i="173" s="1"/>
  <c r="J53" i="173" s="1"/>
  <c r="K53" i="173" s="1"/>
  <c r="G53" i="173"/>
  <c r="I52" i="173"/>
  <c r="J52" i="173" s="1"/>
  <c r="K52" i="173" s="1"/>
  <c r="H52" i="173"/>
  <c r="G52" i="173"/>
  <c r="L52" i="173" s="1"/>
  <c r="H51" i="173"/>
  <c r="I51" i="173" s="1"/>
  <c r="J51" i="173" s="1"/>
  <c r="K51" i="173" s="1"/>
  <c r="G51" i="173"/>
  <c r="I50" i="173"/>
  <c r="J50" i="173" s="1"/>
  <c r="K50" i="173" s="1"/>
  <c r="H50" i="173"/>
  <c r="G50" i="173"/>
  <c r="H49" i="173"/>
  <c r="I49" i="173" s="1"/>
  <c r="J49" i="173" s="1"/>
  <c r="K49" i="173" s="1"/>
  <c r="G49" i="173"/>
  <c r="I48" i="173"/>
  <c r="J48" i="173" s="1"/>
  <c r="K48" i="173" s="1"/>
  <c r="H48" i="173"/>
  <c r="G48" i="173"/>
  <c r="J47" i="173"/>
  <c r="K47" i="173" s="1"/>
  <c r="I47" i="173"/>
  <c r="H47" i="173"/>
  <c r="G47" i="173"/>
  <c r="K46" i="173"/>
  <c r="J46" i="173"/>
  <c r="I46" i="173"/>
  <c r="H46" i="173"/>
  <c r="G46" i="173"/>
  <c r="L46" i="173" s="1"/>
  <c r="H45" i="173"/>
  <c r="I45" i="173" s="1"/>
  <c r="J45" i="173" s="1"/>
  <c r="K45" i="173" s="1"/>
  <c r="G45" i="173"/>
  <c r="I44" i="173"/>
  <c r="J44" i="173" s="1"/>
  <c r="K44" i="173" s="1"/>
  <c r="H44" i="173"/>
  <c r="G44" i="173"/>
  <c r="L44" i="173" s="1"/>
  <c r="H43" i="173"/>
  <c r="I43" i="173" s="1"/>
  <c r="J43" i="173" s="1"/>
  <c r="K43" i="173" s="1"/>
  <c r="G43" i="173"/>
  <c r="I42" i="173"/>
  <c r="J42" i="173" s="1"/>
  <c r="K42" i="173" s="1"/>
  <c r="H42" i="173"/>
  <c r="G42" i="173"/>
  <c r="H41" i="173"/>
  <c r="I41" i="173" s="1"/>
  <c r="J41" i="173" s="1"/>
  <c r="K41" i="173" s="1"/>
  <c r="G41" i="173"/>
  <c r="I40" i="173"/>
  <c r="J40" i="173" s="1"/>
  <c r="K40" i="173" s="1"/>
  <c r="H40" i="173"/>
  <c r="G40" i="173"/>
  <c r="J39" i="173"/>
  <c r="K39" i="173" s="1"/>
  <c r="I39" i="173"/>
  <c r="H39" i="173"/>
  <c r="G39" i="173"/>
  <c r="K38" i="173"/>
  <c r="J38" i="173"/>
  <c r="I38" i="173"/>
  <c r="H38" i="173"/>
  <c r="G38" i="173"/>
  <c r="L38" i="173" s="1"/>
  <c r="H37" i="173"/>
  <c r="I37" i="173" s="1"/>
  <c r="J37" i="173" s="1"/>
  <c r="K37" i="173" s="1"/>
  <c r="G37" i="173"/>
  <c r="I36" i="173"/>
  <c r="J36" i="173" s="1"/>
  <c r="K36" i="173" s="1"/>
  <c r="H36" i="173"/>
  <c r="G36" i="173"/>
  <c r="L36" i="173" s="1"/>
  <c r="H35" i="173"/>
  <c r="I35" i="173" s="1"/>
  <c r="J35" i="173" s="1"/>
  <c r="K35" i="173" s="1"/>
  <c r="G35" i="173"/>
  <c r="I34" i="173"/>
  <c r="J34" i="173" s="1"/>
  <c r="K34" i="173" s="1"/>
  <c r="H34" i="173"/>
  <c r="G34" i="173"/>
  <c r="H33" i="173"/>
  <c r="I33" i="173" s="1"/>
  <c r="J33" i="173" s="1"/>
  <c r="K33" i="173" s="1"/>
  <c r="G33" i="173"/>
  <c r="L33" i="173" s="1"/>
  <c r="I32" i="173"/>
  <c r="J32" i="173" s="1"/>
  <c r="K32" i="173" s="1"/>
  <c r="H32" i="173"/>
  <c r="G32" i="173"/>
  <c r="L32" i="173" s="1"/>
  <c r="J31" i="173"/>
  <c r="K31" i="173" s="1"/>
  <c r="I31" i="173"/>
  <c r="H31" i="173"/>
  <c r="G31" i="173"/>
  <c r="K30" i="173"/>
  <c r="J30" i="173"/>
  <c r="I30" i="173"/>
  <c r="H30" i="173"/>
  <c r="G30" i="173"/>
  <c r="L30" i="173" s="1"/>
  <c r="H29" i="173"/>
  <c r="I29" i="173" s="1"/>
  <c r="J29" i="173" s="1"/>
  <c r="K29" i="173" s="1"/>
  <c r="G29" i="173"/>
  <c r="I28" i="173"/>
  <c r="J28" i="173" s="1"/>
  <c r="K28" i="173" s="1"/>
  <c r="H28" i="173"/>
  <c r="G28" i="173"/>
  <c r="L28" i="173" s="1"/>
  <c r="H27" i="173"/>
  <c r="I27" i="173" s="1"/>
  <c r="J27" i="173" s="1"/>
  <c r="K27" i="173" s="1"/>
  <c r="G27" i="173"/>
  <c r="I26" i="173"/>
  <c r="J26" i="173" s="1"/>
  <c r="K26" i="173" s="1"/>
  <c r="H26" i="173"/>
  <c r="G26" i="173"/>
  <c r="H25" i="173"/>
  <c r="I25" i="173" s="1"/>
  <c r="J25" i="173" s="1"/>
  <c r="K25" i="173" s="1"/>
  <c r="G25" i="173"/>
  <c r="L25" i="173" s="1"/>
  <c r="I24" i="173"/>
  <c r="J24" i="173" s="1"/>
  <c r="K24" i="173" s="1"/>
  <c r="H24" i="173"/>
  <c r="G24" i="173"/>
  <c r="L24" i="173" s="1"/>
  <c r="J23" i="173"/>
  <c r="K23" i="173" s="1"/>
  <c r="I23" i="173"/>
  <c r="H23" i="173"/>
  <c r="G23" i="173"/>
  <c r="K22" i="173"/>
  <c r="J22" i="173"/>
  <c r="I22" i="173"/>
  <c r="H22" i="173"/>
  <c r="G22" i="173"/>
  <c r="L22" i="173" s="1"/>
  <c r="H21" i="173"/>
  <c r="I21" i="173" s="1"/>
  <c r="J21" i="173" s="1"/>
  <c r="K21" i="173" s="1"/>
  <c r="G21" i="173"/>
  <c r="I20" i="173"/>
  <c r="J20" i="173" s="1"/>
  <c r="K20" i="173" s="1"/>
  <c r="H20" i="173"/>
  <c r="G20" i="173"/>
  <c r="H19" i="173"/>
  <c r="I19" i="173" s="1"/>
  <c r="J19" i="173" s="1"/>
  <c r="K19" i="173" s="1"/>
  <c r="G19" i="173"/>
  <c r="I18" i="173"/>
  <c r="J18" i="173" s="1"/>
  <c r="K18" i="173" s="1"/>
  <c r="H18" i="173"/>
  <c r="G18" i="173"/>
  <c r="H17" i="173"/>
  <c r="I17" i="173" s="1"/>
  <c r="J17" i="173" s="1"/>
  <c r="K17" i="173" s="1"/>
  <c r="G17" i="173"/>
  <c r="L17" i="173" s="1"/>
  <c r="I16" i="173"/>
  <c r="J16" i="173" s="1"/>
  <c r="K16" i="173" s="1"/>
  <c r="H16" i="173"/>
  <c r="G16" i="173"/>
  <c r="L16" i="173" s="1"/>
  <c r="J15" i="173"/>
  <c r="K15" i="173" s="1"/>
  <c r="I15" i="173"/>
  <c r="H15" i="173"/>
  <c r="G15" i="173"/>
  <c r="K14" i="173"/>
  <c r="J14" i="173"/>
  <c r="I14" i="173"/>
  <c r="H14" i="173"/>
  <c r="G14" i="173"/>
  <c r="L14" i="173" s="1"/>
  <c r="H13" i="173"/>
  <c r="I13" i="173" s="1"/>
  <c r="J13" i="173" s="1"/>
  <c r="K13" i="173" s="1"/>
  <c r="G13" i="173"/>
  <c r="I12" i="173"/>
  <c r="J12" i="173" s="1"/>
  <c r="K12" i="173" s="1"/>
  <c r="H12" i="173"/>
  <c r="G12" i="173"/>
  <c r="H11" i="173"/>
  <c r="I11" i="173" s="1"/>
  <c r="J11" i="173" s="1"/>
  <c r="K11" i="173" s="1"/>
  <c r="G11" i="173"/>
  <c r="I10" i="173"/>
  <c r="J10" i="173" s="1"/>
  <c r="K10" i="173" s="1"/>
  <c r="H10" i="173"/>
  <c r="G10" i="173"/>
  <c r="I6" i="173" s="1"/>
  <c r="E10" i="173"/>
  <c r="B7" i="173"/>
  <c r="B6" i="173"/>
  <c r="I7" i="173" l="1"/>
  <c r="M45" i="173" s="1"/>
  <c r="M53" i="173"/>
  <c r="M14" i="173"/>
  <c r="N14" i="173" s="1"/>
  <c r="E14" i="173" s="1"/>
  <c r="M54" i="173"/>
  <c r="N54" i="173" s="1"/>
  <c r="E54" i="173" s="1"/>
  <c r="M57" i="173"/>
  <c r="M60" i="173"/>
  <c r="N60" i="173" s="1"/>
  <c r="E60" i="173" s="1"/>
  <c r="L20" i="173"/>
  <c r="L12" i="173"/>
  <c r="L59" i="173"/>
  <c r="L51" i="173"/>
  <c r="L43" i="173"/>
  <c r="L35" i="173"/>
  <c r="L27" i="173"/>
  <c r="L19" i="173"/>
  <c r="L11" i="173"/>
  <c r="L29" i="173"/>
  <c r="L57" i="173"/>
  <c r="L49" i="173"/>
  <c r="L41" i="173"/>
  <c r="L23" i="173"/>
  <c r="L61" i="173"/>
  <c r="L53" i="173"/>
  <c r="N53" i="173" s="1"/>
  <c r="E53" i="173" s="1"/>
  <c r="L37" i="173"/>
  <c r="L13" i="173"/>
  <c r="L56" i="173"/>
  <c r="L48" i="173"/>
  <c r="L40" i="173"/>
  <c r="L47" i="173"/>
  <c r="L15" i="173"/>
  <c r="L21" i="173"/>
  <c r="L55" i="173"/>
  <c r="L39" i="173"/>
  <c r="L31" i="173"/>
  <c r="L45" i="173"/>
  <c r="L18" i="173"/>
  <c r="L26" i="173"/>
  <c r="L34" i="173"/>
  <c r="L42" i="173"/>
  <c r="L50" i="173"/>
  <c r="L58" i="173"/>
  <c r="N45" i="175"/>
  <c r="E45" i="175" s="1"/>
  <c r="N36" i="177"/>
  <c r="E36" i="177" s="1"/>
  <c r="N30" i="177"/>
  <c r="E30" i="177" s="1"/>
  <c r="N13" i="177"/>
  <c r="E13" i="177" s="1"/>
  <c r="N25" i="177"/>
  <c r="E25" i="177" s="1"/>
  <c r="N39" i="177"/>
  <c r="E39" i="177" s="1"/>
  <c r="M27" i="175"/>
  <c r="N27" i="175" s="1"/>
  <c r="E27" i="175" s="1"/>
  <c r="M39" i="175"/>
  <c r="N39" i="175" s="1"/>
  <c r="E39" i="175" s="1"/>
  <c r="M11" i="175"/>
  <c r="N11" i="175" s="1"/>
  <c r="E11" i="175" s="1"/>
  <c r="M59" i="175"/>
  <c r="M10" i="175"/>
  <c r="N10" i="175" s="1"/>
  <c r="M46" i="175"/>
  <c r="N46" i="175" s="1"/>
  <c r="E46" i="175" s="1"/>
  <c r="N44" i="177"/>
  <c r="E44" i="177" s="1"/>
  <c r="M34" i="175"/>
  <c r="N34" i="175" s="1"/>
  <c r="E34" i="175" s="1"/>
  <c r="M43" i="175"/>
  <c r="N47" i="177"/>
  <c r="E47" i="177" s="1"/>
  <c r="N49" i="177"/>
  <c r="E49" i="177" s="1"/>
  <c r="M15" i="175"/>
  <c r="N15" i="175" s="1"/>
  <c r="E15" i="175" s="1"/>
  <c r="M23" i="175"/>
  <c r="N23" i="175" s="1"/>
  <c r="E23" i="175" s="1"/>
  <c r="M41" i="175"/>
  <c r="M47" i="175"/>
  <c r="N47" i="175" s="1"/>
  <c r="E47" i="175" s="1"/>
  <c r="M13" i="175"/>
  <c r="M12" i="175"/>
  <c r="N12" i="175" s="1"/>
  <c r="E12" i="175" s="1"/>
  <c r="M37" i="175"/>
  <c r="N37" i="175" s="1"/>
  <c r="E37" i="175" s="1"/>
  <c r="N54" i="177"/>
  <c r="E54" i="177" s="1"/>
  <c r="N59" i="175"/>
  <c r="E59" i="175" s="1"/>
  <c r="N49" i="175"/>
  <c r="E49" i="175" s="1"/>
  <c r="M42" i="175"/>
  <c r="N42" i="175" s="1"/>
  <c r="E42" i="175" s="1"/>
  <c r="M60" i="175"/>
  <c r="N60" i="175" s="1"/>
  <c r="E60" i="175" s="1"/>
  <c r="M26" i="175"/>
  <c r="N26" i="175" s="1"/>
  <c r="E26" i="175" s="1"/>
  <c r="M38" i="175"/>
  <c r="N38" i="175" s="1"/>
  <c r="E38" i="175" s="1"/>
  <c r="M55" i="175"/>
  <c r="N55" i="175" s="1"/>
  <c r="E55" i="175" s="1"/>
  <c r="M28" i="175"/>
  <c r="N28" i="175" s="1"/>
  <c r="E28" i="175" s="1"/>
  <c r="L10" i="173"/>
  <c r="N13" i="175"/>
  <c r="E13" i="175" s="1"/>
  <c r="N40" i="177"/>
  <c r="E40" i="177" s="1"/>
  <c r="N16" i="177"/>
  <c r="E16" i="177" s="1"/>
  <c r="N53" i="177"/>
  <c r="E53" i="177" s="1"/>
  <c r="N62" i="177"/>
  <c r="E62" i="177" s="1"/>
  <c r="N41" i="175"/>
  <c r="E41" i="175" s="1"/>
  <c r="M57" i="175"/>
  <c r="N57" i="175" s="1"/>
  <c r="E57" i="175" s="1"/>
  <c r="M29" i="175"/>
  <c r="N29" i="175" s="1"/>
  <c r="E29" i="175" s="1"/>
  <c r="M25" i="175"/>
  <c r="N25" i="175" s="1"/>
  <c r="E25" i="175" s="1"/>
  <c r="M58" i="175"/>
  <c r="N58" i="175" s="1"/>
  <c r="E58" i="175" s="1"/>
  <c r="N51" i="177"/>
  <c r="E51" i="177" s="1"/>
  <c r="N45" i="177"/>
  <c r="E45" i="177" s="1"/>
  <c r="N43" i="175"/>
  <c r="E43" i="175" s="1"/>
  <c r="N34" i="177"/>
  <c r="E34" i="177" s="1"/>
  <c r="M36" i="175"/>
  <c r="N36" i="175" s="1"/>
  <c r="E36" i="175" s="1"/>
  <c r="M54" i="175"/>
  <c r="N54" i="175" s="1"/>
  <c r="E54" i="175" s="1"/>
  <c r="M61" i="175"/>
  <c r="N61" i="175" s="1"/>
  <c r="E61" i="175" s="1"/>
  <c r="M20" i="175"/>
  <c r="N20" i="175" s="1"/>
  <c r="E20" i="175" s="1"/>
  <c r="M56" i="175"/>
  <c r="N56" i="175" s="1"/>
  <c r="E56" i="175" s="1"/>
  <c r="M22" i="175"/>
  <c r="N22" i="175" s="1"/>
  <c r="E22" i="175" s="1"/>
  <c r="N27" i="177"/>
  <c r="E27" i="177" s="1"/>
  <c r="M33" i="175"/>
  <c r="N33" i="175" s="1"/>
  <c r="E33" i="175" s="1"/>
  <c r="M51" i="175"/>
  <c r="N51" i="175" s="1"/>
  <c r="E51" i="175" s="1"/>
  <c r="M17" i="175"/>
  <c r="N17" i="175" s="1"/>
  <c r="E17" i="175" s="1"/>
  <c r="M18" i="175"/>
  <c r="N18" i="175" s="1"/>
  <c r="E18" i="175" s="1"/>
  <c r="M16" i="175"/>
  <c r="N16" i="175" s="1"/>
  <c r="E16" i="175" s="1"/>
  <c r="M19" i="175"/>
  <c r="N19" i="175" s="1"/>
  <c r="E19" i="175" s="1"/>
  <c r="M52" i="175"/>
  <c r="N52" i="175" s="1"/>
  <c r="E52" i="175" s="1"/>
  <c r="I62" i="171"/>
  <c r="J62" i="171" s="1"/>
  <c r="K62" i="171" s="1"/>
  <c r="H62" i="171"/>
  <c r="G62" i="171"/>
  <c r="L62" i="171" s="1"/>
  <c r="H61" i="171"/>
  <c r="I61" i="171" s="1"/>
  <c r="J61" i="171" s="1"/>
  <c r="K61" i="171" s="1"/>
  <c r="G61" i="171"/>
  <c r="I60" i="171"/>
  <c r="J60" i="171" s="1"/>
  <c r="K60" i="171" s="1"/>
  <c r="H60" i="171"/>
  <c r="G60" i="171"/>
  <c r="L60" i="171" s="1"/>
  <c r="L59" i="171"/>
  <c r="H59" i="171"/>
  <c r="I59" i="171" s="1"/>
  <c r="J59" i="171" s="1"/>
  <c r="K59" i="171" s="1"/>
  <c r="G59" i="171"/>
  <c r="H58" i="171"/>
  <c r="I58" i="171" s="1"/>
  <c r="J58" i="171" s="1"/>
  <c r="K58" i="171" s="1"/>
  <c r="G58" i="171"/>
  <c r="L58" i="171" s="1"/>
  <c r="H57" i="171"/>
  <c r="I57" i="171" s="1"/>
  <c r="J57" i="171" s="1"/>
  <c r="K57" i="171" s="1"/>
  <c r="G57" i="171"/>
  <c r="I56" i="171"/>
  <c r="J56" i="171" s="1"/>
  <c r="K56" i="171" s="1"/>
  <c r="H56" i="171"/>
  <c r="G56" i="171"/>
  <c r="L56" i="171" s="1"/>
  <c r="H55" i="171"/>
  <c r="I55" i="171" s="1"/>
  <c r="J55" i="171" s="1"/>
  <c r="K55" i="171" s="1"/>
  <c r="G55" i="171"/>
  <c r="I54" i="171"/>
  <c r="J54" i="171" s="1"/>
  <c r="K54" i="171" s="1"/>
  <c r="H54" i="171"/>
  <c r="G54" i="171"/>
  <c r="L54" i="171" s="1"/>
  <c r="H53" i="171"/>
  <c r="I53" i="171" s="1"/>
  <c r="J53" i="171" s="1"/>
  <c r="K53" i="171" s="1"/>
  <c r="G53" i="171"/>
  <c r="I52" i="171"/>
  <c r="J52" i="171" s="1"/>
  <c r="K52" i="171" s="1"/>
  <c r="H52" i="171"/>
  <c r="G52" i="171"/>
  <c r="L52" i="171" s="1"/>
  <c r="L51" i="171"/>
  <c r="H51" i="171"/>
  <c r="I51" i="171" s="1"/>
  <c r="J51" i="171" s="1"/>
  <c r="K51" i="171" s="1"/>
  <c r="G51" i="171"/>
  <c r="I50" i="171"/>
  <c r="J50" i="171" s="1"/>
  <c r="K50" i="171" s="1"/>
  <c r="H50" i="171"/>
  <c r="G50" i="171"/>
  <c r="L50" i="171" s="1"/>
  <c r="H49" i="171"/>
  <c r="I49" i="171" s="1"/>
  <c r="J49" i="171" s="1"/>
  <c r="K49" i="171" s="1"/>
  <c r="G49" i="171"/>
  <c r="I48" i="171"/>
  <c r="J48" i="171" s="1"/>
  <c r="K48" i="171" s="1"/>
  <c r="H48" i="171"/>
  <c r="G48" i="171"/>
  <c r="L48" i="171" s="1"/>
  <c r="H47" i="171"/>
  <c r="I47" i="171" s="1"/>
  <c r="J47" i="171" s="1"/>
  <c r="K47" i="171" s="1"/>
  <c r="G47" i="171"/>
  <c r="I46" i="171"/>
  <c r="J46" i="171" s="1"/>
  <c r="K46" i="171" s="1"/>
  <c r="H46" i="171"/>
  <c r="G46" i="171"/>
  <c r="L46" i="171" s="1"/>
  <c r="H45" i="171"/>
  <c r="I45" i="171" s="1"/>
  <c r="J45" i="171" s="1"/>
  <c r="K45" i="171" s="1"/>
  <c r="G45" i="171"/>
  <c r="I44" i="171"/>
  <c r="J44" i="171" s="1"/>
  <c r="K44" i="171" s="1"/>
  <c r="H44" i="171"/>
  <c r="G44" i="171"/>
  <c r="L44" i="171" s="1"/>
  <c r="L43" i="171"/>
  <c r="H43" i="171"/>
  <c r="I43" i="171" s="1"/>
  <c r="J43" i="171" s="1"/>
  <c r="K43" i="171" s="1"/>
  <c r="G43" i="171"/>
  <c r="I42" i="171"/>
  <c r="J42" i="171" s="1"/>
  <c r="K42" i="171" s="1"/>
  <c r="H42" i="171"/>
  <c r="G42" i="171"/>
  <c r="L42" i="171" s="1"/>
  <c r="H41" i="171"/>
  <c r="I41" i="171" s="1"/>
  <c r="J41" i="171" s="1"/>
  <c r="K41" i="171" s="1"/>
  <c r="G41" i="171"/>
  <c r="I40" i="171"/>
  <c r="J40" i="171" s="1"/>
  <c r="K40" i="171" s="1"/>
  <c r="H40" i="171"/>
  <c r="G40" i="171"/>
  <c r="L40" i="171" s="1"/>
  <c r="H39" i="171"/>
  <c r="I39" i="171" s="1"/>
  <c r="J39" i="171" s="1"/>
  <c r="K39" i="171" s="1"/>
  <c r="G39" i="171"/>
  <c r="I38" i="171"/>
  <c r="J38" i="171" s="1"/>
  <c r="K38" i="171" s="1"/>
  <c r="H38" i="171"/>
  <c r="G38" i="171"/>
  <c r="L38" i="171" s="1"/>
  <c r="H37" i="171"/>
  <c r="I37" i="171" s="1"/>
  <c r="J37" i="171" s="1"/>
  <c r="K37" i="171" s="1"/>
  <c r="G37" i="171"/>
  <c r="I36" i="171"/>
  <c r="J36" i="171" s="1"/>
  <c r="K36" i="171" s="1"/>
  <c r="H36" i="171"/>
  <c r="G36" i="171"/>
  <c r="L36" i="171" s="1"/>
  <c r="L35" i="171"/>
  <c r="H35" i="171"/>
  <c r="I35" i="171" s="1"/>
  <c r="J35" i="171" s="1"/>
  <c r="K35" i="171" s="1"/>
  <c r="G35" i="171"/>
  <c r="I34" i="171"/>
  <c r="J34" i="171" s="1"/>
  <c r="K34" i="171" s="1"/>
  <c r="H34" i="171"/>
  <c r="G34" i="171"/>
  <c r="L34" i="171" s="1"/>
  <c r="H33" i="171"/>
  <c r="I33" i="171" s="1"/>
  <c r="J33" i="171" s="1"/>
  <c r="K33" i="171" s="1"/>
  <c r="G33" i="171"/>
  <c r="I32" i="171"/>
  <c r="J32" i="171" s="1"/>
  <c r="K32" i="171" s="1"/>
  <c r="H32" i="171"/>
  <c r="G32" i="171"/>
  <c r="L32" i="171" s="1"/>
  <c r="H31" i="171"/>
  <c r="I31" i="171" s="1"/>
  <c r="J31" i="171" s="1"/>
  <c r="K31" i="171" s="1"/>
  <c r="G31" i="171"/>
  <c r="I30" i="171"/>
  <c r="J30" i="171" s="1"/>
  <c r="K30" i="171" s="1"/>
  <c r="H30" i="171"/>
  <c r="G30" i="171"/>
  <c r="L30" i="171" s="1"/>
  <c r="H29" i="171"/>
  <c r="I29" i="171" s="1"/>
  <c r="J29" i="171" s="1"/>
  <c r="K29" i="171" s="1"/>
  <c r="G29" i="171"/>
  <c r="I28" i="171"/>
  <c r="J28" i="171" s="1"/>
  <c r="K28" i="171" s="1"/>
  <c r="H28" i="171"/>
  <c r="G28" i="171"/>
  <c r="L28" i="171" s="1"/>
  <c r="L27" i="171"/>
  <c r="H27" i="171"/>
  <c r="I27" i="171" s="1"/>
  <c r="J27" i="171" s="1"/>
  <c r="K27" i="171" s="1"/>
  <c r="G27" i="171"/>
  <c r="I26" i="171"/>
  <c r="J26" i="171" s="1"/>
  <c r="K26" i="171" s="1"/>
  <c r="H26" i="171"/>
  <c r="G26" i="171"/>
  <c r="L26" i="171" s="1"/>
  <c r="H25" i="171"/>
  <c r="I25" i="171" s="1"/>
  <c r="J25" i="171" s="1"/>
  <c r="K25" i="171" s="1"/>
  <c r="G25" i="171"/>
  <c r="I24" i="171"/>
  <c r="J24" i="171" s="1"/>
  <c r="K24" i="171" s="1"/>
  <c r="H24" i="171"/>
  <c r="G24" i="171"/>
  <c r="L24" i="171" s="1"/>
  <c r="H23" i="171"/>
  <c r="I23" i="171" s="1"/>
  <c r="J23" i="171" s="1"/>
  <c r="K23" i="171" s="1"/>
  <c r="G23" i="171"/>
  <c r="I22" i="171"/>
  <c r="J22" i="171" s="1"/>
  <c r="K22" i="171" s="1"/>
  <c r="H22" i="171"/>
  <c r="G22" i="171"/>
  <c r="L22" i="171" s="1"/>
  <c r="H21" i="171"/>
  <c r="I21" i="171" s="1"/>
  <c r="J21" i="171" s="1"/>
  <c r="K21" i="171" s="1"/>
  <c r="G21" i="171"/>
  <c r="I20" i="171"/>
  <c r="J20" i="171" s="1"/>
  <c r="K20" i="171" s="1"/>
  <c r="H20" i="171"/>
  <c r="G20" i="171"/>
  <c r="L20" i="171" s="1"/>
  <c r="L19" i="171"/>
  <c r="H19" i="171"/>
  <c r="I19" i="171" s="1"/>
  <c r="J19" i="171" s="1"/>
  <c r="K19" i="171" s="1"/>
  <c r="G19" i="171"/>
  <c r="I18" i="171"/>
  <c r="J18" i="171" s="1"/>
  <c r="K18" i="171" s="1"/>
  <c r="H18" i="171"/>
  <c r="G18" i="171"/>
  <c r="L18" i="171" s="1"/>
  <c r="H17" i="171"/>
  <c r="I17" i="171" s="1"/>
  <c r="J17" i="171" s="1"/>
  <c r="K17" i="171" s="1"/>
  <c r="G17" i="171"/>
  <c r="I16" i="171"/>
  <c r="J16" i="171" s="1"/>
  <c r="K16" i="171" s="1"/>
  <c r="H16" i="171"/>
  <c r="G16" i="171"/>
  <c r="L16" i="171" s="1"/>
  <c r="H15" i="171"/>
  <c r="I15" i="171" s="1"/>
  <c r="J15" i="171" s="1"/>
  <c r="K15" i="171" s="1"/>
  <c r="G15" i="171"/>
  <c r="I14" i="171"/>
  <c r="J14" i="171" s="1"/>
  <c r="K14" i="171" s="1"/>
  <c r="H14" i="171"/>
  <c r="G14" i="171"/>
  <c r="L14" i="171" s="1"/>
  <c r="H13" i="171"/>
  <c r="I13" i="171" s="1"/>
  <c r="J13" i="171" s="1"/>
  <c r="K13" i="171" s="1"/>
  <c r="G13" i="171"/>
  <c r="I12" i="171"/>
  <c r="J12" i="171" s="1"/>
  <c r="K12" i="171" s="1"/>
  <c r="H12" i="171"/>
  <c r="G12" i="171"/>
  <c r="L12" i="171" s="1"/>
  <c r="L11" i="171"/>
  <c r="H11" i="171"/>
  <c r="I11" i="171" s="1"/>
  <c r="J11" i="171" s="1"/>
  <c r="K11" i="171" s="1"/>
  <c r="G11" i="171"/>
  <c r="I10" i="171"/>
  <c r="J10" i="171" s="1"/>
  <c r="K10" i="171" s="1"/>
  <c r="H10" i="171"/>
  <c r="G10" i="171"/>
  <c r="L10" i="171" s="1"/>
  <c r="E10" i="171"/>
  <c r="B7" i="171"/>
  <c r="I6" i="171"/>
  <c r="L17" i="171" s="1"/>
  <c r="B6" i="171"/>
  <c r="I7" i="171" l="1"/>
  <c r="M19" i="171" s="1"/>
  <c r="N19" i="171" s="1"/>
  <c r="E19" i="171" s="1"/>
  <c r="M16" i="171"/>
  <c r="N16" i="171" s="1"/>
  <c r="E16" i="171" s="1"/>
  <c r="M47" i="171"/>
  <c r="M53" i="171"/>
  <c r="M32" i="171"/>
  <c r="N32" i="171" s="1"/>
  <c r="E32" i="171" s="1"/>
  <c r="M38" i="171"/>
  <c r="N38" i="171" s="1"/>
  <c r="E38" i="171" s="1"/>
  <c r="M14" i="171"/>
  <c r="N14" i="171" s="1"/>
  <c r="E14" i="171" s="1"/>
  <c r="M20" i="171"/>
  <c r="N20" i="171" s="1"/>
  <c r="E20" i="171" s="1"/>
  <c r="M60" i="171"/>
  <c r="N60" i="171" s="1"/>
  <c r="E60" i="171" s="1"/>
  <c r="M33" i="171"/>
  <c r="M54" i="171"/>
  <c r="N54" i="171" s="1"/>
  <c r="E54" i="171" s="1"/>
  <c r="M11" i="171"/>
  <c r="N11" i="171" s="1"/>
  <c r="E11" i="171" s="1"/>
  <c r="M61" i="171"/>
  <c r="M18" i="171"/>
  <c r="N18" i="171" s="1"/>
  <c r="E18" i="171" s="1"/>
  <c r="M43" i="171"/>
  <c r="N43" i="171" s="1"/>
  <c r="E43" i="171" s="1"/>
  <c r="M55" i="171"/>
  <c r="M29" i="173"/>
  <c r="M31" i="173"/>
  <c r="M50" i="173"/>
  <c r="N34" i="173"/>
  <c r="E34" i="173" s="1"/>
  <c r="N61" i="173"/>
  <c r="E61" i="173" s="1"/>
  <c r="M52" i="173"/>
  <c r="N52" i="173" s="1"/>
  <c r="E52" i="173" s="1"/>
  <c r="M49" i="173"/>
  <c r="M46" i="173"/>
  <c r="N46" i="173" s="1"/>
  <c r="E46" i="173" s="1"/>
  <c r="M10" i="173"/>
  <c r="L29" i="171"/>
  <c r="L37" i="171"/>
  <c r="L45" i="171"/>
  <c r="L53" i="171"/>
  <c r="L61" i="171"/>
  <c r="N23" i="173"/>
  <c r="E23" i="173" s="1"/>
  <c r="M44" i="173"/>
  <c r="N44" i="173" s="1"/>
  <c r="E44" i="173" s="1"/>
  <c r="M41" i="173"/>
  <c r="M38" i="173"/>
  <c r="N38" i="173" s="1"/>
  <c r="E38" i="173" s="1"/>
  <c r="M48" i="173"/>
  <c r="N48" i="173" s="1"/>
  <c r="E48" i="173" s="1"/>
  <c r="M56" i="173"/>
  <c r="M37" i="173"/>
  <c r="M26" i="173"/>
  <c r="N26" i="173" s="1"/>
  <c r="E26" i="173" s="1"/>
  <c r="M42" i="173"/>
  <c r="L13" i="171"/>
  <c r="L21" i="171"/>
  <c r="N41" i="173"/>
  <c r="E41" i="173" s="1"/>
  <c r="M36" i="173"/>
  <c r="N36" i="173" s="1"/>
  <c r="E36" i="173" s="1"/>
  <c r="M28" i="173"/>
  <c r="N28" i="173" s="1"/>
  <c r="E28" i="173" s="1"/>
  <c r="M59" i="173"/>
  <c r="M34" i="173"/>
  <c r="L15" i="171"/>
  <c r="L23" i="171"/>
  <c r="L31" i="171"/>
  <c r="L39" i="171"/>
  <c r="L47" i="171"/>
  <c r="N47" i="171" s="1"/>
  <c r="E47" i="171" s="1"/>
  <c r="L55" i="171"/>
  <c r="N45" i="173"/>
  <c r="E45" i="173" s="1"/>
  <c r="N49" i="173"/>
  <c r="E49" i="173" s="1"/>
  <c r="M33" i="173"/>
  <c r="N33" i="173" s="1"/>
  <c r="E33" i="173" s="1"/>
  <c r="M20" i="173"/>
  <c r="M30" i="173"/>
  <c r="N30" i="173" s="1"/>
  <c r="E30" i="173" s="1"/>
  <c r="M40" i="173"/>
  <c r="N40" i="173" s="1"/>
  <c r="E40" i="173" s="1"/>
  <c r="M51" i="173"/>
  <c r="N51" i="173" s="1"/>
  <c r="E51" i="173" s="1"/>
  <c r="M55" i="173"/>
  <c r="M61" i="173"/>
  <c r="M23" i="173"/>
  <c r="N10" i="173"/>
  <c r="N31" i="173"/>
  <c r="E31" i="173" s="1"/>
  <c r="N56" i="173"/>
  <c r="E56" i="173" s="1"/>
  <c r="N57" i="173"/>
  <c r="E57" i="173" s="1"/>
  <c r="N59" i="173"/>
  <c r="E59" i="173" s="1"/>
  <c r="M25" i="173"/>
  <c r="N25" i="173" s="1"/>
  <c r="E25" i="173" s="1"/>
  <c r="M17" i="173"/>
  <c r="N17" i="173" s="1"/>
  <c r="E17" i="173" s="1"/>
  <c r="M24" i="173"/>
  <c r="N24" i="173" s="1"/>
  <c r="E24" i="173" s="1"/>
  <c r="M32" i="173"/>
  <c r="N32" i="173" s="1"/>
  <c r="E32" i="173" s="1"/>
  <c r="M43" i="173"/>
  <c r="N43" i="173" s="1"/>
  <c r="E43" i="173" s="1"/>
  <c r="M47" i="173"/>
  <c r="N47" i="173" s="1"/>
  <c r="E47" i="173" s="1"/>
  <c r="N42" i="173"/>
  <c r="E42" i="173" s="1"/>
  <c r="L25" i="171"/>
  <c r="L33" i="171"/>
  <c r="L41" i="171"/>
  <c r="L49" i="171"/>
  <c r="L57" i="171"/>
  <c r="N58" i="173"/>
  <c r="E58" i="173" s="1"/>
  <c r="N29" i="173"/>
  <c r="E29" i="173" s="1"/>
  <c r="M12" i="173"/>
  <c r="N12" i="173" s="1"/>
  <c r="E12" i="173" s="1"/>
  <c r="M13" i="173"/>
  <c r="N13" i="173" s="1"/>
  <c r="E13" i="173" s="1"/>
  <c r="M22" i="173"/>
  <c r="N22" i="173" s="1"/>
  <c r="E22" i="173" s="1"/>
  <c r="M27" i="173"/>
  <c r="N27" i="173" s="1"/>
  <c r="E27" i="173" s="1"/>
  <c r="M16" i="173"/>
  <c r="N16" i="173" s="1"/>
  <c r="E16" i="173" s="1"/>
  <c r="M35" i="173"/>
  <c r="N35" i="173" s="1"/>
  <c r="E35" i="173" s="1"/>
  <c r="M39" i="173"/>
  <c r="N39" i="173" s="1"/>
  <c r="E39" i="173" s="1"/>
  <c r="M58" i="173"/>
  <c r="M15" i="173"/>
  <c r="N15" i="173" s="1"/>
  <c r="E15" i="173" s="1"/>
  <c r="N50" i="173"/>
  <c r="E50" i="173" s="1"/>
  <c r="N55" i="173"/>
  <c r="E55" i="173" s="1"/>
  <c r="N37" i="173"/>
  <c r="E37" i="173" s="1"/>
  <c r="N11" i="173"/>
  <c r="E11" i="173" s="1"/>
  <c r="N20" i="173"/>
  <c r="E20" i="173" s="1"/>
  <c r="M21" i="173"/>
  <c r="N21" i="173" s="1"/>
  <c r="E21" i="173" s="1"/>
  <c r="M62" i="173"/>
  <c r="N62" i="173" s="1"/>
  <c r="E62" i="173" s="1"/>
  <c r="M18" i="173"/>
  <c r="N18" i="173" s="1"/>
  <c r="E18" i="173" s="1"/>
  <c r="M11" i="173"/>
  <c r="M19" i="173"/>
  <c r="N19" i="173" s="1"/>
  <c r="E19" i="173" s="1"/>
  <c r="H62" i="169"/>
  <c r="I62" i="169" s="1"/>
  <c r="J62" i="169" s="1"/>
  <c r="K62" i="169" s="1"/>
  <c r="G62" i="169"/>
  <c r="H61" i="169"/>
  <c r="I61" i="169" s="1"/>
  <c r="J61" i="169" s="1"/>
  <c r="K61" i="169" s="1"/>
  <c r="G61" i="169"/>
  <c r="I60" i="169"/>
  <c r="J60" i="169" s="1"/>
  <c r="K60" i="169" s="1"/>
  <c r="H60" i="169"/>
  <c r="G60" i="169"/>
  <c r="H59" i="169"/>
  <c r="I59" i="169" s="1"/>
  <c r="J59" i="169" s="1"/>
  <c r="K59" i="169" s="1"/>
  <c r="G59" i="169"/>
  <c r="I58" i="169"/>
  <c r="J58" i="169" s="1"/>
  <c r="K58" i="169" s="1"/>
  <c r="H58" i="169"/>
  <c r="G58" i="169"/>
  <c r="H57" i="169"/>
  <c r="I57" i="169" s="1"/>
  <c r="J57" i="169" s="1"/>
  <c r="K57" i="169" s="1"/>
  <c r="G57" i="169"/>
  <c r="I56" i="169"/>
  <c r="J56" i="169" s="1"/>
  <c r="K56" i="169" s="1"/>
  <c r="H56" i="169"/>
  <c r="G56" i="169"/>
  <c r="H55" i="169"/>
  <c r="I55" i="169" s="1"/>
  <c r="J55" i="169" s="1"/>
  <c r="K55" i="169" s="1"/>
  <c r="G55" i="169"/>
  <c r="H54" i="169"/>
  <c r="I54" i="169" s="1"/>
  <c r="J54" i="169" s="1"/>
  <c r="K54" i="169" s="1"/>
  <c r="G54" i="169"/>
  <c r="H53" i="169"/>
  <c r="I53" i="169" s="1"/>
  <c r="J53" i="169" s="1"/>
  <c r="K53" i="169" s="1"/>
  <c r="G53" i="169"/>
  <c r="I52" i="169"/>
  <c r="J52" i="169" s="1"/>
  <c r="K52" i="169" s="1"/>
  <c r="H52" i="169"/>
  <c r="G52" i="169"/>
  <c r="H51" i="169"/>
  <c r="I51" i="169" s="1"/>
  <c r="J51" i="169" s="1"/>
  <c r="K51" i="169" s="1"/>
  <c r="G51" i="169"/>
  <c r="I50" i="169"/>
  <c r="J50" i="169" s="1"/>
  <c r="K50" i="169" s="1"/>
  <c r="H50" i="169"/>
  <c r="G50" i="169"/>
  <c r="H49" i="169"/>
  <c r="I49" i="169" s="1"/>
  <c r="J49" i="169" s="1"/>
  <c r="K49" i="169" s="1"/>
  <c r="G49" i="169"/>
  <c r="I48" i="169"/>
  <c r="J48" i="169" s="1"/>
  <c r="K48" i="169" s="1"/>
  <c r="H48" i="169"/>
  <c r="G48" i="169"/>
  <c r="H47" i="169"/>
  <c r="I47" i="169" s="1"/>
  <c r="J47" i="169" s="1"/>
  <c r="K47" i="169" s="1"/>
  <c r="G47" i="169"/>
  <c r="H46" i="169"/>
  <c r="I46" i="169" s="1"/>
  <c r="J46" i="169" s="1"/>
  <c r="K46" i="169" s="1"/>
  <c r="G46" i="169"/>
  <c r="H45" i="169"/>
  <c r="I45" i="169" s="1"/>
  <c r="J45" i="169" s="1"/>
  <c r="K45" i="169" s="1"/>
  <c r="G45" i="169"/>
  <c r="I44" i="169"/>
  <c r="J44" i="169" s="1"/>
  <c r="K44" i="169" s="1"/>
  <c r="H44" i="169"/>
  <c r="G44" i="169"/>
  <c r="H43" i="169"/>
  <c r="I43" i="169" s="1"/>
  <c r="J43" i="169" s="1"/>
  <c r="K43" i="169" s="1"/>
  <c r="G43" i="169"/>
  <c r="I42" i="169"/>
  <c r="J42" i="169" s="1"/>
  <c r="K42" i="169" s="1"/>
  <c r="H42" i="169"/>
  <c r="G42" i="169"/>
  <c r="H41" i="169"/>
  <c r="I41" i="169" s="1"/>
  <c r="J41" i="169" s="1"/>
  <c r="K41" i="169" s="1"/>
  <c r="G41" i="169"/>
  <c r="I40" i="169"/>
  <c r="J40" i="169" s="1"/>
  <c r="K40" i="169" s="1"/>
  <c r="H40" i="169"/>
  <c r="G40" i="169"/>
  <c r="H39" i="169"/>
  <c r="I39" i="169" s="1"/>
  <c r="J39" i="169" s="1"/>
  <c r="K39" i="169" s="1"/>
  <c r="G39" i="169"/>
  <c r="H38" i="169"/>
  <c r="I38" i="169" s="1"/>
  <c r="J38" i="169" s="1"/>
  <c r="K38" i="169" s="1"/>
  <c r="G38" i="169"/>
  <c r="H37" i="169"/>
  <c r="I37" i="169" s="1"/>
  <c r="J37" i="169" s="1"/>
  <c r="K37" i="169" s="1"/>
  <c r="G37" i="169"/>
  <c r="I36" i="169"/>
  <c r="J36" i="169" s="1"/>
  <c r="K36" i="169" s="1"/>
  <c r="H36" i="169"/>
  <c r="G36" i="169"/>
  <c r="H35" i="169"/>
  <c r="I35" i="169" s="1"/>
  <c r="J35" i="169" s="1"/>
  <c r="K35" i="169" s="1"/>
  <c r="G35" i="169"/>
  <c r="I34" i="169"/>
  <c r="J34" i="169" s="1"/>
  <c r="K34" i="169" s="1"/>
  <c r="H34" i="169"/>
  <c r="G34" i="169"/>
  <c r="H33" i="169"/>
  <c r="I33" i="169" s="1"/>
  <c r="J33" i="169" s="1"/>
  <c r="K33" i="169" s="1"/>
  <c r="G33" i="169"/>
  <c r="I32" i="169"/>
  <c r="J32" i="169" s="1"/>
  <c r="K32" i="169" s="1"/>
  <c r="H32" i="169"/>
  <c r="G32" i="169"/>
  <c r="H31" i="169"/>
  <c r="I31" i="169" s="1"/>
  <c r="J31" i="169" s="1"/>
  <c r="K31" i="169" s="1"/>
  <c r="G31" i="169"/>
  <c r="H30" i="169"/>
  <c r="I30" i="169" s="1"/>
  <c r="J30" i="169" s="1"/>
  <c r="K30" i="169" s="1"/>
  <c r="G30" i="169"/>
  <c r="H29" i="169"/>
  <c r="I29" i="169" s="1"/>
  <c r="J29" i="169" s="1"/>
  <c r="K29" i="169" s="1"/>
  <c r="G29" i="169"/>
  <c r="I28" i="169"/>
  <c r="J28" i="169" s="1"/>
  <c r="K28" i="169" s="1"/>
  <c r="H28" i="169"/>
  <c r="G28" i="169"/>
  <c r="H27" i="169"/>
  <c r="I27" i="169" s="1"/>
  <c r="J27" i="169" s="1"/>
  <c r="K27" i="169" s="1"/>
  <c r="G27" i="169"/>
  <c r="I26" i="169"/>
  <c r="J26" i="169" s="1"/>
  <c r="K26" i="169" s="1"/>
  <c r="H26" i="169"/>
  <c r="G26" i="169"/>
  <c r="H25" i="169"/>
  <c r="I25" i="169" s="1"/>
  <c r="J25" i="169" s="1"/>
  <c r="K25" i="169" s="1"/>
  <c r="G25" i="169"/>
  <c r="I24" i="169"/>
  <c r="J24" i="169" s="1"/>
  <c r="K24" i="169" s="1"/>
  <c r="H24" i="169"/>
  <c r="G24" i="169"/>
  <c r="H23" i="169"/>
  <c r="I23" i="169" s="1"/>
  <c r="J23" i="169" s="1"/>
  <c r="K23" i="169" s="1"/>
  <c r="G23" i="169"/>
  <c r="H22" i="169"/>
  <c r="I22" i="169" s="1"/>
  <c r="J22" i="169" s="1"/>
  <c r="K22" i="169" s="1"/>
  <c r="G22" i="169"/>
  <c r="H21" i="169"/>
  <c r="I21" i="169" s="1"/>
  <c r="J21" i="169" s="1"/>
  <c r="K21" i="169" s="1"/>
  <c r="G21" i="169"/>
  <c r="I20" i="169"/>
  <c r="J20" i="169" s="1"/>
  <c r="K20" i="169" s="1"/>
  <c r="H20" i="169"/>
  <c r="G20" i="169"/>
  <c r="H19" i="169"/>
  <c r="I19" i="169" s="1"/>
  <c r="J19" i="169" s="1"/>
  <c r="K19" i="169" s="1"/>
  <c r="G19" i="169"/>
  <c r="I18" i="169"/>
  <c r="J18" i="169" s="1"/>
  <c r="K18" i="169" s="1"/>
  <c r="H18" i="169"/>
  <c r="G18" i="169"/>
  <c r="H17" i="169"/>
  <c r="I17" i="169" s="1"/>
  <c r="J17" i="169" s="1"/>
  <c r="K17" i="169" s="1"/>
  <c r="G17" i="169"/>
  <c r="I16" i="169"/>
  <c r="J16" i="169" s="1"/>
  <c r="K16" i="169" s="1"/>
  <c r="H16" i="169"/>
  <c r="G16" i="169"/>
  <c r="H15" i="169"/>
  <c r="I15" i="169" s="1"/>
  <c r="J15" i="169" s="1"/>
  <c r="K15" i="169" s="1"/>
  <c r="G15" i="169"/>
  <c r="H14" i="169"/>
  <c r="I14" i="169" s="1"/>
  <c r="J14" i="169" s="1"/>
  <c r="K14" i="169" s="1"/>
  <c r="G14" i="169"/>
  <c r="H13" i="169"/>
  <c r="I13" i="169" s="1"/>
  <c r="J13" i="169" s="1"/>
  <c r="K13" i="169" s="1"/>
  <c r="G13" i="169"/>
  <c r="I12" i="169"/>
  <c r="J12" i="169" s="1"/>
  <c r="K12" i="169" s="1"/>
  <c r="H12" i="169"/>
  <c r="G12" i="169"/>
  <c r="H11" i="169"/>
  <c r="I11" i="169" s="1"/>
  <c r="J11" i="169" s="1"/>
  <c r="K11" i="169" s="1"/>
  <c r="G11" i="169"/>
  <c r="I10" i="169"/>
  <c r="J10" i="169" s="1"/>
  <c r="K10" i="169" s="1"/>
  <c r="H10" i="169"/>
  <c r="G10" i="169"/>
  <c r="E10" i="169"/>
  <c r="B7" i="169"/>
  <c r="B6" i="169"/>
  <c r="I7" i="169" l="1"/>
  <c r="M16" i="169" s="1"/>
  <c r="M17" i="169"/>
  <c r="M27" i="169"/>
  <c r="M14" i="169"/>
  <c r="M34" i="169"/>
  <c r="M51" i="169"/>
  <c r="M11" i="169"/>
  <c r="M38" i="169"/>
  <c r="M55" i="169"/>
  <c r="M18" i="169"/>
  <c r="M35" i="169"/>
  <c r="M62" i="169"/>
  <c r="M39" i="169"/>
  <c r="M52" i="169"/>
  <c r="M22" i="169"/>
  <c r="M12" i="169"/>
  <c r="M29" i="169"/>
  <c r="M26" i="169"/>
  <c r="M33" i="169"/>
  <c r="M13" i="169"/>
  <c r="M40" i="169"/>
  <c r="M57" i="169"/>
  <c r="N25" i="171"/>
  <c r="E25" i="171" s="1"/>
  <c r="N55" i="171"/>
  <c r="E55" i="171" s="1"/>
  <c r="M49" i="171"/>
  <c r="M15" i="171"/>
  <c r="M30" i="171"/>
  <c r="N30" i="171" s="1"/>
  <c r="E30" i="171" s="1"/>
  <c r="M27" i="171"/>
  <c r="N27" i="171" s="1"/>
  <c r="E27" i="171" s="1"/>
  <c r="M50" i="171"/>
  <c r="N50" i="171" s="1"/>
  <c r="E50" i="171" s="1"/>
  <c r="M13" i="171"/>
  <c r="N13" i="171" s="1"/>
  <c r="E13" i="171" s="1"/>
  <c r="M46" i="171"/>
  <c r="N46" i="171" s="1"/>
  <c r="E46" i="171" s="1"/>
  <c r="M58" i="171"/>
  <c r="N58" i="171" s="1"/>
  <c r="E58" i="171" s="1"/>
  <c r="M24" i="171"/>
  <c r="N24" i="171" s="1"/>
  <c r="E24" i="171" s="1"/>
  <c r="M57" i="171"/>
  <c r="N57" i="171" s="1"/>
  <c r="E57" i="171" s="1"/>
  <c r="M17" i="171"/>
  <c r="N17" i="171" s="1"/>
  <c r="E17" i="171" s="1"/>
  <c r="M29" i="171"/>
  <c r="N29" i="171" s="1"/>
  <c r="E29" i="171" s="1"/>
  <c r="M41" i="171"/>
  <c r="M10" i="171"/>
  <c r="N10" i="171" s="1"/>
  <c r="M40" i="171"/>
  <c r="N40" i="171" s="1"/>
  <c r="E40" i="171" s="1"/>
  <c r="N31" i="171"/>
  <c r="E31" i="171" s="1"/>
  <c r="M21" i="171"/>
  <c r="M48" i="171"/>
  <c r="N48" i="171" s="1"/>
  <c r="E48" i="171" s="1"/>
  <c r="M51" i="171"/>
  <c r="N51" i="171" s="1"/>
  <c r="E51" i="171" s="1"/>
  <c r="M26" i="171"/>
  <c r="N26" i="171" s="1"/>
  <c r="E26" i="171" s="1"/>
  <c r="M35" i="171"/>
  <c r="N35" i="171" s="1"/>
  <c r="E35" i="171" s="1"/>
  <c r="M28" i="171"/>
  <c r="N28" i="171" s="1"/>
  <c r="E28" i="171" s="1"/>
  <c r="M25" i="171"/>
  <c r="M37" i="171"/>
  <c r="N37" i="171" s="1"/>
  <c r="E37" i="171" s="1"/>
  <c r="N49" i="171"/>
  <c r="E49" i="171" s="1"/>
  <c r="N23" i="171"/>
  <c r="E23" i="171" s="1"/>
  <c r="N61" i="171"/>
  <c r="E61" i="171" s="1"/>
  <c r="M45" i="171"/>
  <c r="N45" i="171" s="1"/>
  <c r="E45" i="171" s="1"/>
  <c r="M23" i="171"/>
  <c r="M59" i="171"/>
  <c r="N59" i="171" s="1"/>
  <c r="E59" i="171" s="1"/>
  <c r="M34" i="171"/>
  <c r="N34" i="171" s="1"/>
  <c r="E34" i="171" s="1"/>
  <c r="N41" i="171"/>
  <c r="E41" i="171" s="1"/>
  <c r="N15" i="171"/>
  <c r="E15" i="171" s="1"/>
  <c r="N53" i="171"/>
  <c r="E53" i="171" s="1"/>
  <c r="M12" i="171"/>
  <c r="N12" i="171" s="1"/>
  <c r="E12" i="171" s="1"/>
  <c r="M42" i="171"/>
  <c r="N42" i="171" s="1"/>
  <c r="E42" i="171" s="1"/>
  <c r="M44" i="171"/>
  <c r="N44" i="171" s="1"/>
  <c r="E44" i="171" s="1"/>
  <c r="M22" i="171"/>
  <c r="N22" i="171" s="1"/>
  <c r="E22" i="171" s="1"/>
  <c r="M31" i="171"/>
  <c r="I6" i="169"/>
  <c r="L14" i="169" s="1"/>
  <c r="N14" i="169" s="1"/>
  <c r="E14" i="169" s="1"/>
  <c r="N33" i="171"/>
  <c r="E33" i="171" s="1"/>
  <c r="N21" i="171"/>
  <c r="E21" i="171" s="1"/>
  <c r="M36" i="171"/>
  <c r="N36" i="171" s="1"/>
  <c r="E36" i="171" s="1"/>
  <c r="M39" i="171"/>
  <c r="N39" i="171" s="1"/>
  <c r="E39" i="171" s="1"/>
  <c r="M56" i="171"/>
  <c r="N56" i="171" s="1"/>
  <c r="E56" i="171" s="1"/>
  <c r="M62" i="171"/>
  <c r="N62" i="171" s="1"/>
  <c r="E62" i="171" s="1"/>
  <c r="M52" i="171"/>
  <c r="N52" i="171" s="1"/>
  <c r="E52" i="171" s="1"/>
  <c r="I62" i="167"/>
  <c r="J62" i="167" s="1"/>
  <c r="K62" i="167" s="1"/>
  <c r="H62" i="167"/>
  <c r="G62" i="167"/>
  <c r="L62" i="167" s="1"/>
  <c r="H61" i="167"/>
  <c r="I61" i="167" s="1"/>
  <c r="J61" i="167" s="1"/>
  <c r="K61" i="167" s="1"/>
  <c r="G61" i="167"/>
  <c r="I60" i="167"/>
  <c r="J60" i="167" s="1"/>
  <c r="K60" i="167" s="1"/>
  <c r="H60" i="167"/>
  <c r="G60" i="167"/>
  <c r="L60" i="167" s="1"/>
  <c r="H59" i="167"/>
  <c r="I59" i="167" s="1"/>
  <c r="J59" i="167" s="1"/>
  <c r="K59" i="167" s="1"/>
  <c r="G59" i="167"/>
  <c r="I58" i="167"/>
  <c r="J58" i="167" s="1"/>
  <c r="K58" i="167" s="1"/>
  <c r="H58" i="167"/>
  <c r="G58" i="167"/>
  <c r="L58" i="167" s="1"/>
  <c r="H57" i="167"/>
  <c r="I57" i="167" s="1"/>
  <c r="J57" i="167" s="1"/>
  <c r="K57" i="167" s="1"/>
  <c r="G57" i="167"/>
  <c r="I56" i="167"/>
  <c r="J56" i="167" s="1"/>
  <c r="K56" i="167" s="1"/>
  <c r="H56" i="167"/>
  <c r="G56" i="167"/>
  <c r="L56" i="167" s="1"/>
  <c r="H55" i="167"/>
  <c r="I55" i="167" s="1"/>
  <c r="J55" i="167" s="1"/>
  <c r="K55" i="167" s="1"/>
  <c r="G55" i="167"/>
  <c r="I54" i="167"/>
  <c r="J54" i="167" s="1"/>
  <c r="K54" i="167" s="1"/>
  <c r="H54" i="167"/>
  <c r="G54" i="167"/>
  <c r="L54" i="167" s="1"/>
  <c r="H53" i="167"/>
  <c r="I53" i="167" s="1"/>
  <c r="J53" i="167" s="1"/>
  <c r="K53" i="167" s="1"/>
  <c r="G53" i="167"/>
  <c r="I52" i="167"/>
  <c r="J52" i="167" s="1"/>
  <c r="K52" i="167" s="1"/>
  <c r="H52" i="167"/>
  <c r="G52" i="167"/>
  <c r="L52" i="167" s="1"/>
  <c r="H51" i="167"/>
  <c r="I51" i="167" s="1"/>
  <c r="J51" i="167" s="1"/>
  <c r="K51" i="167" s="1"/>
  <c r="G51" i="167"/>
  <c r="I50" i="167"/>
  <c r="J50" i="167" s="1"/>
  <c r="K50" i="167" s="1"/>
  <c r="H50" i="167"/>
  <c r="G50" i="167"/>
  <c r="L50" i="167" s="1"/>
  <c r="H49" i="167"/>
  <c r="I49" i="167" s="1"/>
  <c r="J49" i="167" s="1"/>
  <c r="K49" i="167" s="1"/>
  <c r="G49" i="167"/>
  <c r="I48" i="167"/>
  <c r="J48" i="167" s="1"/>
  <c r="K48" i="167" s="1"/>
  <c r="H48" i="167"/>
  <c r="G48" i="167"/>
  <c r="L48" i="167" s="1"/>
  <c r="H47" i="167"/>
  <c r="I47" i="167" s="1"/>
  <c r="J47" i="167" s="1"/>
  <c r="K47" i="167" s="1"/>
  <c r="G47" i="167"/>
  <c r="I46" i="167"/>
  <c r="J46" i="167" s="1"/>
  <c r="K46" i="167" s="1"/>
  <c r="H46" i="167"/>
  <c r="G46" i="167"/>
  <c r="L46" i="167" s="1"/>
  <c r="H45" i="167"/>
  <c r="I45" i="167" s="1"/>
  <c r="J45" i="167" s="1"/>
  <c r="K45" i="167" s="1"/>
  <c r="G45" i="167"/>
  <c r="I44" i="167"/>
  <c r="J44" i="167" s="1"/>
  <c r="K44" i="167" s="1"/>
  <c r="H44" i="167"/>
  <c r="G44" i="167"/>
  <c r="L44" i="167" s="1"/>
  <c r="H43" i="167"/>
  <c r="I43" i="167" s="1"/>
  <c r="J43" i="167" s="1"/>
  <c r="K43" i="167" s="1"/>
  <c r="G43" i="167"/>
  <c r="I42" i="167"/>
  <c r="J42" i="167" s="1"/>
  <c r="K42" i="167" s="1"/>
  <c r="H42" i="167"/>
  <c r="G42" i="167"/>
  <c r="L42" i="167" s="1"/>
  <c r="H41" i="167"/>
  <c r="I41" i="167" s="1"/>
  <c r="J41" i="167" s="1"/>
  <c r="K41" i="167" s="1"/>
  <c r="G41" i="167"/>
  <c r="I40" i="167"/>
  <c r="J40" i="167" s="1"/>
  <c r="K40" i="167" s="1"/>
  <c r="H40" i="167"/>
  <c r="G40" i="167"/>
  <c r="L40" i="167" s="1"/>
  <c r="H39" i="167"/>
  <c r="I39" i="167" s="1"/>
  <c r="J39" i="167" s="1"/>
  <c r="K39" i="167" s="1"/>
  <c r="G39" i="167"/>
  <c r="I38" i="167"/>
  <c r="J38" i="167" s="1"/>
  <c r="K38" i="167" s="1"/>
  <c r="H38" i="167"/>
  <c r="G38" i="167"/>
  <c r="L38" i="167" s="1"/>
  <c r="H37" i="167"/>
  <c r="I37" i="167" s="1"/>
  <c r="J37" i="167" s="1"/>
  <c r="K37" i="167" s="1"/>
  <c r="G37" i="167"/>
  <c r="I36" i="167"/>
  <c r="J36" i="167" s="1"/>
  <c r="K36" i="167" s="1"/>
  <c r="H36" i="167"/>
  <c r="G36" i="167"/>
  <c r="L36" i="167" s="1"/>
  <c r="H35" i="167"/>
  <c r="I35" i="167" s="1"/>
  <c r="J35" i="167" s="1"/>
  <c r="K35" i="167" s="1"/>
  <c r="G35" i="167"/>
  <c r="I34" i="167"/>
  <c r="J34" i="167" s="1"/>
  <c r="K34" i="167" s="1"/>
  <c r="H34" i="167"/>
  <c r="G34" i="167"/>
  <c r="L34" i="167" s="1"/>
  <c r="H33" i="167"/>
  <c r="I33" i="167" s="1"/>
  <c r="J33" i="167" s="1"/>
  <c r="K33" i="167" s="1"/>
  <c r="G33" i="167"/>
  <c r="I32" i="167"/>
  <c r="J32" i="167" s="1"/>
  <c r="K32" i="167" s="1"/>
  <c r="H32" i="167"/>
  <c r="G32" i="167"/>
  <c r="L32" i="167" s="1"/>
  <c r="H31" i="167"/>
  <c r="I31" i="167" s="1"/>
  <c r="J31" i="167" s="1"/>
  <c r="K31" i="167" s="1"/>
  <c r="G31" i="167"/>
  <c r="I30" i="167"/>
  <c r="J30" i="167" s="1"/>
  <c r="K30" i="167" s="1"/>
  <c r="H30" i="167"/>
  <c r="G30" i="167"/>
  <c r="L30" i="167" s="1"/>
  <c r="H29" i="167"/>
  <c r="I29" i="167" s="1"/>
  <c r="J29" i="167" s="1"/>
  <c r="K29" i="167" s="1"/>
  <c r="G29" i="167"/>
  <c r="I28" i="167"/>
  <c r="J28" i="167" s="1"/>
  <c r="K28" i="167" s="1"/>
  <c r="H28" i="167"/>
  <c r="G28" i="167"/>
  <c r="L28" i="167" s="1"/>
  <c r="H27" i="167"/>
  <c r="I27" i="167" s="1"/>
  <c r="J27" i="167" s="1"/>
  <c r="K27" i="167" s="1"/>
  <c r="G27" i="167"/>
  <c r="I26" i="167"/>
  <c r="J26" i="167" s="1"/>
  <c r="K26" i="167" s="1"/>
  <c r="H26" i="167"/>
  <c r="G26" i="167"/>
  <c r="L26" i="167" s="1"/>
  <c r="H25" i="167"/>
  <c r="I25" i="167" s="1"/>
  <c r="J25" i="167" s="1"/>
  <c r="K25" i="167" s="1"/>
  <c r="G25" i="167"/>
  <c r="I24" i="167"/>
  <c r="J24" i="167" s="1"/>
  <c r="K24" i="167" s="1"/>
  <c r="H24" i="167"/>
  <c r="G24" i="167"/>
  <c r="L24" i="167" s="1"/>
  <c r="H23" i="167"/>
  <c r="I23" i="167" s="1"/>
  <c r="J23" i="167" s="1"/>
  <c r="K23" i="167" s="1"/>
  <c r="G23" i="167"/>
  <c r="I22" i="167"/>
  <c r="J22" i="167" s="1"/>
  <c r="K22" i="167" s="1"/>
  <c r="H22" i="167"/>
  <c r="G22" i="167"/>
  <c r="L22" i="167" s="1"/>
  <c r="H21" i="167"/>
  <c r="I21" i="167" s="1"/>
  <c r="J21" i="167" s="1"/>
  <c r="K21" i="167" s="1"/>
  <c r="G21" i="167"/>
  <c r="I20" i="167"/>
  <c r="J20" i="167" s="1"/>
  <c r="K20" i="167" s="1"/>
  <c r="H20" i="167"/>
  <c r="G20" i="167"/>
  <c r="L20" i="167" s="1"/>
  <c r="H19" i="167"/>
  <c r="I19" i="167" s="1"/>
  <c r="J19" i="167" s="1"/>
  <c r="K19" i="167" s="1"/>
  <c r="G19" i="167"/>
  <c r="I18" i="167"/>
  <c r="J18" i="167" s="1"/>
  <c r="K18" i="167" s="1"/>
  <c r="H18" i="167"/>
  <c r="G18" i="167"/>
  <c r="L18" i="167" s="1"/>
  <c r="H17" i="167"/>
  <c r="I17" i="167" s="1"/>
  <c r="J17" i="167" s="1"/>
  <c r="K17" i="167" s="1"/>
  <c r="G17" i="167"/>
  <c r="I16" i="167"/>
  <c r="J16" i="167" s="1"/>
  <c r="K16" i="167" s="1"/>
  <c r="H16" i="167"/>
  <c r="G16" i="167"/>
  <c r="L16" i="167" s="1"/>
  <c r="H15" i="167"/>
  <c r="I15" i="167" s="1"/>
  <c r="J15" i="167" s="1"/>
  <c r="K15" i="167" s="1"/>
  <c r="G15" i="167"/>
  <c r="I14" i="167"/>
  <c r="J14" i="167" s="1"/>
  <c r="K14" i="167" s="1"/>
  <c r="H14" i="167"/>
  <c r="G14" i="167"/>
  <c r="L14" i="167" s="1"/>
  <c r="H13" i="167"/>
  <c r="I13" i="167" s="1"/>
  <c r="J13" i="167" s="1"/>
  <c r="K13" i="167" s="1"/>
  <c r="G13" i="167"/>
  <c r="I12" i="167"/>
  <c r="J12" i="167" s="1"/>
  <c r="K12" i="167" s="1"/>
  <c r="H12" i="167"/>
  <c r="G12" i="167"/>
  <c r="L12" i="167" s="1"/>
  <c r="H11" i="167"/>
  <c r="I11" i="167" s="1"/>
  <c r="J11" i="167" s="1"/>
  <c r="K11" i="167" s="1"/>
  <c r="G11" i="167"/>
  <c r="I10" i="167"/>
  <c r="J10" i="167" s="1"/>
  <c r="K10" i="167" s="1"/>
  <c r="H10" i="167"/>
  <c r="G10" i="167"/>
  <c r="L10" i="167" s="1"/>
  <c r="E10" i="167"/>
  <c r="B7" i="167"/>
  <c r="I6" i="167"/>
  <c r="L59" i="167" s="1"/>
  <c r="B6" i="167"/>
  <c r="I7" i="167" l="1"/>
  <c r="M59" i="167" s="1"/>
  <c r="N59" i="167" s="1"/>
  <c r="E59" i="167" s="1"/>
  <c r="M49" i="167"/>
  <c r="L45" i="167"/>
  <c r="L53" i="167"/>
  <c r="L61" i="167"/>
  <c r="L44" i="169"/>
  <c r="L12" i="169"/>
  <c r="N12" i="169" s="1"/>
  <c r="E12" i="169" s="1"/>
  <c r="L13" i="167"/>
  <c r="L21" i="167"/>
  <c r="L29" i="167"/>
  <c r="L37" i="167"/>
  <c r="L30" i="169"/>
  <c r="M19" i="169"/>
  <c r="M49" i="169"/>
  <c r="M24" i="169"/>
  <c r="M15" i="169"/>
  <c r="M21" i="169"/>
  <c r="M31" i="169"/>
  <c r="M20" i="169"/>
  <c r="L23" i="167"/>
  <c r="L31" i="167"/>
  <c r="L47" i="167"/>
  <c r="L55" i="167"/>
  <c r="L34" i="169"/>
  <c r="N34" i="169" s="1"/>
  <c r="E34" i="169" s="1"/>
  <c r="L46" i="169"/>
  <c r="L62" i="169"/>
  <c r="N62" i="169" s="1"/>
  <c r="E62" i="169" s="1"/>
  <c r="L28" i="169"/>
  <c r="L15" i="167"/>
  <c r="L39" i="167"/>
  <c r="M60" i="169"/>
  <c r="M30" i="169"/>
  <c r="M23" i="169"/>
  <c r="L26" i="169"/>
  <c r="N26" i="169" s="1"/>
  <c r="E26" i="169" s="1"/>
  <c r="M42" i="169"/>
  <c r="M45" i="169"/>
  <c r="M58" i="169"/>
  <c r="M61" i="169"/>
  <c r="L18" i="169"/>
  <c r="N18" i="169" s="1"/>
  <c r="E18" i="169" s="1"/>
  <c r="L33" i="167"/>
  <c r="L41" i="167"/>
  <c r="L49" i="167"/>
  <c r="N49" i="167" s="1"/>
  <c r="E49" i="167" s="1"/>
  <c r="L57" i="167"/>
  <c r="L25" i="169"/>
  <c r="L17" i="169"/>
  <c r="N17" i="169" s="1"/>
  <c r="E17" i="169" s="1"/>
  <c r="L23" i="169"/>
  <c r="L59" i="169"/>
  <c r="L51" i="169"/>
  <c r="N51" i="169" s="1"/>
  <c r="E51" i="169" s="1"/>
  <c r="L43" i="169"/>
  <c r="L35" i="169"/>
  <c r="N35" i="169" s="1"/>
  <c r="E35" i="169" s="1"/>
  <c r="L27" i="169"/>
  <c r="N27" i="169" s="1"/>
  <c r="E27" i="169" s="1"/>
  <c r="L33" i="169"/>
  <c r="N33" i="169" s="1"/>
  <c r="E33" i="169" s="1"/>
  <c r="L13" i="169"/>
  <c r="N13" i="169" s="1"/>
  <c r="E13" i="169" s="1"/>
  <c r="L57" i="169"/>
  <c r="N57" i="169" s="1"/>
  <c r="E57" i="169" s="1"/>
  <c r="L49" i="169"/>
  <c r="N49" i="169" s="1"/>
  <c r="E49" i="169" s="1"/>
  <c r="L41" i="169"/>
  <c r="L31" i="169"/>
  <c r="N31" i="169" s="1"/>
  <c r="E31" i="169" s="1"/>
  <c r="L56" i="169"/>
  <c r="L48" i="169"/>
  <c r="L40" i="169"/>
  <c r="N40" i="169" s="1"/>
  <c r="E40" i="169" s="1"/>
  <c r="L32" i="169"/>
  <c r="L24" i="169"/>
  <c r="N24" i="169" s="1"/>
  <c r="E24" i="169" s="1"/>
  <c r="L16" i="169"/>
  <c r="N16" i="169" s="1"/>
  <c r="E16" i="169" s="1"/>
  <c r="L55" i="169"/>
  <c r="N55" i="169" s="1"/>
  <c r="E55" i="169" s="1"/>
  <c r="L47" i="169"/>
  <c r="L39" i="169"/>
  <c r="N39" i="169" s="1"/>
  <c r="E39" i="169" s="1"/>
  <c r="L15" i="169"/>
  <c r="N15" i="169" s="1"/>
  <c r="E15" i="169" s="1"/>
  <c r="L53" i="169"/>
  <c r="L45" i="169"/>
  <c r="N45" i="169" s="1"/>
  <c r="E45" i="169" s="1"/>
  <c r="L61" i="169"/>
  <c r="N61" i="169" s="1"/>
  <c r="E61" i="169" s="1"/>
  <c r="L37" i="169"/>
  <c r="L29" i="169"/>
  <c r="N29" i="169" s="1"/>
  <c r="E29" i="169" s="1"/>
  <c r="L21" i="169"/>
  <c r="N21" i="169" s="1"/>
  <c r="E21" i="169" s="1"/>
  <c r="L60" i="169"/>
  <c r="N60" i="169" s="1"/>
  <c r="E60" i="169" s="1"/>
  <c r="L17" i="167"/>
  <c r="L54" i="169"/>
  <c r="M53" i="169"/>
  <c r="M56" i="169"/>
  <c r="L11" i="169"/>
  <c r="N11" i="169" s="1"/>
  <c r="E11" i="169" s="1"/>
  <c r="L36" i="169"/>
  <c r="M28" i="169"/>
  <c r="L52" i="169"/>
  <c r="N52" i="169" s="1"/>
  <c r="E52" i="169" s="1"/>
  <c r="M44" i="169"/>
  <c r="L58" i="169"/>
  <c r="N58" i="169" s="1"/>
  <c r="E58" i="169" s="1"/>
  <c r="M10" i="169"/>
  <c r="L25" i="167"/>
  <c r="L11" i="167"/>
  <c r="L19" i="167"/>
  <c r="L27" i="167"/>
  <c r="L35" i="167"/>
  <c r="L43" i="167"/>
  <c r="L51" i="167"/>
  <c r="M50" i="169"/>
  <c r="M43" i="169"/>
  <c r="L50" i="169"/>
  <c r="L10" i="169"/>
  <c r="N10" i="169" s="1"/>
  <c r="M32" i="169"/>
  <c r="M25" i="169"/>
  <c r="M48" i="169"/>
  <c r="M41" i="169"/>
  <c r="M54" i="169"/>
  <c r="L20" i="169"/>
  <c r="N20" i="169" s="1"/>
  <c r="E20" i="169" s="1"/>
  <c r="M47" i="169"/>
  <c r="M36" i="169"/>
  <c r="M46" i="169"/>
  <c r="M59" i="169"/>
  <c r="L19" i="169"/>
  <c r="N19" i="169" s="1"/>
  <c r="E19" i="169" s="1"/>
  <c r="L22" i="169"/>
  <c r="N22" i="169" s="1"/>
  <c r="E22" i="169" s="1"/>
  <c r="L42" i="169"/>
  <c r="N42" i="169" s="1"/>
  <c r="E42" i="169" s="1"/>
  <c r="L38" i="169"/>
  <c r="N38" i="169" s="1"/>
  <c r="E38" i="169" s="1"/>
  <c r="M37" i="169"/>
  <c r="I62" i="165"/>
  <c r="J62" i="165" s="1"/>
  <c r="K62" i="165" s="1"/>
  <c r="H62" i="165"/>
  <c r="G62" i="165"/>
  <c r="H61" i="165"/>
  <c r="I61" i="165" s="1"/>
  <c r="J61" i="165" s="1"/>
  <c r="K61" i="165" s="1"/>
  <c r="G61" i="165"/>
  <c r="L61" i="165" s="1"/>
  <c r="H60" i="165"/>
  <c r="I60" i="165" s="1"/>
  <c r="J60" i="165" s="1"/>
  <c r="K60" i="165" s="1"/>
  <c r="G60" i="165"/>
  <c r="L60" i="165" s="1"/>
  <c r="I59" i="165"/>
  <c r="J59" i="165" s="1"/>
  <c r="K59" i="165" s="1"/>
  <c r="H59" i="165"/>
  <c r="G59" i="165"/>
  <c r="H58" i="165"/>
  <c r="I58" i="165" s="1"/>
  <c r="J58" i="165" s="1"/>
  <c r="K58" i="165" s="1"/>
  <c r="G58" i="165"/>
  <c r="I57" i="165"/>
  <c r="J57" i="165" s="1"/>
  <c r="K57" i="165" s="1"/>
  <c r="H57" i="165"/>
  <c r="G57" i="165"/>
  <c r="H56" i="165"/>
  <c r="I56" i="165" s="1"/>
  <c r="J56" i="165" s="1"/>
  <c r="K56" i="165" s="1"/>
  <c r="G56" i="165"/>
  <c r="H55" i="165"/>
  <c r="I55" i="165" s="1"/>
  <c r="J55" i="165" s="1"/>
  <c r="K55" i="165" s="1"/>
  <c r="G55" i="165"/>
  <c r="I54" i="165"/>
  <c r="J54" i="165" s="1"/>
  <c r="K54" i="165" s="1"/>
  <c r="H54" i="165"/>
  <c r="G54" i="165"/>
  <c r="H53" i="165"/>
  <c r="I53" i="165" s="1"/>
  <c r="J53" i="165" s="1"/>
  <c r="K53" i="165" s="1"/>
  <c r="G53" i="165"/>
  <c r="L53" i="165" s="1"/>
  <c r="H52" i="165"/>
  <c r="I52" i="165" s="1"/>
  <c r="J52" i="165" s="1"/>
  <c r="K52" i="165" s="1"/>
  <c r="G52" i="165"/>
  <c r="L52" i="165" s="1"/>
  <c r="I51" i="165"/>
  <c r="J51" i="165" s="1"/>
  <c r="K51" i="165" s="1"/>
  <c r="H51" i="165"/>
  <c r="G51" i="165"/>
  <c r="H50" i="165"/>
  <c r="I50" i="165" s="1"/>
  <c r="J50" i="165" s="1"/>
  <c r="K50" i="165" s="1"/>
  <c r="G50" i="165"/>
  <c r="I49" i="165"/>
  <c r="J49" i="165" s="1"/>
  <c r="K49" i="165" s="1"/>
  <c r="H49" i="165"/>
  <c r="G49" i="165"/>
  <c r="H48" i="165"/>
  <c r="I48" i="165" s="1"/>
  <c r="J48" i="165" s="1"/>
  <c r="K48" i="165" s="1"/>
  <c r="G48" i="165"/>
  <c r="H47" i="165"/>
  <c r="I47" i="165" s="1"/>
  <c r="J47" i="165" s="1"/>
  <c r="K47" i="165" s="1"/>
  <c r="G47" i="165"/>
  <c r="I46" i="165"/>
  <c r="J46" i="165" s="1"/>
  <c r="K46" i="165" s="1"/>
  <c r="H46" i="165"/>
  <c r="G46" i="165"/>
  <c r="H45" i="165"/>
  <c r="I45" i="165" s="1"/>
  <c r="J45" i="165" s="1"/>
  <c r="K45" i="165" s="1"/>
  <c r="G45" i="165"/>
  <c r="L45" i="165" s="1"/>
  <c r="H44" i="165"/>
  <c r="I44" i="165" s="1"/>
  <c r="J44" i="165" s="1"/>
  <c r="K44" i="165" s="1"/>
  <c r="G44" i="165"/>
  <c r="L44" i="165" s="1"/>
  <c r="I43" i="165"/>
  <c r="J43" i="165" s="1"/>
  <c r="K43" i="165" s="1"/>
  <c r="H43" i="165"/>
  <c r="G43" i="165"/>
  <c r="H42" i="165"/>
  <c r="I42" i="165" s="1"/>
  <c r="J42" i="165" s="1"/>
  <c r="K42" i="165" s="1"/>
  <c r="G42" i="165"/>
  <c r="I41" i="165"/>
  <c r="J41" i="165" s="1"/>
  <c r="K41" i="165" s="1"/>
  <c r="H41" i="165"/>
  <c r="G41" i="165"/>
  <c r="L41" i="165" s="1"/>
  <c r="H40" i="165"/>
  <c r="I40" i="165" s="1"/>
  <c r="J40" i="165" s="1"/>
  <c r="K40" i="165" s="1"/>
  <c r="G40" i="165"/>
  <c r="H39" i="165"/>
  <c r="I39" i="165" s="1"/>
  <c r="J39" i="165" s="1"/>
  <c r="K39" i="165" s="1"/>
  <c r="G39" i="165"/>
  <c r="L39" i="165" s="1"/>
  <c r="I38" i="165"/>
  <c r="J38" i="165" s="1"/>
  <c r="K38" i="165" s="1"/>
  <c r="H38" i="165"/>
  <c r="G38" i="165"/>
  <c r="H37" i="165"/>
  <c r="I37" i="165" s="1"/>
  <c r="J37" i="165" s="1"/>
  <c r="K37" i="165" s="1"/>
  <c r="G37" i="165"/>
  <c r="L37" i="165" s="1"/>
  <c r="H36" i="165"/>
  <c r="I36" i="165" s="1"/>
  <c r="J36" i="165" s="1"/>
  <c r="K36" i="165" s="1"/>
  <c r="G36" i="165"/>
  <c r="L36" i="165" s="1"/>
  <c r="I35" i="165"/>
  <c r="J35" i="165" s="1"/>
  <c r="K35" i="165" s="1"/>
  <c r="H35" i="165"/>
  <c r="G35" i="165"/>
  <c r="H34" i="165"/>
  <c r="I34" i="165" s="1"/>
  <c r="J34" i="165" s="1"/>
  <c r="K34" i="165" s="1"/>
  <c r="G34" i="165"/>
  <c r="I33" i="165"/>
  <c r="J33" i="165" s="1"/>
  <c r="K33" i="165" s="1"/>
  <c r="H33" i="165"/>
  <c r="G33" i="165"/>
  <c r="L33" i="165" s="1"/>
  <c r="H32" i="165"/>
  <c r="I32" i="165" s="1"/>
  <c r="J32" i="165" s="1"/>
  <c r="K32" i="165" s="1"/>
  <c r="G32" i="165"/>
  <c r="H31" i="165"/>
  <c r="I31" i="165" s="1"/>
  <c r="J31" i="165" s="1"/>
  <c r="K31" i="165" s="1"/>
  <c r="G31" i="165"/>
  <c r="L31" i="165" s="1"/>
  <c r="I30" i="165"/>
  <c r="J30" i="165" s="1"/>
  <c r="K30" i="165" s="1"/>
  <c r="H30" i="165"/>
  <c r="G30" i="165"/>
  <c r="J29" i="165"/>
  <c r="K29" i="165" s="1"/>
  <c r="I29" i="165"/>
  <c r="H29" i="165"/>
  <c r="G29" i="165"/>
  <c r="L29" i="165" s="1"/>
  <c r="H28" i="165"/>
  <c r="I28" i="165" s="1"/>
  <c r="J28" i="165" s="1"/>
  <c r="K28" i="165" s="1"/>
  <c r="G28" i="165"/>
  <c r="L28" i="165" s="1"/>
  <c r="I27" i="165"/>
  <c r="J27" i="165" s="1"/>
  <c r="K27" i="165" s="1"/>
  <c r="H27" i="165"/>
  <c r="G27" i="165"/>
  <c r="H26" i="165"/>
  <c r="I26" i="165" s="1"/>
  <c r="J26" i="165" s="1"/>
  <c r="K26" i="165" s="1"/>
  <c r="G26" i="165"/>
  <c r="I25" i="165"/>
  <c r="J25" i="165" s="1"/>
  <c r="K25" i="165" s="1"/>
  <c r="H25" i="165"/>
  <c r="G25" i="165"/>
  <c r="L25" i="165" s="1"/>
  <c r="L24" i="165"/>
  <c r="H24" i="165"/>
  <c r="I24" i="165" s="1"/>
  <c r="J24" i="165" s="1"/>
  <c r="K24" i="165" s="1"/>
  <c r="G24" i="165"/>
  <c r="H23" i="165"/>
  <c r="I23" i="165" s="1"/>
  <c r="J23" i="165" s="1"/>
  <c r="K23" i="165" s="1"/>
  <c r="G23" i="165"/>
  <c r="L23" i="165" s="1"/>
  <c r="I22" i="165"/>
  <c r="J22" i="165" s="1"/>
  <c r="K22" i="165" s="1"/>
  <c r="H22" i="165"/>
  <c r="G22" i="165"/>
  <c r="J21" i="165"/>
  <c r="K21" i="165" s="1"/>
  <c r="I21" i="165"/>
  <c r="H21" i="165"/>
  <c r="G21" i="165"/>
  <c r="L21" i="165" s="1"/>
  <c r="H20" i="165"/>
  <c r="I20" i="165" s="1"/>
  <c r="J20" i="165" s="1"/>
  <c r="K20" i="165" s="1"/>
  <c r="G20" i="165"/>
  <c r="L20" i="165" s="1"/>
  <c r="L19" i="165"/>
  <c r="I19" i="165"/>
  <c r="J19" i="165" s="1"/>
  <c r="K19" i="165" s="1"/>
  <c r="H19" i="165"/>
  <c r="G19" i="165"/>
  <c r="H18" i="165"/>
  <c r="I18" i="165" s="1"/>
  <c r="J18" i="165" s="1"/>
  <c r="K18" i="165" s="1"/>
  <c r="G18" i="165"/>
  <c r="I17" i="165"/>
  <c r="J17" i="165" s="1"/>
  <c r="K17" i="165" s="1"/>
  <c r="H17" i="165"/>
  <c r="G17" i="165"/>
  <c r="L17" i="165" s="1"/>
  <c r="L16" i="165"/>
  <c r="H16" i="165"/>
  <c r="I16" i="165" s="1"/>
  <c r="J16" i="165" s="1"/>
  <c r="K16" i="165" s="1"/>
  <c r="G16" i="165"/>
  <c r="H15" i="165"/>
  <c r="I15" i="165" s="1"/>
  <c r="J15" i="165" s="1"/>
  <c r="K15" i="165" s="1"/>
  <c r="G15" i="165"/>
  <c r="L15" i="165" s="1"/>
  <c r="L14" i="165"/>
  <c r="I14" i="165"/>
  <c r="J14" i="165" s="1"/>
  <c r="K14" i="165" s="1"/>
  <c r="H14" i="165"/>
  <c r="G14" i="165"/>
  <c r="J13" i="165"/>
  <c r="K13" i="165" s="1"/>
  <c r="I13" i="165"/>
  <c r="H13" i="165"/>
  <c r="G13" i="165"/>
  <c r="L13" i="165" s="1"/>
  <c r="H12" i="165"/>
  <c r="I12" i="165" s="1"/>
  <c r="J12" i="165" s="1"/>
  <c r="K12" i="165" s="1"/>
  <c r="G12" i="165"/>
  <c r="L12" i="165" s="1"/>
  <c r="L11" i="165"/>
  <c r="I11" i="165"/>
  <c r="J11" i="165" s="1"/>
  <c r="K11" i="165" s="1"/>
  <c r="H11" i="165"/>
  <c r="G11" i="165"/>
  <c r="L10" i="165"/>
  <c r="H10" i="165"/>
  <c r="I10" i="165" s="1"/>
  <c r="J10" i="165" s="1"/>
  <c r="K10" i="165" s="1"/>
  <c r="G10" i="165"/>
  <c r="E10" i="165"/>
  <c r="B7" i="165"/>
  <c r="I6" i="165"/>
  <c r="L62" i="165" s="1"/>
  <c r="B6" i="165"/>
  <c r="M45" i="165" l="1"/>
  <c r="N45" i="165" s="1"/>
  <c r="E45" i="165" s="1"/>
  <c r="M52" i="165"/>
  <c r="N52" i="165" s="1"/>
  <c r="E52" i="165" s="1"/>
  <c r="M49" i="165"/>
  <c r="M29" i="165"/>
  <c r="N29" i="165" s="1"/>
  <c r="E29" i="165" s="1"/>
  <c r="M13" i="165"/>
  <c r="N13" i="165" s="1"/>
  <c r="E13" i="165" s="1"/>
  <c r="M37" i="165"/>
  <c r="N37" i="165" s="1"/>
  <c r="E37" i="165" s="1"/>
  <c r="I7" i="165"/>
  <c r="M14" i="165" s="1"/>
  <c r="N14" i="165" s="1"/>
  <c r="E14" i="165" s="1"/>
  <c r="M44" i="165"/>
  <c r="N44" i="165" s="1"/>
  <c r="E44" i="165" s="1"/>
  <c r="M61" i="165"/>
  <c r="N61" i="165" s="1"/>
  <c r="E61" i="165" s="1"/>
  <c r="M41" i="165"/>
  <c r="N41" i="165" s="1"/>
  <c r="E41" i="165" s="1"/>
  <c r="M48" i="165"/>
  <c r="L47" i="165"/>
  <c r="L55" i="165"/>
  <c r="N47" i="169"/>
  <c r="E47" i="169" s="1"/>
  <c r="N43" i="169"/>
  <c r="E43" i="169" s="1"/>
  <c r="N41" i="167"/>
  <c r="E41" i="167" s="1"/>
  <c r="M39" i="167"/>
  <c r="M30" i="167"/>
  <c r="N30" i="167" s="1"/>
  <c r="E30" i="167" s="1"/>
  <c r="M41" i="167"/>
  <c r="M15" i="167"/>
  <c r="M24" i="167"/>
  <c r="N24" i="167" s="1"/>
  <c r="E24" i="167" s="1"/>
  <c r="L32" i="165"/>
  <c r="L40" i="165"/>
  <c r="L48" i="165"/>
  <c r="L56" i="165"/>
  <c r="N36" i="169"/>
  <c r="E36" i="169" s="1"/>
  <c r="N41" i="169"/>
  <c r="E41" i="169" s="1"/>
  <c r="N33" i="167"/>
  <c r="E33" i="167" s="1"/>
  <c r="M22" i="167"/>
  <c r="N22" i="167" s="1"/>
  <c r="E22" i="167" s="1"/>
  <c r="M48" i="167"/>
  <c r="N48" i="167" s="1"/>
  <c r="E48" i="167" s="1"/>
  <c r="M50" i="167"/>
  <c r="N50" i="167" s="1"/>
  <c r="E50" i="167" s="1"/>
  <c r="M21" i="167"/>
  <c r="L49" i="165"/>
  <c r="L57" i="165"/>
  <c r="N50" i="169"/>
  <c r="E50" i="169" s="1"/>
  <c r="N37" i="169"/>
  <c r="E37" i="169" s="1"/>
  <c r="N59" i="169"/>
  <c r="E59" i="169" s="1"/>
  <c r="N44" i="169"/>
  <c r="E44" i="169" s="1"/>
  <c r="M36" i="167"/>
  <c r="N36" i="167" s="1"/>
  <c r="E36" i="167" s="1"/>
  <c r="M27" i="167"/>
  <c r="N27" i="167" s="1"/>
  <c r="E27" i="167" s="1"/>
  <c r="M26" i="167"/>
  <c r="N26" i="167" s="1"/>
  <c r="E26" i="167" s="1"/>
  <c r="M45" i="167"/>
  <c r="M54" i="167"/>
  <c r="N54" i="167" s="1"/>
  <c r="E54" i="167" s="1"/>
  <c r="M28" i="167"/>
  <c r="N28" i="167" s="1"/>
  <c r="E28" i="167" s="1"/>
  <c r="M47" i="167"/>
  <c r="N47" i="167" s="1"/>
  <c r="E47" i="167" s="1"/>
  <c r="M56" i="167"/>
  <c r="N56" i="167" s="1"/>
  <c r="E56" i="167" s="1"/>
  <c r="L18" i="165"/>
  <c r="L26" i="165"/>
  <c r="L34" i="165"/>
  <c r="L42" i="165"/>
  <c r="L50" i="165"/>
  <c r="L58" i="165"/>
  <c r="N23" i="169"/>
  <c r="E23" i="169" s="1"/>
  <c r="N39" i="167"/>
  <c r="E39" i="167" s="1"/>
  <c r="M33" i="167"/>
  <c r="M23" i="167"/>
  <c r="N23" i="167" s="1"/>
  <c r="E23" i="167" s="1"/>
  <c r="M51" i="167"/>
  <c r="M11" i="167"/>
  <c r="N11" i="167" s="1"/>
  <c r="E11" i="167" s="1"/>
  <c r="M25" i="167"/>
  <c r="N25" i="167" s="1"/>
  <c r="E25" i="167" s="1"/>
  <c r="M53" i="167"/>
  <c r="N53" i="167" s="1"/>
  <c r="E53" i="167" s="1"/>
  <c r="L35" i="165"/>
  <c r="L43" i="165"/>
  <c r="L51" i="165"/>
  <c r="L59" i="165"/>
  <c r="N32" i="169"/>
  <c r="E32" i="169" s="1"/>
  <c r="N15" i="167"/>
  <c r="E15" i="167" s="1"/>
  <c r="N30" i="169"/>
  <c r="E30" i="169" s="1"/>
  <c r="M58" i="167"/>
  <c r="N58" i="167" s="1"/>
  <c r="E58" i="167" s="1"/>
  <c r="M32" i="167"/>
  <c r="N32" i="167" s="1"/>
  <c r="E32" i="167" s="1"/>
  <c r="M60" i="167"/>
  <c r="N60" i="167" s="1"/>
  <c r="E60" i="167" s="1"/>
  <c r="M34" i="167"/>
  <c r="N34" i="167" s="1"/>
  <c r="E34" i="167" s="1"/>
  <c r="M62" i="167"/>
  <c r="N62" i="167" s="1"/>
  <c r="E62" i="167" s="1"/>
  <c r="L27" i="165"/>
  <c r="N51" i="167"/>
  <c r="E51" i="167" s="1"/>
  <c r="N54" i="169"/>
  <c r="E54" i="169" s="1"/>
  <c r="N53" i="169"/>
  <c r="E53" i="169" s="1"/>
  <c r="N25" i="169"/>
  <c r="E25" i="169" s="1"/>
  <c r="N28" i="169"/>
  <c r="E28" i="169" s="1"/>
  <c r="N45" i="167"/>
  <c r="E45" i="167" s="1"/>
  <c r="M20" i="167"/>
  <c r="N20" i="167" s="1"/>
  <c r="E20" i="167" s="1"/>
  <c r="M55" i="167"/>
  <c r="N55" i="167" s="1"/>
  <c r="E55" i="167" s="1"/>
  <c r="M16" i="167"/>
  <c r="N16" i="167" s="1"/>
  <c r="E16" i="167" s="1"/>
  <c r="M29" i="167"/>
  <c r="N29" i="167" s="1"/>
  <c r="E29" i="167" s="1"/>
  <c r="M38" i="167"/>
  <c r="N38" i="167" s="1"/>
  <c r="E38" i="167" s="1"/>
  <c r="M57" i="167"/>
  <c r="N57" i="167" s="1"/>
  <c r="E57" i="167" s="1"/>
  <c r="M12" i="167"/>
  <c r="N12" i="167" s="1"/>
  <c r="E12" i="167" s="1"/>
  <c r="M31" i="167"/>
  <c r="N31" i="167" s="1"/>
  <c r="E31" i="167" s="1"/>
  <c r="M40" i="167"/>
  <c r="N40" i="167" s="1"/>
  <c r="E40" i="167" s="1"/>
  <c r="M46" i="167"/>
  <c r="N46" i="167" s="1"/>
  <c r="E46" i="167" s="1"/>
  <c r="N17" i="167"/>
  <c r="E17" i="167" s="1"/>
  <c r="N48" i="169"/>
  <c r="E48" i="169" s="1"/>
  <c r="M17" i="167"/>
  <c r="M19" i="167"/>
  <c r="N19" i="167" s="1"/>
  <c r="E19" i="167" s="1"/>
  <c r="M35" i="167"/>
  <c r="M37" i="167"/>
  <c r="N37" i="167" s="1"/>
  <c r="E37" i="167" s="1"/>
  <c r="M14" i="167"/>
  <c r="N14" i="167" s="1"/>
  <c r="E14" i="167" s="1"/>
  <c r="L22" i="165"/>
  <c r="L30" i="165"/>
  <c r="L38" i="165"/>
  <c r="L46" i="165"/>
  <c r="L54" i="165"/>
  <c r="N35" i="167"/>
  <c r="E35" i="167" s="1"/>
  <c r="N56" i="169"/>
  <c r="E56" i="169" s="1"/>
  <c r="N46" i="169"/>
  <c r="E46" i="169" s="1"/>
  <c r="N21" i="167"/>
  <c r="E21" i="167" s="1"/>
  <c r="M52" i="167"/>
  <c r="N52" i="167" s="1"/>
  <c r="E52" i="167" s="1"/>
  <c r="M10" i="167"/>
  <c r="N10" i="167" s="1"/>
  <c r="M42" i="167"/>
  <c r="N42" i="167" s="1"/>
  <c r="E42" i="167" s="1"/>
  <c r="M61" i="167"/>
  <c r="N61" i="167" s="1"/>
  <c r="E61" i="167" s="1"/>
  <c r="M13" i="167"/>
  <c r="N13" i="167" s="1"/>
  <c r="E13" i="167" s="1"/>
  <c r="M44" i="167"/>
  <c r="N44" i="167" s="1"/>
  <c r="E44" i="167" s="1"/>
  <c r="M43" i="167"/>
  <c r="N43" i="167" s="1"/>
  <c r="E43" i="167" s="1"/>
  <c r="M18" i="167"/>
  <c r="N18" i="167" s="1"/>
  <c r="E18" i="167" s="1"/>
  <c r="H62" i="163"/>
  <c r="I62" i="163" s="1"/>
  <c r="J62" i="163" s="1"/>
  <c r="K62" i="163" s="1"/>
  <c r="G62" i="163"/>
  <c r="L62" i="163" s="1"/>
  <c r="I61" i="163"/>
  <c r="J61" i="163" s="1"/>
  <c r="K61" i="163" s="1"/>
  <c r="H61" i="163"/>
  <c r="G61" i="163"/>
  <c r="L61" i="163" s="1"/>
  <c r="H60" i="163"/>
  <c r="I60" i="163" s="1"/>
  <c r="J60" i="163" s="1"/>
  <c r="K60" i="163" s="1"/>
  <c r="G60" i="163"/>
  <c r="I59" i="163"/>
  <c r="J59" i="163" s="1"/>
  <c r="K59" i="163" s="1"/>
  <c r="H59" i="163"/>
  <c r="G59" i="163"/>
  <c r="J58" i="163"/>
  <c r="K58" i="163" s="1"/>
  <c r="I58" i="163"/>
  <c r="H58" i="163"/>
  <c r="G58" i="163"/>
  <c r="H57" i="163"/>
  <c r="I57" i="163" s="1"/>
  <c r="J57" i="163" s="1"/>
  <c r="K57" i="163" s="1"/>
  <c r="G57" i="163"/>
  <c r="L56" i="163"/>
  <c r="H56" i="163"/>
  <c r="I56" i="163" s="1"/>
  <c r="J56" i="163" s="1"/>
  <c r="K56" i="163" s="1"/>
  <c r="G56" i="163"/>
  <c r="H55" i="163"/>
  <c r="I55" i="163" s="1"/>
  <c r="J55" i="163" s="1"/>
  <c r="K55" i="163" s="1"/>
  <c r="G55" i="163"/>
  <c r="L55" i="163" s="1"/>
  <c r="H54" i="163"/>
  <c r="I54" i="163" s="1"/>
  <c r="J54" i="163" s="1"/>
  <c r="K54" i="163" s="1"/>
  <c r="G54" i="163"/>
  <c r="L54" i="163" s="1"/>
  <c r="I53" i="163"/>
  <c r="J53" i="163" s="1"/>
  <c r="K53" i="163" s="1"/>
  <c r="H53" i="163"/>
  <c r="G53" i="163"/>
  <c r="L53" i="163" s="1"/>
  <c r="H52" i="163"/>
  <c r="I52" i="163" s="1"/>
  <c r="J52" i="163" s="1"/>
  <c r="K52" i="163" s="1"/>
  <c r="G52" i="163"/>
  <c r="L52" i="163" s="1"/>
  <c r="I51" i="163"/>
  <c r="J51" i="163" s="1"/>
  <c r="K51" i="163" s="1"/>
  <c r="H51" i="163"/>
  <c r="G51" i="163"/>
  <c r="J50" i="163"/>
  <c r="K50" i="163" s="1"/>
  <c r="I50" i="163"/>
  <c r="H50" i="163"/>
  <c r="G50" i="163"/>
  <c r="H49" i="163"/>
  <c r="I49" i="163" s="1"/>
  <c r="J49" i="163" s="1"/>
  <c r="K49" i="163" s="1"/>
  <c r="G49" i="163"/>
  <c r="L48" i="163"/>
  <c r="H48" i="163"/>
  <c r="I48" i="163" s="1"/>
  <c r="J48" i="163" s="1"/>
  <c r="K48" i="163" s="1"/>
  <c r="G48" i="163"/>
  <c r="H47" i="163"/>
  <c r="I47" i="163" s="1"/>
  <c r="J47" i="163" s="1"/>
  <c r="K47" i="163" s="1"/>
  <c r="G47" i="163"/>
  <c r="L47" i="163" s="1"/>
  <c r="H46" i="163"/>
  <c r="I46" i="163" s="1"/>
  <c r="J46" i="163" s="1"/>
  <c r="K46" i="163" s="1"/>
  <c r="G46" i="163"/>
  <c r="L46" i="163" s="1"/>
  <c r="I45" i="163"/>
  <c r="J45" i="163" s="1"/>
  <c r="K45" i="163" s="1"/>
  <c r="H45" i="163"/>
  <c r="G45" i="163"/>
  <c r="L45" i="163" s="1"/>
  <c r="H44" i="163"/>
  <c r="I44" i="163" s="1"/>
  <c r="J44" i="163" s="1"/>
  <c r="K44" i="163" s="1"/>
  <c r="G44" i="163"/>
  <c r="L44" i="163" s="1"/>
  <c r="I43" i="163"/>
  <c r="J43" i="163" s="1"/>
  <c r="K43" i="163" s="1"/>
  <c r="H43" i="163"/>
  <c r="G43" i="163"/>
  <c r="J42" i="163"/>
  <c r="K42" i="163" s="1"/>
  <c r="I42" i="163"/>
  <c r="H42" i="163"/>
  <c r="G42" i="163"/>
  <c r="K41" i="163"/>
  <c r="J41" i="163"/>
  <c r="I41" i="163"/>
  <c r="H41" i="163"/>
  <c r="G41" i="163"/>
  <c r="L40" i="163"/>
  <c r="H40" i="163"/>
  <c r="I40" i="163" s="1"/>
  <c r="J40" i="163" s="1"/>
  <c r="K40" i="163" s="1"/>
  <c r="G40" i="163"/>
  <c r="H39" i="163"/>
  <c r="I39" i="163" s="1"/>
  <c r="J39" i="163" s="1"/>
  <c r="K39" i="163" s="1"/>
  <c r="G39" i="163"/>
  <c r="L39" i="163" s="1"/>
  <c r="H38" i="163"/>
  <c r="I38" i="163" s="1"/>
  <c r="J38" i="163" s="1"/>
  <c r="K38" i="163" s="1"/>
  <c r="G38" i="163"/>
  <c r="L38" i="163" s="1"/>
  <c r="I37" i="163"/>
  <c r="J37" i="163" s="1"/>
  <c r="K37" i="163" s="1"/>
  <c r="H37" i="163"/>
  <c r="G37" i="163"/>
  <c r="L37" i="163" s="1"/>
  <c r="H36" i="163"/>
  <c r="I36" i="163" s="1"/>
  <c r="J36" i="163" s="1"/>
  <c r="K36" i="163" s="1"/>
  <c r="G36" i="163"/>
  <c r="L36" i="163" s="1"/>
  <c r="I35" i="163"/>
  <c r="J35" i="163" s="1"/>
  <c r="K35" i="163" s="1"/>
  <c r="H35" i="163"/>
  <c r="G35" i="163"/>
  <c r="L35" i="163" s="1"/>
  <c r="L34" i="163"/>
  <c r="J34" i="163"/>
  <c r="K34" i="163" s="1"/>
  <c r="I34" i="163"/>
  <c r="H34" i="163"/>
  <c r="G34" i="163"/>
  <c r="K33" i="163"/>
  <c r="J33" i="163"/>
  <c r="I33" i="163"/>
  <c r="H33" i="163"/>
  <c r="G33" i="163"/>
  <c r="L32" i="163"/>
  <c r="H32" i="163"/>
  <c r="I32" i="163" s="1"/>
  <c r="J32" i="163" s="1"/>
  <c r="K32" i="163" s="1"/>
  <c r="G32" i="163"/>
  <c r="H31" i="163"/>
  <c r="I31" i="163" s="1"/>
  <c r="J31" i="163" s="1"/>
  <c r="K31" i="163" s="1"/>
  <c r="G31" i="163"/>
  <c r="L31" i="163" s="1"/>
  <c r="H30" i="163"/>
  <c r="I30" i="163" s="1"/>
  <c r="J30" i="163" s="1"/>
  <c r="K30" i="163" s="1"/>
  <c r="G30" i="163"/>
  <c r="I29" i="163"/>
  <c r="J29" i="163" s="1"/>
  <c r="K29" i="163" s="1"/>
  <c r="H29" i="163"/>
  <c r="G29" i="163"/>
  <c r="L29" i="163" s="1"/>
  <c r="H28" i="163"/>
  <c r="I28" i="163" s="1"/>
  <c r="J28" i="163" s="1"/>
  <c r="K28" i="163" s="1"/>
  <c r="G28" i="163"/>
  <c r="L28" i="163" s="1"/>
  <c r="I27" i="163"/>
  <c r="J27" i="163" s="1"/>
  <c r="K27" i="163" s="1"/>
  <c r="H27" i="163"/>
  <c r="G27" i="163"/>
  <c r="L27" i="163" s="1"/>
  <c r="L26" i="163"/>
  <c r="J26" i="163"/>
  <c r="K26" i="163" s="1"/>
  <c r="I26" i="163"/>
  <c r="H26" i="163"/>
  <c r="G26" i="163"/>
  <c r="K25" i="163"/>
  <c r="J25" i="163"/>
  <c r="I25" i="163"/>
  <c r="H25" i="163"/>
  <c r="G25" i="163"/>
  <c r="L24" i="163"/>
  <c r="H24" i="163"/>
  <c r="I24" i="163" s="1"/>
  <c r="J24" i="163" s="1"/>
  <c r="K24" i="163" s="1"/>
  <c r="G24" i="163"/>
  <c r="I23" i="163"/>
  <c r="J23" i="163" s="1"/>
  <c r="K23" i="163" s="1"/>
  <c r="H23" i="163"/>
  <c r="G23" i="163"/>
  <c r="L23" i="163" s="1"/>
  <c r="H22" i="163"/>
  <c r="I22" i="163" s="1"/>
  <c r="J22" i="163" s="1"/>
  <c r="K22" i="163" s="1"/>
  <c r="G22" i="163"/>
  <c r="I21" i="163"/>
  <c r="J21" i="163" s="1"/>
  <c r="K21" i="163" s="1"/>
  <c r="H21" i="163"/>
  <c r="G21" i="163"/>
  <c r="L21" i="163" s="1"/>
  <c r="H20" i="163"/>
  <c r="I20" i="163" s="1"/>
  <c r="J20" i="163" s="1"/>
  <c r="K20" i="163" s="1"/>
  <c r="G20" i="163"/>
  <c r="L20" i="163" s="1"/>
  <c r="I19" i="163"/>
  <c r="J19" i="163" s="1"/>
  <c r="K19" i="163" s="1"/>
  <c r="H19" i="163"/>
  <c r="G19" i="163"/>
  <c r="L19" i="163" s="1"/>
  <c r="L18" i="163"/>
  <c r="J18" i="163"/>
  <c r="K18" i="163" s="1"/>
  <c r="I18" i="163"/>
  <c r="H18" i="163"/>
  <c r="G18" i="163"/>
  <c r="K17" i="163"/>
  <c r="J17" i="163"/>
  <c r="I17" i="163"/>
  <c r="H17" i="163"/>
  <c r="G17" i="163"/>
  <c r="L17" i="163" s="1"/>
  <c r="L16" i="163"/>
  <c r="H16" i="163"/>
  <c r="I16" i="163" s="1"/>
  <c r="J16" i="163" s="1"/>
  <c r="K16" i="163" s="1"/>
  <c r="G16" i="163"/>
  <c r="L15" i="163"/>
  <c r="I15" i="163"/>
  <c r="J15" i="163" s="1"/>
  <c r="K15" i="163" s="1"/>
  <c r="H15" i="163"/>
  <c r="G15" i="163"/>
  <c r="H14" i="163"/>
  <c r="I14" i="163" s="1"/>
  <c r="J14" i="163" s="1"/>
  <c r="K14" i="163" s="1"/>
  <c r="G14" i="163"/>
  <c r="I13" i="163"/>
  <c r="J13" i="163" s="1"/>
  <c r="K13" i="163" s="1"/>
  <c r="H13" i="163"/>
  <c r="G13" i="163"/>
  <c r="L13" i="163" s="1"/>
  <c r="H12" i="163"/>
  <c r="I12" i="163" s="1"/>
  <c r="J12" i="163" s="1"/>
  <c r="K12" i="163" s="1"/>
  <c r="G12" i="163"/>
  <c r="L12" i="163" s="1"/>
  <c r="I11" i="163"/>
  <c r="J11" i="163" s="1"/>
  <c r="K11" i="163" s="1"/>
  <c r="H11" i="163"/>
  <c r="G11" i="163"/>
  <c r="L11" i="163" s="1"/>
  <c r="L10" i="163"/>
  <c r="J10" i="163"/>
  <c r="K10" i="163" s="1"/>
  <c r="I10" i="163"/>
  <c r="H10" i="163"/>
  <c r="G10" i="163"/>
  <c r="E10" i="163"/>
  <c r="B7" i="163"/>
  <c r="I6" i="163"/>
  <c r="L30" i="163" s="1"/>
  <c r="B6" i="163"/>
  <c r="M29" i="163" l="1"/>
  <c r="N29" i="163" s="1"/>
  <c r="E29" i="163" s="1"/>
  <c r="N40" i="163"/>
  <c r="E40" i="163" s="1"/>
  <c r="M17" i="163"/>
  <c r="N17" i="163" s="1"/>
  <c r="E17" i="163" s="1"/>
  <c r="M42" i="163"/>
  <c r="M51" i="163"/>
  <c r="I7" i="163"/>
  <c r="M26" i="163" s="1"/>
  <c r="N26" i="163" s="1"/>
  <c r="E26" i="163" s="1"/>
  <c r="M30" i="163"/>
  <c r="N38" i="163"/>
  <c r="E38" i="163" s="1"/>
  <c r="M55" i="163"/>
  <c r="N55" i="163" s="1"/>
  <c r="E55" i="163" s="1"/>
  <c r="M13" i="163"/>
  <c r="N13" i="163" s="1"/>
  <c r="E13" i="163" s="1"/>
  <c r="M27" i="163"/>
  <c r="N27" i="163" s="1"/>
  <c r="E27" i="163" s="1"/>
  <c r="M38" i="163"/>
  <c r="M52" i="163"/>
  <c r="N52" i="163" s="1"/>
  <c r="E52" i="163" s="1"/>
  <c r="M61" i="163"/>
  <c r="N61" i="163" s="1"/>
  <c r="E61" i="163" s="1"/>
  <c r="M23" i="163"/>
  <c r="N23" i="163" s="1"/>
  <c r="E23" i="163" s="1"/>
  <c r="N30" i="163"/>
  <c r="E30" i="163" s="1"/>
  <c r="M33" i="163"/>
  <c r="N47" i="163"/>
  <c r="E47" i="163" s="1"/>
  <c r="M56" i="163"/>
  <c r="N56" i="163" s="1"/>
  <c r="E56" i="163" s="1"/>
  <c r="M40" i="163"/>
  <c r="M24" i="163"/>
  <c r="N24" i="163" s="1"/>
  <c r="E24" i="163" s="1"/>
  <c r="M41" i="163"/>
  <c r="M47" i="163"/>
  <c r="M62" i="163"/>
  <c r="N62" i="163" s="1"/>
  <c r="E62" i="163" s="1"/>
  <c r="M21" i="163"/>
  <c r="N21" i="163" s="1"/>
  <c r="E21" i="163" s="1"/>
  <c r="M32" i="163"/>
  <c r="N32" i="163" s="1"/>
  <c r="E32" i="163" s="1"/>
  <c r="M44" i="163"/>
  <c r="N44" i="163" s="1"/>
  <c r="E44" i="163" s="1"/>
  <c r="M53" i="163"/>
  <c r="N53" i="163" s="1"/>
  <c r="E53" i="163" s="1"/>
  <c r="M59" i="163"/>
  <c r="L25" i="163"/>
  <c r="L33" i="163"/>
  <c r="L41" i="163"/>
  <c r="N41" i="163" s="1"/>
  <c r="E41" i="163" s="1"/>
  <c r="L49" i="163"/>
  <c r="L57" i="163"/>
  <c r="N32" i="165"/>
  <c r="E32" i="165" s="1"/>
  <c r="M54" i="165"/>
  <c r="M10" i="165"/>
  <c r="N10" i="165" s="1"/>
  <c r="M30" i="165"/>
  <c r="M60" i="165"/>
  <c r="N60" i="165" s="1"/>
  <c r="E60" i="165" s="1"/>
  <c r="M21" i="165"/>
  <c r="N21" i="165" s="1"/>
  <c r="E21" i="165" s="1"/>
  <c r="M15" i="165"/>
  <c r="N15" i="165" s="1"/>
  <c r="E15" i="165" s="1"/>
  <c r="M39" i="165"/>
  <c r="N39" i="165" s="1"/>
  <c r="E39" i="165" s="1"/>
  <c r="M42" i="165"/>
  <c r="N42" i="165" s="1"/>
  <c r="E42" i="165" s="1"/>
  <c r="M38" i="165"/>
  <c r="N30" i="165"/>
  <c r="E30" i="165" s="1"/>
  <c r="L42" i="163"/>
  <c r="L50" i="163"/>
  <c r="L58" i="163"/>
  <c r="N43" i="165"/>
  <c r="E43" i="165" s="1"/>
  <c r="M50" i="165"/>
  <c r="M16" i="165"/>
  <c r="N16" i="165" s="1"/>
  <c r="E16" i="165" s="1"/>
  <c r="N50" i="165"/>
  <c r="E50" i="165" s="1"/>
  <c r="L43" i="163"/>
  <c r="L51" i="163"/>
  <c r="L59" i="163"/>
  <c r="N59" i="163" s="1"/>
  <c r="E59" i="163" s="1"/>
  <c r="M31" i="165"/>
  <c r="N31" i="165" s="1"/>
  <c r="E31" i="165" s="1"/>
  <c r="M34" i="165"/>
  <c r="N34" i="165" s="1"/>
  <c r="E34" i="165" s="1"/>
  <c r="M43" i="165"/>
  <c r="M35" i="165"/>
  <c r="N35" i="165" s="1"/>
  <c r="E35" i="165" s="1"/>
  <c r="M20" i="165"/>
  <c r="N20" i="165" s="1"/>
  <c r="E20" i="165" s="1"/>
  <c r="L60" i="163"/>
  <c r="N49" i="165"/>
  <c r="E49" i="165" s="1"/>
  <c r="M57" i="165"/>
  <c r="N57" i="165" s="1"/>
  <c r="E57" i="165" s="1"/>
  <c r="M19" i="165"/>
  <c r="N19" i="165" s="1"/>
  <c r="E19" i="165" s="1"/>
  <c r="M40" i="165"/>
  <c r="M53" i="165"/>
  <c r="N53" i="165" s="1"/>
  <c r="E53" i="165" s="1"/>
  <c r="M18" i="165"/>
  <c r="N18" i="165" s="1"/>
  <c r="E18" i="165" s="1"/>
  <c r="M32" i="165"/>
  <c r="M17" i="165"/>
  <c r="N17" i="165" s="1"/>
  <c r="E17" i="165" s="1"/>
  <c r="N54" i="165"/>
  <c r="E54" i="165" s="1"/>
  <c r="N27" i="165"/>
  <c r="E27" i="165" s="1"/>
  <c r="M25" i="165"/>
  <c r="N25" i="165" s="1"/>
  <c r="E25" i="165" s="1"/>
  <c r="M28" i="165"/>
  <c r="N28" i="165" s="1"/>
  <c r="E28" i="165" s="1"/>
  <c r="M47" i="165"/>
  <c r="N47" i="165" s="1"/>
  <c r="E47" i="165" s="1"/>
  <c r="M46" i="165"/>
  <c r="M59" i="165"/>
  <c r="N59" i="165" s="1"/>
  <c r="E59" i="165" s="1"/>
  <c r="M23" i="165"/>
  <c r="N23" i="165" s="1"/>
  <c r="E23" i="165" s="1"/>
  <c r="M12" i="165"/>
  <c r="N12" i="165" s="1"/>
  <c r="E12" i="165" s="1"/>
  <c r="N40" i="165"/>
  <c r="E40" i="165" s="1"/>
  <c r="L14" i="163"/>
  <c r="L22" i="163"/>
  <c r="N46" i="165"/>
  <c r="E46" i="165" s="1"/>
  <c r="N56" i="165"/>
  <c r="E56" i="165" s="1"/>
  <c r="M58" i="165"/>
  <c r="M22" i="165"/>
  <c r="N22" i="165" s="1"/>
  <c r="E22" i="165" s="1"/>
  <c r="M11" i="165"/>
  <c r="N11" i="165" s="1"/>
  <c r="E11" i="165" s="1"/>
  <c r="M33" i="165"/>
  <c r="N33" i="165" s="1"/>
  <c r="E33" i="165" s="1"/>
  <c r="M36" i="165"/>
  <c r="N36" i="165" s="1"/>
  <c r="E36" i="165" s="1"/>
  <c r="M56" i="165"/>
  <c r="M26" i="165"/>
  <c r="N26" i="165" s="1"/>
  <c r="E26" i="165" s="1"/>
  <c r="M55" i="165"/>
  <c r="N55" i="165" s="1"/>
  <c r="E55" i="165" s="1"/>
  <c r="N38" i="165"/>
  <c r="E38" i="165" s="1"/>
  <c r="N58" i="165"/>
  <c r="E58" i="165" s="1"/>
  <c r="N48" i="165"/>
  <c r="E48" i="165" s="1"/>
  <c r="M51" i="165"/>
  <c r="N51" i="165" s="1"/>
  <c r="E51" i="165" s="1"/>
  <c r="M27" i="165"/>
  <c r="M24" i="165"/>
  <c r="N24" i="165" s="1"/>
  <c r="E24" i="165" s="1"/>
  <c r="M62" i="165"/>
  <c r="N62" i="165" s="1"/>
  <c r="E62" i="165" s="1"/>
  <c r="L62" i="161"/>
  <c r="H62" i="161"/>
  <c r="I62" i="161" s="1"/>
  <c r="J62" i="161" s="1"/>
  <c r="K62" i="161" s="1"/>
  <c r="G62" i="161"/>
  <c r="I61" i="161"/>
  <c r="J61" i="161" s="1"/>
  <c r="K61" i="161" s="1"/>
  <c r="H61" i="161"/>
  <c r="G61" i="161"/>
  <c r="L61" i="161" s="1"/>
  <c r="H60" i="161"/>
  <c r="I60" i="161" s="1"/>
  <c r="J60" i="161" s="1"/>
  <c r="K60" i="161" s="1"/>
  <c r="G60" i="161"/>
  <c r="I59" i="161"/>
  <c r="J59" i="161" s="1"/>
  <c r="K59" i="161" s="1"/>
  <c r="H59" i="161"/>
  <c r="G59" i="161"/>
  <c r="L59" i="161" s="1"/>
  <c r="H58" i="161"/>
  <c r="I58" i="161" s="1"/>
  <c r="J58" i="161" s="1"/>
  <c r="K58" i="161" s="1"/>
  <c r="G58" i="161"/>
  <c r="I57" i="161"/>
  <c r="J57" i="161" s="1"/>
  <c r="K57" i="161" s="1"/>
  <c r="H57" i="161"/>
  <c r="G57" i="161"/>
  <c r="L57" i="161" s="1"/>
  <c r="H56" i="161"/>
  <c r="I56" i="161" s="1"/>
  <c r="J56" i="161" s="1"/>
  <c r="K56" i="161" s="1"/>
  <c r="G56" i="161"/>
  <c r="I55" i="161"/>
  <c r="J55" i="161" s="1"/>
  <c r="K55" i="161" s="1"/>
  <c r="H55" i="161"/>
  <c r="G55" i="161"/>
  <c r="L55" i="161" s="1"/>
  <c r="L54" i="161"/>
  <c r="H54" i="161"/>
  <c r="I54" i="161" s="1"/>
  <c r="J54" i="161" s="1"/>
  <c r="K54" i="161" s="1"/>
  <c r="G54" i="161"/>
  <c r="I53" i="161"/>
  <c r="J53" i="161" s="1"/>
  <c r="K53" i="161" s="1"/>
  <c r="H53" i="161"/>
  <c r="G53" i="161"/>
  <c r="L53" i="161" s="1"/>
  <c r="H52" i="161"/>
  <c r="I52" i="161" s="1"/>
  <c r="J52" i="161" s="1"/>
  <c r="K52" i="161" s="1"/>
  <c r="G52" i="161"/>
  <c r="I51" i="161"/>
  <c r="J51" i="161" s="1"/>
  <c r="K51" i="161" s="1"/>
  <c r="H51" i="161"/>
  <c r="G51" i="161"/>
  <c r="L51" i="161" s="1"/>
  <c r="H50" i="161"/>
  <c r="I50" i="161" s="1"/>
  <c r="J50" i="161" s="1"/>
  <c r="K50" i="161" s="1"/>
  <c r="G50" i="161"/>
  <c r="I49" i="161"/>
  <c r="J49" i="161" s="1"/>
  <c r="K49" i="161" s="1"/>
  <c r="H49" i="161"/>
  <c r="G49" i="161"/>
  <c r="L49" i="161" s="1"/>
  <c r="H48" i="161"/>
  <c r="I48" i="161" s="1"/>
  <c r="J48" i="161" s="1"/>
  <c r="K48" i="161" s="1"/>
  <c r="G48" i="161"/>
  <c r="I47" i="161"/>
  <c r="J47" i="161" s="1"/>
  <c r="K47" i="161" s="1"/>
  <c r="H47" i="161"/>
  <c r="G47" i="161"/>
  <c r="L47" i="161" s="1"/>
  <c r="L46" i="161"/>
  <c r="H46" i="161"/>
  <c r="I46" i="161" s="1"/>
  <c r="J46" i="161" s="1"/>
  <c r="K46" i="161" s="1"/>
  <c r="G46" i="161"/>
  <c r="I45" i="161"/>
  <c r="J45" i="161" s="1"/>
  <c r="K45" i="161" s="1"/>
  <c r="H45" i="161"/>
  <c r="G45" i="161"/>
  <c r="L45" i="161" s="1"/>
  <c r="H44" i="161"/>
  <c r="I44" i="161" s="1"/>
  <c r="J44" i="161" s="1"/>
  <c r="K44" i="161" s="1"/>
  <c r="G44" i="161"/>
  <c r="I43" i="161"/>
  <c r="J43" i="161" s="1"/>
  <c r="K43" i="161" s="1"/>
  <c r="H43" i="161"/>
  <c r="G43" i="161"/>
  <c r="L43" i="161" s="1"/>
  <c r="H42" i="161"/>
  <c r="I42" i="161" s="1"/>
  <c r="J42" i="161" s="1"/>
  <c r="K42" i="161" s="1"/>
  <c r="G42" i="161"/>
  <c r="I41" i="161"/>
  <c r="J41" i="161" s="1"/>
  <c r="K41" i="161" s="1"/>
  <c r="H41" i="161"/>
  <c r="G41" i="161"/>
  <c r="L41" i="161" s="1"/>
  <c r="H40" i="161"/>
  <c r="I40" i="161" s="1"/>
  <c r="J40" i="161" s="1"/>
  <c r="K40" i="161" s="1"/>
  <c r="G40" i="161"/>
  <c r="I39" i="161"/>
  <c r="J39" i="161" s="1"/>
  <c r="K39" i="161" s="1"/>
  <c r="H39" i="161"/>
  <c r="G39" i="161"/>
  <c r="L39" i="161" s="1"/>
  <c r="L38" i="161"/>
  <c r="H38" i="161"/>
  <c r="I38" i="161" s="1"/>
  <c r="J38" i="161" s="1"/>
  <c r="K38" i="161" s="1"/>
  <c r="G38" i="161"/>
  <c r="I37" i="161"/>
  <c r="J37" i="161" s="1"/>
  <c r="K37" i="161" s="1"/>
  <c r="H37" i="161"/>
  <c r="G37" i="161"/>
  <c r="L37" i="161" s="1"/>
  <c r="H36" i="161"/>
  <c r="I36" i="161" s="1"/>
  <c r="J36" i="161" s="1"/>
  <c r="K36" i="161" s="1"/>
  <c r="G36" i="161"/>
  <c r="I35" i="161"/>
  <c r="J35" i="161" s="1"/>
  <c r="K35" i="161" s="1"/>
  <c r="H35" i="161"/>
  <c r="G35" i="161"/>
  <c r="L35" i="161" s="1"/>
  <c r="H34" i="161"/>
  <c r="I34" i="161" s="1"/>
  <c r="J34" i="161" s="1"/>
  <c r="K34" i="161" s="1"/>
  <c r="G34" i="161"/>
  <c r="I33" i="161"/>
  <c r="J33" i="161" s="1"/>
  <c r="K33" i="161" s="1"/>
  <c r="H33" i="161"/>
  <c r="G33" i="161"/>
  <c r="L33" i="161" s="1"/>
  <c r="L32" i="161"/>
  <c r="H32" i="161"/>
  <c r="I32" i="161" s="1"/>
  <c r="J32" i="161" s="1"/>
  <c r="K32" i="161" s="1"/>
  <c r="G32" i="161"/>
  <c r="I31" i="161"/>
  <c r="J31" i="161" s="1"/>
  <c r="K31" i="161" s="1"/>
  <c r="H31" i="161"/>
  <c r="G31" i="161"/>
  <c r="L31" i="161" s="1"/>
  <c r="L30" i="161"/>
  <c r="H30" i="161"/>
  <c r="I30" i="161" s="1"/>
  <c r="J30" i="161" s="1"/>
  <c r="K30" i="161" s="1"/>
  <c r="G30" i="161"/>
  <c r="I29" i="161"/>
  <c r="J29" i="161" s="1"/>
  <c r="K29" i="161" s="1"/>
  <c r="H29" i="161"/>
  <c r="G29" i="161"/>
  <c r="L29" i="161" s="1"/>
  <c r="L28" i="161"/>
  <c r="H28" i="161"/>
  <c r="I28" i="161" s="1"/>
  <c r="J28" i="161" s="1"/>
  <c r="K28" i="161" s="1"/>
  <c r="G28" i="161"/>
  <c r="I27" i="161"/>
  <c r="J27" i="161" s="1"/>
  <c r="K27" i="161" s="1"/>
  <c r="H27" i="161"/>
  <c r="G27" i="161"/>
  <c r="L27" i="161" s="1"/>
  <c r="H26" i="161"/>
  <c r="I26" i="161" s="1"/>
  <c r="J26" i="161" s="1"/>
  <c r="K26" i="161" s="1"/>
  <c r="G26" i="161"/>
  <c r="I25" i="161"/>
  <c r="J25" i="161" s="1"/>
  <c r="K25" i="161" s="1"/>
  <c r="H25" i="161"/>
  <c r="G25" i="161"/>
  <c r="L25" i="161" s="1"/>
  <c r="L24" i="161"/>
  <c r="H24" i="161"/>
  <c r="I24" i="161" s="1"/>
  <c r="J24" i="161" s="1"/>
  <c r="K24" i="161" s="1"/>
  <c r="G24" i="161"/>
  <c r="I23" i="161"/>
  <c r="J23" i="161" s="1"/>
  <c r="K23" i="161" s="1"/>
  <c r="H23" i="161"/>
  <c r="G23" i="161"/>
  <c r="L23" i="161" s="1"/>
  <c r="L22" i="161"/>
  <c r="H22" i="161"/>
  <c r="I22" i="161" s="1"/>
  <c r="J22" i="161" s="1"/>
  <c r="K22" i="161" s="1"/>
  <c r="G22" i="161"/>
  <c r="I21" i="161"/>
  <c r="J21" i="161" s="1"/>
  <c r="K21" i="161" s="1"/>
  <c r="H21" i="161"/>
  <c r="G21" i="161"/>
  <c r="L21" i="161" s="1"/>
  <c r="L20" i="161"/>
  <c r="H20" i="161"/>
  <c r="I20" i="161" s="1"/>
  <c r="J20" i="161" s="1"/>
  <c r="K20" i="161" s="1"/>
  <c r="G20" i="161"/>
  <c r="I19" i="161"/>
  <c r="J19" i="161" s="1"/>
  <c r="K19" i="161" s="1"/>
  <c r="H19" i="161"/>
  <c r="G19" i="161"/>
  <c r="L19" i="161" s="1"/>
  <c r="L18" i="161"/>
  <c r="H18" i="161"/>
  <c r="I18" i="161" s="1"/>
  <c r="J18" i="161" s="1"/>
  <c r="K18" i="161" s="1"/>
  <c r="G18" i="161"/>
  <c r="I17" i="161"/>
  <c r="J17" i="161" s="1"/>
  <c r="K17" i="161" s="1"/>
  <c r="H17" i="161"/>
  <c r="G17" i="161"/>
  <c r="L17" i="161" s="1"/>
  <c r="L16" i="161"/>
  <c r="H16" i="161"/>
  <c r="I16" i="161" s="1"/>
  <c r="J16" i="161" s="1"/>
  <c r="K16" i="161" s="1"/>
  <c r="G16" i="161"/>
  <c r="I15" i="161"/>
  <c r="J15" i="161" s="1"/>
  <c r="K15" i="161" s="1"/>
  <c r="H15" i="161"/>
  <c r="G15" i="161"/>
  <c r="L15" i="161" s="1"/>
  <c r="L14" i="161"/>
  <c r="H14" i="161"/>
  <c r="I14" i="161" s="1"/>
  <c r="J14" i="161" s="1"/>
  <c r="K14" i="161" s="1"/>
  <c r="G14" i="161"/>
  <c r="I13" i="161"/>
  <c r="J13" i="161" s="1"/>
  <c r="K13" i="161" s="1"/>
  <c r="H13" i="161"/>
  <c r="G13" i="161"/>
  <c r="L13" i="161" s="1"/>
  <c r="L12" i="161"/>
  <c r="H12" i="161"/>
  <c r="I12" i="161" s="1"/>
  <c r="J12" i="161" s="1"/>
  <c r="K12" i="161" s="1"/>
  <c r="G12" i="161"/>
  <c r="I11" i="161"/>
  <c r="J11" i="161" s="1"/>
  <c r="K11" i="161" s="1"/>
  <c r="H11" i="161"/>
  <c r="G11" i="161"/>
  <c r="L11" i="161" s="1"/>
  <c r="L10" i="161"/>
  <c r="H10" i="161"/>
  <c r="I10" i="161" s="1"/>
  <c r="J10" i="161" s="1"/>
  <c r="K10" i="161" s="1"/>
  <c r="G10" i="161"/>
  <c r="E10" i="161"/>
  <c r="B7" i="161"/>
  <c r="I6" i="161"/>
  <c r="L60" i="161" s="1"/>
  <c r="B6" i="161"/>
  <c r="N14" i="161" l="1"/>
  <c r="E14" i="161" s="1"/>
  <c r="M39" i="161"/>
  <c r="N39" i="161" s="1"/>
  <c r="E39" i="161" s="1"/>
  <c r="M20" i="161"/>
  <c r="N20" i="161" s="1"/>
  <c r="E20" i="161" s="1"/>
  <c r="M25" i="161"/>
  <c r="M37" i="161"/>
  <c r="N37" i="161" s="1"/>
  <c r="E37" i="161" s="1"/>
  <c r="M55" i="161"/>
  <c r="N55" i="161" s="1"/>
  <c r="E55" i="161" s="1"/>
  <c r="M22" i="161"/>
  <c r="N22" i="161" s="1"/>
  <c r="E22" i="161" s="1"/>
  <c r="I7" i="161"/>
  <c r="M19" i="161" s="1"/>
  <c r="N19" i="161" s="1"/>
  <c r="E19" i="161" s="1"/>
  <c r="M18" i="161"/>
  <c r="N18" i="161" s="1"/>
  <c r="E18" i="161" s="1"/>
  <c r="M23" i="161"/>
  <c r="N23" i="161" s="1"/>
  <c r="E23" i="161" s="1"/>
  <c r="M14" i="161"/>
  <c r="N25" i="161"/>
  <c r="E25" i="161" s="1"/>
  <c r="M50" i="161"/>
  <c r="M56" i="161"/>
  <c r="M59" i="161"/>
  <c r="N59" i="161" s="1"/>
  <c r="E59" i="161" s="1"/>
  <c r="M36" i="161"/>
  <c r="M16" i="161"/>
  <c r="N16" i="161" s="1"/>
  <c r="E16" i="161" s="1"/>
  <c r="M24" i="161"/>
  <c r="M47" i="161"/>
  <c r="N47" i="161" s="1"/>
  <c r="E47" i="161" s="1"/>
  <c r="M11" i="161"/>
  <c r="N11" i="161" s="1"/>
  <c r="E11" i="161" s="1"/>
  <c r="M38" i="161"/>
  <c r="N38" i="161" s="1"/>
  <c r="E38" i="161" s="1"/>
  <c r="M21" i="161"/>
  <c r="N21" i="161" s="1"/>
  <c r="E21" i="161" s="1"/>
  <c r="N24" i="161"/>
  <c r="E24" i="161" s="1"/>
  <c r="M27" i="161"/>
  <c r="N27" i="161" s="1"/>
  <c r="E27" i="161" s="1"/>
  <c r="M30" i="161"/>
  <c r="N30" i="161" s="1"/>
  <c r="E30" i="161" s="1"/>
  <c r="M60" i="161"/>
  <c r="N60" i="161" s="1"/>
  <c r="E60" i="161" s="1"/>
  <c r="N33" i="163"/>
  <c r="E33" i="163" s="1"/>
  <c r="M18" i="163"/>
  <c r="N18" i="163" s="1"/>
  <c r="E18" i="163" s="1"/>
  <c r="M43" i="163"/>
  <c r="N43" i="163" s="1"/>
  <c r="E43" i="163" s="1"/>
  <c r="M58" i="163"/>
  <c r="M45" i="163"/>
  <c r="N45" i="163" s="1"/>
  <c r="E45" i="163" s="1"/>
  <c r="M34" i="163"/>
  <c r="N34" i="163" s="1"/>
  <c r="E34" i="163" s="1"/>
  <c r="L40" i="161"/>
  <c r="L48" i="161"/>
  <c r="L56" i="161"/>
  <c r="N56" i="161" s="1"/>
  <c r="E56" i="161" s="1"/>
  <c r="M14" i="163"/>
  <c r="N14" i="163" s="1"/>
  <c r="E14" i="163" s="1"/>
  <c r="M35" i="163"/>
  <c r="N35" i="163" s="1"/>
  <c r="E35" i="163" s="1"/>
  <c r="M25" i="163"/>
  <c r="N25" i="163" s="1"/>
  <c r="E25" i="163" s="1"/>
  <c r="M46" i="163"/>
  <c r="N46" i="163" s="1"/>
  <c r="E46" i="163" s="1"/>
  <c r="M37" i="163"/>
  <c r="N37" i="163" s="1"/>
  <c r="E37" i="163" s="1"/>
  <c r="M15" i="163"/>
  <c r="N15" i="163" s="1"/>
  <c r="E15" i="163" s="1"/>
  <c r="L26" i="161"/>
  <c r="L34" i="161"/>
  <c r="L42" i="161"/>
  <c r="L50" i="161"/>
  <c r="N50" i="161" s="1"/>
  <c r="E50" i="161" s="1"/>
  <c r="L58" i="161"/>
  <c r="M48" i="163"/>
  <c r="N48" i="163" s="1"/>
  <c r="E48" i="163" s="1"/>
  <c r="M22" i="163"/>
  <c r="N22" i="163" s="1"/>
  <c r="E22" i="163" s="1"/>
  <c r="N58" i="163"/>
  <c r="E58" i="163" s="1"/>
  <c r="M50" i="163"/>
  <c r="M11" i="163"/>
  <c r="N11" i="163" s="1"/>
  <c r="E11" i="163" s="1"/>
  <c r="M39" i="163"/>
  <c r="N39" i="163" s="1"/>
  <c r="E39" i="163" s="1"/>
  <c r="M31" i="163"/>
  <c r="N31" i="163" s="1"/>
  <c r="E31" i="163" s="1"/>
  <c r="M16" i="163"/>
  <c r="N16" i="163" s="1"/>
  <c r="E16" i="163" s="1"/>
  <c r="M10" i="163"/>
  <c r="N10" i="163" s="1"/>
  <c r="M60" i="163"/>
  <c r="N60" i="163" s="1"/>
  <c r="E60" i="163" s="1"/>
  <c r="M12" i="163"/>
  <c r="N12" i="163" s="1"/>
  <c r="E12" i="163" s="1"/>
  <c r="L36" i="161"/>
  <c r="L44" i="161"/>
  <c r="L52" i="161"/>
  <c r="N51" i="163"/>
  <c r="E51" i="163" s="1"/>
  <c r="N50" i="163"/>
  <c r="E50" i="163" s="1"/>
  <c r="M49" i="163"/>
  <c r="N49" i="163" s="1"/>
  <c r="E49" i="163" s="1"/>
  <c r="M54" i="163"/>
  <c r="N54" i="163" s="1"/>
  <c r="E54" i="163" s="1"/>
  <c r="N42" i="163"/>
  <c r="E42" i="163" s="1"/>
  <c r="M36" i="163"/>
  <c r="N36" i="163" s="1"/>
  <c r="E36" i="163" s="1"/>
  <c r="M28" i="163"/>
  <c r="N28" i="163" s="1"/>
  <c r="E28" i="163" s="1"/>
  <c r="M57" i="163"/>
  <c r="N57" i="163" s="1"/>
  <c r="E57" i="163" s="1"/>
  <c r="M20" i="163"/>
  <c r="N20" i="163" s="1"/>
  <c r="E20" i="163" s="1"/>
  <c r="M19" i="163"/>
  <c r="N19" i="163" s="1"/>
  <c r="E19" i="163" s="1"/>
  <c r="H62" i="159"/>
  <c r="I62" i="159" s="1"/>
  <c r="J62" i="159" s="1"/>
  <c r="K62" i="159" s="1"/>
  <c r="G62" i="159"/>
  <c r="L62" i="159" s="1"/>
  <c r="H61" i="159"/>
  <c r="I61" i="159" s="1"/>
  <c r="J61" i="159" s="1"/>
  <c r="K61" i="159" s="1"/>
  <c r="G61" i="159"/>
  <c r="I60" i="159"/>
  <c r="J60" i="159" s="1"/>
  <c r="K60" i="159" s="1"/>
  <c r="H60" i="159"/>
  <c r="G60" i="159"/>
  <c r="L60" i="159" s="1"/>
  <c r="H59" i="159"/>
  <c r="I59" i="159" s="1"/>
  <c r="J59" i="159" s="1"/>
  <c r="K59" i="159" s="1"/>
  <c r="G59" i="159"/>
  <c r="L59" i="159" s="1"/>
  <c r="I58" i="159"/>
  <c r="J58" i="159" s="1"/>
  <c r="K58" i="159" s="1"/>
  <c r="H58" i="159"/>
  <c r="G58" i="159"/>
  <c r="H57" i="159"/>
  <c r="I57" i="159" s="1"/>
  <c r="J57" i="159" s="1"/>
  <c r="K57" i="159" s="1"/>
  <c r="G57" i="159"/>
  <c r="H56" i="159"/>
  <c r="I56" i="159" s="1"/>
  <c r="J56" i="159" s="1"/>
  <c r="K56" i="159" s="1"/>
  <c r="G56" i="159"/>
  <c r="L55" i="159"/>
  <c r="I55" i="159"/>
  <c r="J55" i="159" s="1"/>
  <c r="K55" i="159" s="1"/>
  <c r="H55" i="159"/>
  <c r="G55" i="159"/>
  <c r="H54" i="159"/>
  <c r="I54" i="159" s="1"/>
  <c r="J54" i="159" s="1"/>
  <c r="K54" i="159" s="1"/>
  <c r="G54" i="159"/>
  <c r="L54" i="159" s="1"/>
  <c r="H53" i="159"/>
  <c r="I53" i="159" s="1"/>
  <c r="J53" i="159" s="1"/>
  <c r="K53" i="159" s="1"/>
  <c r="G53" i="159"/>
  <c r="I52" i="159"/>
  <c r="J52" i="159" s="1"/>
  <c r="K52" i="159" s="1"/>
  <c r="H52" i="159"/>
  <c r="G52" i="159"/>
  <c r="L52" i="159" s="1"/>
  <c r="H51" i="159"/>
  <c r="I51" i="159" s="1"/>
  <c r="J51" i="159" s="1"/>
  <c r="K51" i="159" s="1"/>
  <c r="G51" i="159"/>
  <c r="L51" i="159" s="1"/>
  <c r="I50" i="159"/>
  <c r="J50" i="159" s="1"/>
  <c r="K50" i="159" s="1"/>
  <c r="H50" i="159"/>
  <c r="G50" i="159"/>
  <c r="H49" i="159"/>
  <c r="I49" i="159" s="1"/>
  <c r="J49" i="159" s="1"/>
  <c r="K49" i="159" s="1"/>
  <c r="G49" i="159"/>
  <c r="H48" i="159"/>
  <c r="I48" i="159" s="1"/>
  <c r="J48" i="159" s="1"/>
  <c r="K48" i="159" s="1"/>
  <c r="G48" i="159"/>
  <c r="L47" i="159"/>
  <c r="I47" i="159"/>
  <c r="J47" i="159" s="1"/>
  <c r="K47" i="159" s="1"/>
  <c r="H47" i="159"/>
  <c r="G47" i="159"/>
  <c r="H46" i="159"/>
  <c r="I46" i="159" s="1"/>
  <c r="J46" i="159" s="1"/>
  <c r="K46" i="159" s="1"/>
  <c r="G46" i="159"/>
  <c r="L46" i="159" s="1"/>
  <c r="H45" i="159"/>
  <c r="I45" i="159" s="1"/>
  <c r="J45" i="159" s="1"/>
  <c r="K45" i="159" s="1"/>
  <c r="G45" i="159"/>
  <c r="I44" i="159"/>
  <c r="J44" i="159" s="1"/>
  <c r="K44" i="159" s="1"/>
  <c r="H44" i="159"/>
  <c r="G44" i="159"/>
  <c r="L44" i="159" s="1"/>
  <c r="H43" i="159"/>
  <c r="I43" i="159" s="1"/>
  <c r="J43" i="159" s="1"/>
  <c r="K43" i="159" s="1"/>
  <c r="G43" i="159"/>
  <c r="L43" i="159" s="1"/>
  <c r="I42" i="159"/>
  <c r="J42" i="159" s="1"/>
  <c r="K42" i="159" s="1"/>
  <c r="H42" i="159"/>
  <c r="G42" i="159"/>
  <c r="H41" i="159"/>
  <c r="I41" i="159" s="1"/>
  <c r="J41" i="159" s="1"/>
  <c r="K41" i="159" s="1"/>
  <c r="G41" i="159"/>
  <c r="H40" i="159"/>
  <c r="I40" i="159" s="1"/>
  <c r="J40" i="159" s="1"/>
  <c r="K40" i="159" s="1"/>
  <c r="G40" i="159"/>
  <c r="L39" i="159"/>
  <c r="I39" i="159"/>
  <c r="J39" i="159" s="1"/>
  <c r="K39" i="159" s="1"/>
  <c r="H39" i="159"/>
  <c r="G39" i="159"/>
  <c r="H38" i="159"/>
  <c r="I38" i="159" s="1"/>
  <c r="J38" i="159" s="1"/>
  <c r="K38" i="159" s="1"/>
  <c r="G38" i="159"/>
  <c r="L38" i="159" s="1"/>
  <c r="H37" i="159"/>
  <c r="I37" i="159" s="1"/>
  <c r="J37" i="159" s="1"/>
  <c r="K37" i="159" s="1"/>
  <c r="G37" i="159"/>
  <c r="I36" i="159"/>
  <c r="J36" i="159" s="1"/>
  <c r="K36" i="159" s="1"/>
  <c r="H36" i="159"/>
  <c r="G36" i="159"/>
  <c r="L36" i="159" s="1"/>
  <c r="H35" i="159"/>
  <c r="I35" i="159" s="1"/>
  <c r="J35" i="159" s="1"/>
  <c r="K35" i="159" s="1"/>
  <c r="G35" i="159"/>
  <c r="L35" i="159" s="1"/>
  <c r="I34" i="159"/>
  <c r="J34" i="159" s="1"/>
  <c r="K34" i="159" s="1"/>
  <c r="H34" i="159"/>
  <c r="G34" i="159"/>
  <c r="H33" i="159"/>
  <c r="I33" i="159" s="1"/>
  <c r="J33" i="159" s="1"/>
  <c r="K33" i="159" s="1"/>
  <c r="G33" i="159"/>
  <c r="H32" i="159"/>
  <c r="I32" i="159" s="1"/>
  <c r="J32" i="159" s="1"/>
  <c r="K32" i="159" s="1"/>
  <c r="G32" i="159"/>
  <c r="L31" i="159"/>
  <c r="I31" i="159"/>
  <c r="J31" i="159" s="1"/>
  <c r="K31" i="159" s="1"/>
  <c r="H31" i="159"/>
  <c r="G31" i="159"/>
  <c r="H30" i="159"/>
  <c r="I30" i="159" s="1"/>
  <c r="J30" i="159" s="1"/>
  <c r="K30" i="159" s="1"/>
  <c r="G30" i="159"/>
  <c r="L30" i="159" s="1"/>
  <c r="H29" i="159"/>
  <c r="I29" i="159" s="1"/>
  <c r="J29" i="159" s="1"/>
  <c r="K29" i="159" s="1"/>
  <c r="G29" i="159"/>
  <c r="I28" i="159"/>
  <c r="J28" i="159" s="1"/>
  <c r="K28" i="159" s="1"/>
  <c r="H28" i="159"/>
  <c r="G28" i="159"/>
  <c r="L28" i="159" s="1"/>
  <c r="H27" i="159"/>
  <c r="I27" i="159" s="1"/>
  <c r="J27" i="159" s="1"/>
  <c r="K27" i="159" s="1"/>
  <c r="G27" i="159"/>
  <c r="L27" i="159" s="1"/>
  <c r="I26" i="159"/>
  <c r="J26" i="159" s="1"/>
  <c r="K26" i="159" s="1"/>
  <c r="H26" i="159"/>
  <c r="G26" i="159"/>
  <c r="H25" i="159"/>
  <c r="I25" i="159" s="1"/>
  <c r="J25" i="159" s="1"/>
  <c r="K25" i="159" s="1"/>
  <c r="G25" i="159"/>
  <c r="H24" i="159"/>
  <c r="I24" i="159" s="1"/>
  <c r="J24" i="159" s="1"/>
  <c r="K24" i="159" s="1"/>
  <c r="G24" i="159"/>
  <c r="L23" i="159"/>
  <c r="I23" i="159"/>
  <c r="J23" i="159" s="1"/>
  <c r="K23" i="159" s="1"/>
  <c r="H23" i="159"/>
  <c r="G23" i="159"/>
  <c r="H22" i="159"/>
  <c r="I22" i="159" s="1"/>
  <c r="J22" i="159" s="1"/>
  <c r="K22" i="159" s="1"/>
  <c r="G22" i="159"/>
  <c r="L22" i="159" s="1"/>
  <c r="H21" i="159"/>
  <c r="I21" i="159" s="1"/>
  <c r="J21" i="159" s="1"/>
  <c r="K21" i="159" s="1"/>
  <c r="G21" i="159"/>
  <c r="I20" i="159"/>
  <c r="J20" i="159" s="1"/>
  <c r="K20" i="159" s="1"/>
  <c r="H20" i="159"/>
  <c r="G20" i="159"/>
  <c r="L20" i="159" s="1"/>
  <c r="H19" i="159"/>
  <c r="I19" i="159" s="1"/>
  <c r="J19" i="159" s="1"/>
  <c r="K19" i="159" s="1"/>
  <c r="G19" i="159"/>
  <c r="L19" i="159" s="1"/>
  <c r="I18" i="159"/>
  <c r="J18" i="159" s="1"/>
  <c r="K18" i="159" s="1"/>
  <c r="H18" i="159"/>
  <c r="G18" i="159"/>
  <c r="H17" i="159"/>
  <c r="I17" i="159" s="1"/>
  <c r="J17" i="159" s="1"/>
  <c r="K17" i="159" s="1"/>
  <c r="G17" i="159"/>
  <c r="H16" i="159"/>
  <c r="I16" i="159" s="1"/>
  <c r="J16" i="159" s="1"/>
  <c r="K16" i="159" s="1"/>
  <c r="G16" i="159"/>
  <c r="L15" i="159"/>
  <c r="I15" i="159"/>
  <c r="J15" i="159" s="1"/>
  <c r="K15" i="159" s="1"/>
  <c r="H15" i="159"/>
  <c r="G15" i="159"/>
  <c r="H14" i="159"/>
  <c r="I14" i="159" s="1"/>
  <c r="J14" i="159" s="1"/>
  <c r="K14" i="159" s="1"/>
  <c r="G14" i="159"/>
  <c r="L14" i="159" s="1"/>
  <c r="H13" i="159"/>
  <c r="I13" i="159" s="1"/>
  <c r="J13" i="159" s="1"/>
  <c r="K13" i="159" s="1"/>
  <c r="G13" i="159"/>
  <c r="I12" i="159"/>
  <c r="J12" i="159" s="1"/>
  <c r="K12" i="159" s="1"/>
  <c r="H12" i="159"/>
  <c r="G12" i="159"/>
  <c r="L12" i="159" s="1"/>
  <c r="H11" i="159"/>
  <c r="I11" i="159" s="1"/>
  <c r="J11" i="159" s="1"/>
  <c r="K11" i="159" s="1"/>
  <c r="G11" i="159"/>
  <c r="L11" i="159" s="1"/>
  <c r="I10" i="159"/>
  <c r="J10" i="159" s="1"/>
  <c r="K10" i="159" s="1"/>
  <c r="H10" i="159"/>
  <c r="G10" i="159"/>
  <c r="E10" i="159"/>
  <c r="B7" i="159"/>
  <c r="I6" i="159"/>
  <c r="L61" i="159" s="1"/>
  <c r="B6" i="159"/>
  <c r="M46" i="159" l="1"/>
  <c r="N46" i="159" s="1"/>
  <c r="E46" i="159" s="1"/>
  <c r="I7" i="159"/>
  <c r="M42" i="159" s="1"/>
  <c r="M58" i="159"/>
  <c r="M59" i="159"/>
  <c r="N59" i="159" s="1"/>
  <c r="E59" i="159" s="1"/>
  <c r="M23" i="159"/>
  <c r="N23" i="159" s="1"/>
  <c r="E23" i="159" s="1"/>
  <c r="M53" i="159"/>
  <c r="M18" i="159"/>
  <c r="M41" i="159"/>
  <c r="M44" i="159"/>
  <c r="N44" i="159" s="1"/>
  <c r="E44" i="159" s="1"/>
  <c r="M39" i="159"/>
  <c r="N39" i="159" s="1"/>
  <c r="E39" i="159" s="1"/>
  <c r="M35" i="159"/>
  <c r="N35" i="159" s="1"/>
  <c r="E35" i="159" s="1"/>
  <c r="M51" i="159"/>
  <c r="N51" i="159" s="1"/>
  <c r="E51" i="159" s="1"/>
  <c r="M26" i="159"/>
  <c r="M32" i="159"/>
  <c r="M45" i="159"/>
  <c r="M48" i="159"/>
  <c r="L16" i="159"/>
  <c r="L24" i="159"/>
  <c r="L32" i="159"/>
  <c r="N32" i="159" s="1"/>
  <c r="E32" i="159" s="1"/>
  <c r="L40" i="159"/>
  <c r="L48" i="159"/>
  <c r="L56" i="159"/>
  <c r="N36" i="161"/>
  <c r="E36" i="161" s="1"/>
  <c r="M45" i="161"/>
  <c r="N45" i="161" s="1"/>
  <c r="E45" i="161" s="1"/>
  <c r="M35" i="161"/>
  <c r="N35" i="161" s="1"/>
  <c r="E35" i="161" s="1"/>
  <c r="M34" i="161"/>
  <c r="L41" i="159"/>
  <c r="N41" i="159" s="1"/>
  <c r="E41" i="159" s="1"/>
  <c r="L57" i="159"/>
  <c r="N42" i="161"/>
  <c r="E42" i="161" s="1"/>
  <c r="M57" i="161"/>
  <c r="N57" i="161" s="1"/>
  <c r="E57" i="161" s="1"/>
  <c r="L10" i="159"/>
  <c r="L18" i="159"/>
  <c r="N18" i="159" s="1"/>
  <c r="E18" i="159" s="1"/>
  <c r="L26" i="159"/>
  <c r="L34" i="159"/>
  <c r="L42" i="159"/>
  <c r="L50" i="159"/>
  <c r="L58" i="159"/>
  <c r="N58" i="159" s="1"/>
  <c r="E58" i="159" s="1"/>
  <c r="N34" i="161"/>
  <c r="E34" i="161" s="1"/>
  <c r="M62" i="161"/>
  <c r="N62" i="161" s="1"/>
  <c r="E62" i="161" s="1"/>
  <c r="M15" i="161"/>
  <c r="N15" i="161" s="1"/>
  <c r="E15" i="161" s="1"/>
  <c r="M42" i="161"/>
  <c r="M17" i="161"/>
  <c r="N17" i="161" s="1"/>
  <c r="E17" i="161" s="1"/>
  <c r="L17" i="159"/>
  <c r="L25" i="159"/>
  <c r="L33" i="159"/>
  <c r="L49" i="159"/>
  <c r="M53" i="161"/>
  <c r="N53" i="161" s="1"/>
  <c r="E53" i="161" s="1"/>
  <c r="M49" i="161"/>
  <c r="N49" i="161" s="1"/>
  <c r="E49" i="161" s="1"/>
  <c r="M61" i="161"/>
  <c r="N61" i="161" s="1"/>
  <c r="E61" i="161" s="1"/>
  <c r="M33" i="161"/>
  <c r="N33" i="161" s="1"/>
  <c r="E33" i="161" s="1"/>
  <c r="M51" i="161"/>
  <c r="N51" i="161" s="1"/>
  <c r="E51" i="161" s="1"/>
  <c r="N44" i="161"/>
  <c r="E44" i="161" s="1"/>
  <c r="N48" i="161"/>
  <c r="E48" i="161" s="1"/>
  <c r="M58" i="161"/>
  <c r="N58" i="161" s="1"/>
  <c r="E58" i="161" s="1"/>
  <c r="M12" i="161"/>
  <c r="N12" i="161" s="1"/>
  <c r="E12" i="161" s="1"/>
  <c r="M48" i="161"/>
  <c r="L13" i="159"/>
  <c r="L21" i="159"/>
  <c r="L29" i="159"/>
  <c r="L37" i="159"/>
  <c r="L45" i="159"/>
  <c r="N45" i="159" s="1"/>
  <c r="E45" i="159" s="1"/>
  <c r="L53" i="159"/>
  <c r="M54" i="161"/>
  <c r="N54" i="161" s="1"/>
  <c r="E54" i="161" s="1"/>
  <c r="M13" i="161"/>
  <c r="N13" i="161" s="1"/>
  <c r="E13" i="161" s="1"/>
  <c r="M32" i="161"/>
  <c r="N32" i="161" s="1"/>
  <c r="E32" i="161" s="1"/>
  <c r="M44" i="161"/>
  <c r="M10" i="161"/>
  <c r="N10" i="161" s="1"/>
  <c r="M43" i="161"/>
  <c r="N43" i="161" s="1"/>
  <c r="E43" i="161" s="1"/>
  <c r="M52" i="161"/>
  <c r="N52" i="161" s="1"/>
  <c r="E52" i="161" s="1"/>
  <c r="M28" i="161"/>
  <c r="N28" i="161" s="1"/>
  <c r="E28" i="161" s="1"/>
  <c r="M41" i="161"/>
  <c r="N41" i="161" s="1"/>
  <c r="E41" i="161" s="1"/>
  <c r="M29" i="161"/>
  <c r="N29" i="161" s="1"/>
  <c r="E29" i="161" s="1"/>
  <c r="M26" i="161"/>
  <c r="N26" i="161" s="1"/>
  <c r="E26" i="161" s="1"/>
  <c r="M31" i="161"/>
  <c r="N31" i="161" s="1"/>
  <c r="E31" i="161" s="1"/>
  <c r="M40" i="161"/>
  <c r="N40" i="161" s="1"/>
  <c r="E40" i="161" s="1"/>
  <c r="M46" i="161"/>
  <c r="N46" i="161" s="1"/>
  <c r="E46" i="161" s="1"/>
  <c r="I62" i="157"/>
  <c r="J62" i="157" s="1"/>
  <c r="K62" i="157" s="1"/>
  <c r="H62" i="157"/>
  <c r="G62" i="157"/>
  <c r="J61" i="157"/>
  <c r="K61" i="157" s="1"/>
  <c r="I61" i="157"/>
  <c r="H61" i="157"/>
  <c r="G61" i="157"/>
  <c r="H60" i="157"/>
  <c r="I60" i="157" s="1"/>
  <c r="J60" i="157" s="1"/>
  <c r="K60" i="157" s="1"/>
  <c r="G60" i="157"/>
  <c r="I59" i="157"/>
  <c r="J59" i="157" s="1"/>
  <c r="K59" i="157" s="1"/>
  <c r="H59" i="157"/>
  <c r="G59" i="157"/>
  <c r="H58" i="157"/>
  <c r="I58" i="157" s="1"/>
  <c r="J58" i="157" s="1"/>
  <c r="K58" i="157" s="1"/>
  <c r="G58" i="157"/>
  <c r="I57" i="157"/>
  <c r="J57" i="157" s="1"/>
  <c r="K57" i="157" s="1"/>
  <c r="H57" i="157"/>
  <c r="G57" i="157"/>
  <c r="J56" i="157"/>
  <c r="K56" i="157" s="1"/>
  <c r="I56" i="157"/>
  <c r="H56" i="157"/>
  <c r="G56" i="157"/>
  <c r="H55" i="157"/>
  <c r="I55" i="157" s="1"/>
  <c r="J55" i="157" s="1"/>
  <c r="K55" i="157" s="1"/>
  <c r="G55" i="157"/>
  <c r="I54" i="157"/>
  <c r="J54" i="157" s="1"/>
  <c r="K54" i="157" s="1"/>
  <c r="H54" i="157"/>
  <c r="G54" i="157"/>
  <c r="J53" i="157"/>
  <c r="K53" i="157" s="1"/>
  <c r="I53" i="157"/>
  <c r="H53" i="157"/>
  <c r="G53" i="157"/>
  <c r="H52" i="157"/>
  <c r="I52" i="157" s="1"/>
  <c r="J52" i="157" s="1"/>
  <c r="K52" i="157" s="1"/>
  <c r="G52" i="157"/>
  <c r="I51" i="157"/>
  <c r="J51" i="157" s="1"/>
  <c r="K51" i="157" s="1"/>
  <c r="H51" i="157"/>
  <c r="G51" i="157"/>
  <c r="H50" i="157"/>
  <c r="I50" i="157" s="1"/>
  <c r="J50" i="157" s="1"/>
  <c r="K50" i="157" s="1"/>
  <c r="G50" i="157"/>
  <c r="I49" i="157"/>
  <c r="J49" i="157" s="1"/>
  <c r="K49" i="157" s="1"/>
  <c r="H49" i="157"/>
  <c r="G49" i="157"/>
  <c r="J48" i="157"/>
  <c r="K48" i="157" s="1"/>
  <c r="I48" i="157"/>
  <c r="H48" i="157"/>
  <c r="G48" i="157"/>
  <c r="H47" i="157"/>
  <c r="I47" i="157" s="1"/>
  <c r="J47" i="157" s="1"/>
  <c r="K47" i="157" s="1"/>
  <c r="G47" i="157"/>
  <c r="I46" i="157"/>
  <c r="J46" i="157" s="1"/>
  <c r="K46" i="157" s="1"/>
  <c r="H46" i="157"/>
  <c r="G46" i="157"/>
  <c r="J45" i="157"/>
  <c r="K45" i="157" s="1"/>
  <c r="I45" i="157"/>
  <c r="H45" i="157"/>
  <c r="G45" i="157"/>
  <c r="H44" i="157"/>
  <c r="I44" i="157" s="1"/>
  <c r="J44" i="157" s="1"/>
  <c r="K44" i="157" s="1"/>
  <c r="G44" i="157"/>
  <c r="I43" i="157"/>
  <c r="J43" i="157" s="1"/>
  <c r="K43" i="157" s="1"/>
  <c r="H43" i="157"/>
  <c r="G43" i="157"/>
  <c r="H42" i="157"/>
  <c r="I42" i="157" s="1"/>
  <c r="J42" i="157" s="1"/>
  <c r="K42" i="157" s="1"/>
  <c r="G42" i="157"/>
  <c r="I41" i="157"/>
  <c r="J41" i="157" s="1"/>
  <c r="K41" i="157" s="1"/>
  <c r="H41" i="157"/>
  <c r="G41" i="157"/>
  <c r="J40" i="157"/>
  <c r="K40" i="157" s="1"/>
  <c r="I40" i="157"/>
  <c r="H40" i="157"/>
  <c r="G40" i="157"/>
  <c r="H39" i="157"/>
  <c r="I39" i="157" s="1"/>
  <c r="J39" i="157" s="1"/>
  <c r="K39" i="157" s="1"/>
  <c r="G39" i="157"/>
  <c r="I38" i="157"/>
  <c r="J38" i="157" s="1"/>
  <c r="K38" i="157" s="1"/>
  <c r="H38" i="157"/>
  <c r="G38" i="157"/>
  <c r="J37" i="157"/>
  <c r="K37" i="157" s="1"/>
  <c r="I37" i="157"/>
  <c r="H37" i="157"/>
  <c r="G37" i="157"/>
  <c r="H36" i="157"/>
  <c r="I36" i="157" s="1"/>
  <c r="J36" i="157" s="1"/>
  <c r="K36" i="157" s="1"/>
  <c r="G36" i="157"/>
  <c r="I35" i="157"/>
  <c r="J35" i="157" s="1"/>
  <c r="K35" i="157" s="1"/>
  <c r="H35" i="157"/>
  <c r="G35" i="157"/>
  <c r="H34" i="157"/>
  <c r="I34" i="157" s="1"/>
  <c r="J34" i="157" s="1"/>
  <c r="K34" i="157" s="1"/>
  <c r="G34" i="157"/>
  <c r="I33" i="157"/>
  <c r="J33" i="157" s="1"/>
  <c r="K33" i="157" s="1"/>
  <c r="H33" i="157"/>
  <c r="G33" i="157"/>
  <c r="J32" i="157"/>
  <c r="K32" i="157" s="1"/>
  <c r="I32" i="157"/>
  <c r="H32" i="157"/>
  <c r="G32" i="157"/>
  <c r="H31" i="157"/>
  <c r="I31" i="157" s="1"/>
  <c r="J31" i="157" s="1"/>
  <c r="K31" i="157" s="1"/>
  <c r="G31" i="157"/>
  <c r="I30" i="157"/>
  <c r="J30" i="157" s="1"/>
  <c r="K30" i="157" s="1"/>
  <c r="H30" i="157"/>
  <c r="G30" i="157"/>
  <c r="J29" i="157"/>
  <c r="K29" i="157" s="1"/>
  <c r="I29" i="157"/>
  <c r="H29" i="157"/>
  <c r="G29" i="157"/>
  <c r="H28" i="157"/>
  <c r="I28" i="157" s="1"/>
  <c r="J28" i="157" s="1"/>
  <c r="K28" i="157" s="1"/>
  <c r="G28" i="157"/>
  <c r="I27" i="157"/>
  <c r="J27" i="157" s="1"/>
  <c r="K27" i="157" s="1"/>
  <c r="H27" i="157"/>
  <c r="G27" i="157"/>
  <c r="H26" i="157"/>
  <c r="I26" i="157" s="1"/>
  <c r="J26" i="157" s="1"/>
  <c r="K26" i="157" s="1"/>
  <c r="G26" i="157"/>
  <c r="I25" i="157"/>
  <c r="J25" i="157" s="1"/>
  <c r="K25" i="157" s="1"/>
  <c r="H25" i="157"/>
  <c r="G25" i="157"/>
  <c r="J24" i="157"/>
  <c r="K24" i="157" s="1"/>
  <c r="I24" i="157"/>
  <c r="H24" i="157"/>
  <c r="G24" i="157"/>
  <c r="H23" i="157"/>
  <c r="I23" i="157" s="1"/>
  <c r="J23" i="157" s="1"/>
  <c r="K23" i="157" s="1"/>
  <c r="G23" i="157"/>
  <c r="I22" i="157"/>
  <c r="J22" i="157" s="1"/>
  <c r="K22" i="157" s="1"/>
  <c r="H22" i="157"/>
  <c r="G22" i="157"/>
  <c r="J21" i="157"/>
  <c r="K21" i="157" s="1"/>
  <c r="I21" i="157"/>
  <c r="H21" i="157"/>
  <c r="G21" i="157"/>
  <c r="H20" i="157"/>
  <c r="I20" i="157" s="1"/>
  <c r="J20" i="157" s="1"/>
  <c r="K20" i="157" s="1"/>
  <c r="G20" i="157"/>
  <c r="I19" i="157"/>
  <c r="J19" i="157" s="1"/>
  <c r="K19" i="157" s="1"/>
  <c r="H19" i="157"/>
  <c r="G19" i="157"/>
  <c r="H18" i="157"/>
  <c r="I18" i="157" s="1"/>
  <c r="J18" i="157" s="1"/>
  <c r="K18" i="157" s="1"/>
  <c r="G18" i="157"/>
  <c r="I17" i="157"/>
  <c r="J17" i="157" s="1"/>
  <c r="K17" i="157" s="1"/>
  <c r="H17" i="157"/>
  <c r="G17" i="157"/>
  <c r="J16" i="157"/>
  <c r="K16" i="157" s="1"/>
  <c r="I16" i="157"/>
  <c r="H16" i="157"/>
  <c r="G16" i="157"/>
  <c r="H15" i="157"/>
  <c r="I15" i="157" s="1"/>
  <c r="J15" i="157" s="1"/>
  <c r="K15" i="157" s="1"/>
  <c r="G15" i="157"/>
  <c r="I14" i="157"/>
  <c r="J14" i="157" s="1"/>
  <c r="K14" i="157" s="1"/>
  <c r="H14" i="157"/>
  <c r="G14" i="157"/>
  <c r="J13" i="157"/>
  <c r="K13" i="157" s="1"/>
  <c r="I13" i="157"/>
  <c r="H13" i="157"/>
  <c r="G13" i="157"/>
  <c r="H12" i="157"/>
  <c r="I12" i="157" s="1"/>
  <c r="J12" i="157" s="1"/>
  <c r="K12" i="157" s="1"/>
  <c r="G12" i="157"/>
  <c r="I11" i="157"/>
  <c r="J11" i="157" s="1"/>
  <c r="K11" i="157" s="1"/>
  <c r="H11" i="157"/>
  <c r="G11" i="157"/>
  <c r="H10" i="157"/>
  <c r="I10" i="157" s="1"/>
  <c r="J10" i="157" s="1"/>
  <c r="K10" i="157" s="1"/>
  <c r="G10" i="157"/>
  <c r="E10" i="157"/>
  <c r="B7" i="157"/>
  <c r="B6" i="157"/>
  <c r="I7" i="157" l="1"/>
  <c r="M50" i="157" s="1"/>
  <c r="M41" i="157"/>
  <c r="N48" i="159"/>
  <c r="E48" i="159" s="1"/>
  <c r="N42" i="159"/>
  <c r="E42" i="159" s="1"/>
  <c r="N40" i="159"/>
  <c r="E40" i="159" s="1"/>
  <c r="M15" i="159"/>
  <c r="N15" i="159" s="1"/>
  <c r="E15" i="159" s="1"/>
  <c r="M40" i="159"/>
  <c r="M43" i="159"/>
  <c r="N43" i="159" s="1"/>
  <c r="E43" i="159" s="1"/>
  <c r="M10" i="159"/>
  <c r="M60" i="159"/>
  <c r="N60" i="159" s="1"/>
  <c r="E60" i="159" s="1"/>
  <c r="M50" i="159"/>
  <c r="N50" i="159" s="1"/>
  <c r="E50" i="159" s="1"/>
  <c r="M24" i="159"/>
  <c r="M37" i="159"/>
  <c r="N37" i="159" s="1"/>
  <c r="E37" i="159" s="1"/>
  <c r="M27" i="159"/>
  <c r="N27" i="159" s="1"/>
  <c r="E27" i="159" s="1"/>
  <c r="M62" i="159"/>
  <c r="N62" i="159" s="1"/>
  <c r="E62" i="159" s="1"/>
  <c r="M36" i="159"/>
  <c r="N36" i="159" s="1"/>
  <c r="E36" i="159" s="1"/>
  <c r="N26" i="159"/>
  <c r="E26" i="159" s="1"/>
  <c r="N24" i="159"/>
  <c r="E24" i="159" s="1"/>
  <c r="M29" i="159"/>
  <c r="N29" i="159" s="1"/>
  <c r="E29" i="159" s="1"/>
  <c r="M19" i="159"/>
  <c r="N19" i="159" s="1"/>
  <c r="E19" i="159" s="1"/>
  <c r="M57" i="159"/>
  <c r="N57" i="159" s="1"/>
  <c r="E57" i="159" s="1"/>
  <c r="M28" i="159"/>
  <c r="N28" i="159" s="1"/>
  <c r="E28" i="159" s="1"/>
  <c r="M47" i="159"/>
  <c r="N47" i="159" s="1"/>
  <c r="E47" i="159" s="1"/>
  <c r="M14" i="159"/>
  <c r="N14" i="159" s="1"/>
  <c r="E14" i="159" s="1"/>
  <c r="M11" i="159"/>
  <c r="N11" i="159" s="1"/>
  <c r="E11" i="159" s="1"/>
  <c r="M30" i="159"/>
  <c r="N30" i="159" s="1"/>
  <c r="E30" i="159" s="1"/>
  <c r="M38" i="159"/>
  <c r="N38" i="159" s="1"/>
  <c r="E38" i="159" s="1"/>
  <c r="M54" i="159"/>
  <c r="N54" i="159" s="1"/>
  <c r="E54" i="159" s="1"/>
  <c r="M22" i="159"/>
  <c r="N22" i="159" s="1"/>
  <c r="E22" i="159" s="1"/>
  <c r="M55" i="159"/>
  <c r="N55" i="159" s="1"/>
  <c r="E55" i="159" s="1"/>
  <c r="M21" i="159"/>
  <c r="N21" i="159" s="1"/>
  <c r="E21" i="159" s="1"/>
  <c r="M33" i="159"/>
  <c r="N33" i="159" s="1"/>
  <c r="E33" i="159" s="1"/>
  <c r="I6" i="157"/>
  <c r="L57" i="157" s="1"/>
  <c r="N53" i="159"/>
  <c r="E53" i="159" s="1"/>
  <c r="N10" i="159"/>
  <c r="M61" i="159"/>
  <c r="N61" i="159" s="1"/>
  <c r="E61" i="159" s="1"/>
  <c r="M16" i="159"/>
  <c r="N16" i="159" s="1"/>
  <c r="E16" i="159" s="1"/>
  <c r="M25" i="159"/>
  <c r="N25" i="159" s="1"/>
  <c r="E25" i="159" s="1"/>
  <c r="M34" i="159"/>
  <c r="N34" i="159" s="1"/>
  <c r="E34" i="159" s="1"/>
  <c r="M52" i="159"/>
  <c r="N52" i="159" s="1"/>
  <c r="E52" i="159" s="1"/>
  <c r="M20" i="159"/>
  <c r="N20" i="159" s="1"/>
  <c r="E20" i="159" s="1"/>
  <c r="M13" i="159"/>
  <c r="N13" i="159" s="1"/>
  <c r="E13" i="159" s="1"/>
  <c r="M12" i="159"/>
  <c r="N12" i="159" s="1"/>
  <c r="E12" i="159" s="1"/>
  <c r="M31" i="159"/>
  <c r="N31" i="159" s="1"/>
  <c r="E31" i="159" s="1"/>
  <c r="M56" i="159"/>
  <c r="N56" i="159" s="1"/>
  <c r="E56" i="159" s="1"/>
  <c r="M17" i="159"/>
  <c r="N17" i="159" s="1"/>
  <c r="E17" i="159" s="1"/>
  <c r="M49" i="159"/>
  <c r="N49" i="159" s="1"/>
  <c r="E49" i="159" s="1"/>
  <c r="H62" i="155"/>
  <c r="I62" i="155" s="1"/>
  <c r="J62" i="155" s="1"/>
  <c r="K62" i="155" s="1"/>
  <c r="G62" i="155"/>
  <c r="L62" i="155" s="1"/>
  <c r="H61" i="155"/>
  <c r="I61" i="155" s="1"/>
  <c r="J61" i="155" s="1"/>
  <c r="K61" i="155" s="1"/>
  <c r="G61" i="155"/>
  <c r="L61" i="155" s="1"/>
  <c r="H60" i="155"/>
  <c r="I60" i="155" s="1"/>
  <c r="J60" i="155" s="1"/>
  <c r="K60" i="155" s="1"/>
  <c r="G60" i="155"/>
  <c r="I59" i="155"/>
  <c r="J59" i="155" s="1"/>
  <c r="K59" i="155" s="1"/>
  <c r="H59" i="155"/>
  <c r="G59" i="155"/>
  <c r="L59" i="155" s="1"/>
  <c r="J58" i="155"/>
  <c r="K58" i="155" s="1"/>
  <c r="I58" i="155"/>
  <c r="H58" i="155"/>
  <c r="G58" i="155"/>
  <c r="H57" i="155"/>
  <c r="I57" i="155" s="1"/>
  <c r="J57" i="155" s="1"/>
  <c r="K57" i="155" s="1"/>
  <c r="G57" i="155"/>
  <c r="L57" i="155" s="1"/>
  <c r="H56" i="155"/>
  <c r="I56" i="155" s="1"/>
  <c r="J56" i="155" s="1"/>
  <c r="K56" i="155" s="1"/>
  <c r="G56" i="155"/>
  <c r="I55" i="155"/>
  <c r="J55" i="155" s="1"/>
  <c r="K55" i="155" s="1"/>
  <c r="H55" i="155"/>
  <c r="G55" i="155"/>
  <c r="H54" i="155"/>
  <c r="I54" i="155" s="1"/>
  <c r="J54" i="155" s="1"/>
  <c r="K54" i="155" s="1"/>
  <c r="G54" i="155"/>
  <c r="L54" i="155" s="1"/>
  <c r="H53" i="155"/>
  <c r="I53" i="155" s="1"/>
  <c r="J53" i="155" s="1"/>
  <c r="K53" i="155" s="1"/>
  <c r="G53" i="155"/>
  <c r="L53" i="155" s="1"/>
  <c r="H52" i="155"/>
  <c r="I52" i="155" s="1"/>
  <c r="J52" i="155" s="1"/>
  <c r="K52" i="155" s="1"/>
  <c r="G52" i="155"/>
  <c r="I51" i="155"/>
  <c r="J51" i="155" s="1"/>
  <c r="K51" i="155" s="1"/>
  <c r="H51" i="155"/>
  <c r="G51" i="155"/>
  <c r="L51" i="155" s="1"/>
  <c r="J50" i="155"/>
  <c r="K50" i="155" s="1"/>
  <c r="I50" i="155"/>
  <c r="H50" i="155"/>
  <c r="G50" i="155"/>
  <c r="H49" i="155"/>
  <c r="I49" i="155" s="1"/>
  <c r="J49" i="155" s="1"/>
  <c r="K49" i="155" s="1"/>
  <c r="G49" i="155"/>
  <c r="L49" i="155" s="1"/>
  <c r="H48" i="155"/>
  <c r="I48" i="155" s="1"/>
  <c r="J48" i="155" s="1"/>
  <c r="K48" i="155" s="1"/>
  <c r="G48" i="155"/>
  <c r="I47" i="155"/>
  <c r="J47" i="155" s="1"/>
  <c r="K47" i="155" s="1"/>
  <c r="H47" i="155"/>
  <c r="G47" i="155"/>
  <c r="H46" i="155"/>
  <c r="I46" i="155" s="1"/>
  <c r="J46" i="155" s="1"/>
  <c r="K46" i="155" s="1"/>
  <c r="G46" i="155"/>
  <c r="L46" i="155" s="1"/>
  <c r="H45" i="155"/>
  <c r="I45" i="155" s="1"/>
  <c r="J45" i="155" s="1"/>
  <c r="K45" i="155" s="1"/>
  <c r="G45" i="155"/>
  <c r="L45" i="155" s="1"/>
  <c r="H44" i="155"/>
  <c r="I44" i="155" s="1"/>
  <c r="J44" i="155" s="1"/>
  <c r="K44" i="155" s="1"/>
  <c r="G44" i="155"/>
  <c r="I43" i="155"/>
  <c r="J43" i="155" s="1"/>
  <c r="K43" i="155" s="1"/>
  <c r="H43" i="155"/>
  <c r="G43" i="155"/>
  <c r="L43" i="155" s="1"/>
  <c r="J42" i="155"/>
  <c r="K42" i="155" s="1"/>
  <c r="I42" i="155"/>
  <c r="H42" i="155"/>
  <c r="G42" i="155"/>
  <c r="H41" i="155"/>
  <c r="I41" i="155" s="1"/>
  <c r="J41" i="155" s="1"/>
  <c r="K41" i="155" s="1"/>
  <c r="G41" i="155"/>
  <c r="L41" i="155" s="1"/>
  <c r="L40" i="155"/>
  <c r="H40" i="155"/>
  <c r="I40" i="155" s="1"/>
  <c r="J40" i="155" s="1"/>
  <c r="K40" i="155" s="1"/>
  <c r="G40" i="155"/>
  <c r="I39" i="155"/>
  <c r="J39" i="155" s="1"/>
  <c r="K39" i="155" s="1"/>
  <c r="H39" i="155"/>
  <c r="G39" i="155"/>
  <c r="H38" i="155"/>
  <c r="I38" i="155" s="1"/>
  <c r="J38" i="155" s="1"/>
  <c r="K38" i="155" s="1"/>
  <c r="G38" i="155"/>
  <c r="L38" i="155" s="1"/>
  <c r="H37" i="155"/>
  <c r="I37" i="155" s="1"/>
  <c r="J37" i="155" s="1"/>
  <c r="K37" i="155" s="1"/>
  <c r="G37" i="155"/>
  <c r="L37" i="155" s="1"/>
  <c r="H36" i="155"/>
  <c r="I36" i="155" s="1"/>
  <c r="J36" i="155" s="1"/>
  <c r="K36" i="155" s="1"/>
  <c r="G36" i="155"/>
  <c r="I35" i="155"/>
  <c r="J35" i="155" s="1"/>
  <c r="K35" i="155" s="1"/>
  <c r="H35" i="155"/>
  <c r="G35" i="155"/>
  <c r="L35" i="155" s="1"/>
  <c r="J34" i="155"/>
  <c r="K34" i="155" s="1"/>
  <c r="I34" i="155"/>
  <c r="H34" i="155"/>
  <c r="G34" i="155"/>
  <c r="H33" i="155"/>
  <c r="I33" i="155" s="1"/>
  <c r="J33" i="155" s="1"/>
  <c r="K33" i="155" s="1"/>
  <c r="G33" i="155"/>
  <c r="L33" i="155" s="1"/>
  <c r="L32" i="155"/>
  <c r="H32" i="155"/>
  <c r="I32" i="155" s="1"/>
  <c r="J32" i="155" s="1"/>
  <c r="K32" i="155" s="1"/>
  <c r="G32" i="155"/>
  <c r="I31" i="155"/>
  <c r="J31" i="155" s="1"/>
  <c r="K31" i="155" s="1"/>
  <c r="H31" i="155"/>
  <c r="G31" i="155"/>
  <c r="H30" i="155"/>
  <c r="I30" i="155" s="1"/>
  <c r="J30" i="155" s="1"/>
  <c r="K30" i="155" s="1"/>
  <c r="G30" i="155"/>
  <c r="L30" i="155" s="1"/>
  <c r="H29" i="155"/>
  <c r="I29" i="155" s="1"/>
  <c r="J29" i="155" s="1"/>
  <c r="K29" i="155" s="1"/>
  <c r="G29" i="155"/>
  <c r="L29" i="155" s="1"/>
  <c r="H28" i="155"/>
  <c r="I28" i="155" s="1"/>
  <c r="J28" i="155" s="1"/>
  <c r="K28" i="155" s="1"/>
  <c r="G28" i="155"/>
  <c r="I27" i="155"/>
  <c r="J27" i="155" s="1"/>
  <c r="K27" i="155" s="1"/>
  <c r="H27" i="155"/>
  <c r="G27" i="155"/>
  <c r="L27" i="155" s="1"/>
  <c r="J26" i="155"/>
  <c r="K26" i="155" s="1"/>
  <c r="I26" i="155"/>
  <c r="H26" i="155"/>
  <c r="G26" i="155"/>
  <c r="H25" i="155"/>
  <c r="I25" i="155" s="1"/>
  <c r="J25" i="155" s="1"/>
  <c r="K25" i="155" s="1"/>
  <c r="G25" i="155"/>
  <c r="L25" i="155" s="1"/>
  <c r="L24" i="155"/>
  <c r="H24" i="155"/>
  <c r="I24" i="155" s="1"/>
  <c r="J24" i="155" s="1"/>
  <c r="K24" i="155" s="1"/>
  <c r="G24" i="155"/>
  <c r="I23" i="155"/>
  <c r="J23" i="155" s="1"/>
  <c r="K23" i="155" s="1"/>
  <c r="H23" i="155"/>
  <c r="G23" i="155"/>
  <c r="H22" i="155"/>
  <c r="I22" i="155" s="1"/>
  <c r="J22" i="155" s="1"/>
  <c r="K22" i="155" s="1"/>
  <c r="G22" i="155"/>
  <c r="L22" i="155" s="1"/>
  <c r="H21" i="155"/>
  <c r="I21" i="155" s="1"/>
  <c r="J21" i="155" s="1"/>
  <c r="K21" i="155" s="1"/>
  <c r="G21" i="155"/>
  <c r="L21" i="155" s="1"/>
  <c r="L20" i="155"/>
  <c r="H20" i="155"/>
  <c r="I20" i="155" s="1"/>
  <c r="J20" i="155" s="1"/>
  <c r="K20" i="155" s="1"/>
  <c r="G20" i="155"/>
  <c r="I19" i="155"/>
  <c r="J19" i="155" s="1"/>
  <c r="K19" i="155" s="1"/>
  <c r="H19" i="155"/>
  <c r="G19" i="155"/>
  <c r="L19" i="155" s="1"/>
  <c r="J18" i="155"/>
  <c r="K18" i="155" s="1"/>
  <c r="I18" i="155"/>
  <c r="H18" i="155"/>
  <c r="G18" i="155"/>
  <c r="L18" i="155" s="1"/>
  <c r="H17" i="155"/>
  <c r="I17" i="155" s="1"/>
  <c r="J17" i="155" s="1"/>
  <c r="K17" i="155" s="1"/>
  <c r="G17" i="155"/>
  <c r="L17" i="155" s="1"/>
  <c r="L16" i="155"/>
  <c r="H16" i="155"/>
  <c r="I16" i="155" s="1"/>
  <c r="J16" i="155" s="1"/>
  <c r="K16" i="155" s="1"/>
  <c r="G16" i="155"/>
  <c r="L15" i="155"/>
  <c r="I15" i="155"/>
  <c r="J15" i="155" s="1"/>
  <c r="K15" i="155" s="1"/>
  <c r="H15" i="155"/>
  <c r="G15" i="155"/>
  <c r="H14" i="155"/>
  <c r="I14" i="155" s="1"/>
  <c r="J14" i="155" s="1"/>
  <c r="K14" i="155" s="1"/>
  <c r="G14" i="155"/>
  <c r="L14" i="155" s="1"/>
  <c r="H13" i="155"/>
  <c r="I13" i="155" s="1"/>
  <c r="J13" i="155" s="1"/>
  <c r="K13" i="155" s="1"/>
  <c r="G13" i="155"/>
  <c r="L13" i="155" s="1"/>
  <c r="L12" i="155"/>
  <c r="H12" i="155"/>
  <c r="I12" i="155" s="1"/>
  <c r="J12" i="155" s="1"/>
  <c r="K12" i="155" s="1"/>
  <c r="G12" i="155"/>
  <c r="I11" i="155"/>
  <c r="J11" i="155" s="1"/>
  <c r="K11" i="155" s="1"/>
  <c r="H11" i="155"/>
  <c r="G11" i="155"/>
  <c r="L11" i="155" s="1"/>
  <c r="J10" i="155"/>
  <c r="K10" i="155" s="1"/>
  <c r="I10" i="155"/>
  <c r="H10" i="155"/>
  <c r="G10" i="155"/>
  <c r="E10" i="155"/>
  <c r="B7" i="155"/>
  <c r="I6" i="155"/>
  <c r="L44" i="155" s="1"/>
  <c r="B6" i="155"/>
  <c r="M37" i="155" l="1"/>
  <c r="N37" i="155" s="1"/>
  <c r="E37" i="155" s="1"/>
  <c r="M28" i="155"/>
  <c r="M17" i="155"/>
  <c r="N17" i="155" s="1"/>
  <c r="E17" i="155" s="1"/>
  <c r="M44" i="155"/>
  <c r="N44" i="155" s="1"/>
  <c r="E44" i="155" s="1"/>
  <c r="I7" i="155"/>
  <c r="M13" i="155" s="1"/>
  <c r="N13" i="155" s="1"/>
  <c r="E13" i="155" s="1"/>
  <c r="M15" i="155"/>
  <c r="N15" i="155" s="1"/>
  <c r="E15" i="155" s="1"/>
  <c r="M35" i="155"/>
  <c r="N35" i="155" s="1"/>
  <c r="E35" i="155" s="1"/>
  <c r="M33" i="155"/>
  <c r="N33" i="155" s="1"/>
  <c r="E33" i="155" s="1"/>
  <c r="M42" i="155"/>
  <c r="M55" i="155"/>
  <c r="L23" i="155"/>
  <c r="L31" i="155"/>
  <c r="L39" i="155"/>
  <c r="L47" i="155"/>
  <c r="L55" i="155"/>
  <c r="N55" i="155" s="1"/>
  <c r="E55" i="155" s="1"/>
  <c r="L17" i="157"/>
  <c r="L33" i="157"/>
  <c r="L55" i="157"/>
  <c r="M18" i="157"/>
  <c r="M28" i="157"/>
  <c r="M17" i="157"/>
  <c r="M31" i="157"/>
  <c r="L48" i="155"/>
  <c r="L56" i="155"/>
  <c r="L11" i="157"/>
  <c r="L14" i="157"/>
  <c r="L22" i="157"/>
  <c r="L43" i="157"/>
  <c r="L35" i="157"/>
  <c r="L27" i="157"/>
  <c r="L19" i="157"/>
  <c r="N19" i="157" s="1"/>
  <c r="E19" i="157" s="1"/>
  <c r="L62" i="157"/>
  <c r="L54" i="157"/>
  <c r="L46" i="157"/>
  <c r="L38" i="157"/>
  <c r="L30" i="157"/>
  <c r="N30" i="157" s="1"/>
  <c r="E30" i="157" s="1"/>
  <c r="L45" i="157"/>
  <c r="N45" i="157" s="1"/>
  <c r="E45" i="157" s="1"/>
  <c r="L37" i="157"/>
  <c r="L29" i="157"/>
  <c r="N29" i="157" s="1"/>
  <c r="E29" i="157" s="1"/>
  <c r="L21" i="157"/>
  <c r="L13" i="157"/>
  <c r="L51" i="157"/>
  <c r="L60" i="157"/>
  <c r="L52" i="157"/>
  <c r="N52" i="157" s="1"/>
  <c r="E52" i="157" s="1"/>
  <c r="L44" i="157"/>
  <c r="L36" i="157"/>
  <c r="L59" i="157"/>
  <c r="L39" i="157"/>
  <c r="L58" i="157"/>
  <c r="M27" i="157"/>
  <c r="M52" i="157"/>
  <c r="M33" i="157"/>
  <c r="L16" i="157"/>
  <c r="M51" i="157"/>
  <c r="M59" i="157"/>
  <c r="M12" i="157"/>
  <c r="M25" i="157"/>
  <c r="M36" i="157"/>
  <c r="M55" i="157"/>
  <c r="M24" i="157"/>
  <c r="M46" i="157"/>
  <c r="M60" i="157"/>
  <c r="L10" i="157"/>
  <c r="N10" i="157" s="1"/>
  <c r="M48" i="157"/>
  <c r="M56" i="157"/>
  <c r="L20" i="157"/>
  <c r="L23" i="157"/>
  <c r="L10" i="155"/>
  <c r="L26" i="155"/>
  <c r="L34" i="155"/>
  <c r="L42" i="155"/>
  <c r="N42" i="155" s="1"/>
  <c r="E42" i="155" s="1"/>
  <c r="L50" i="155"/>
  <c r="L58" i="155"/>
  <c r="M30" i="157"/>
  <c r="L53" i="157"/>
  <c r="M13" i="157"/>
  <c r="L41" i="157"/>
  <c r="N41" i="157" s="1"/>
  <c r="E41" i="157" s="1"/>
  <c r="M54" i="157"/>
  <c r="L15" i="157"/>
  <c r="N15" i="157" s="1"/>
  <c r="E15" i="157" s="1"/>
  <c r="M37" i="157"/>
  <c r="M45" i="157"/>
  <c r="M11" i="157"/>
  <c r="M20" i="157"/>
  <c r="M58" i="157"/>
  <c r="L28" i="157"/>
  <c r="N28" i="157" s="1"/>
  <c r="E28" i="157" s="1"/>
  <c r="M49" i="157"/>
  <c r="L31" i="157"/>
  <c r="N31" i="157" s="1"/>
  <c r="E31" i="157" s="1"/>
  <c r="M35" i="157"/>
  <c r="L49" i="157"/>
  <c r="L48" i="157"/>
  <c r="N48" i="157" s="1"/>
  <c r="E48" i="157" s="1"/>
  <c r="M26" i="157"/>
  <c r="M34" i="157"/>
  <c r="M53" i="157"/>
  <c r="M14" i="157"/>
  <c r="L52" i="155"/>
  <c r="L60" i="155"/>
  <c r="L56" i="157"/>
  <c r="N56" i="157" s="1"/>
  <c r="E56" i="157" s="1"/>
  <c r="L25" i="157"/>
  <c r="N25" i="157" s="1"/>
  <c r="E25" i="157" s="1"/>
  <c r="L47" i="157"/>
  <c r="M22" i="157"/>
  <c r="M32" i="157"/>
  <c r="M43" i="157"/>
  <c r="L42" i="157"/>
  <c r="N42" i="157" s="1"/>
  <c r="E42" i="157" s="1"/>
  <c r="L24" i="157"/>
  <c r="L32" i="157"/>
  <c r="M42" i="157"/>
  <c r="L12" i="157"/>
  <c r="N12" i="157" s="1"/>
  <c r="E12" i="157" s="1"/>
  <c r="L36" i="155"/>
  <c r="L50" i="157"/>
  <c r="N50" i="157" s="1"/>
  <c r="E50" i="157" s="1"/>
  <c r="M19" i="157"/>
  <c r="M44" i="157"/>
  <c r="L61" i="157"/>
  <c r="M21" i="157"/>
  <c r="M40" i="157"/>
  <c r="M39" i="157"/>
  <c r="L18" i="157"/>
  <c r="N18" i="157" s="1"/>
  <c r="E18" i="157" s="1"/>
  <c r="L26" i="157"/>
  <c r="N26" i="157" s="1"/>
  <c r="E26" i="157" s="1"/>
  <c r="L40" i="157"/>
  <c r="M61" i="157"/>
  <c r="L28" i="155"/>
  <c r="M47" i="157"/>
  <c r="M16" i="157"/>
  <c r="M38" i="157"/>
  <c r="M57" i="157"/>
  <c r="N57" i="157" s="1"/>
  <c r="E57" i="157" s="1"/>
  <c r="M10" i="157"/>
  <c r="M29" i="157"/>
  <c r="M62" i="157"/>
  <c r="M15" i="157"/>
  <c r="M23" i="157"/>
  <c r="L34" i="157"/>
  <c r="J62" i="153"/>
  <c r="K62" i="153" s="1"/>
  <c r="I62" i="153"/>
  <c r="H62" i="153"/>
  <c r="G62" i="153"/>
  <c r="H61" i="153"/>
  <c r="I61" i="153" s="1"/>
  <c r="J61" i="153" s="1"/>
  <c r="K61" i="153" s="1"/>
  <c r="G61" i="153"/>
  <c r="L61" i="153" s="1"/>
  <c r="L60" i="153"/>
  <c r="I60" i="153"/>
  <c r="J60" i="153" s="1"/>
  <c r="K60" i="153" s="1"/>
  <c r="H60" i="153"/>
  <c r="G60" i="153"/>
  <c r="H59" i="153"/>
  <c r="I59" i="153" s="1"/>
  <c r="J59" i="153" s="1"/>
  <c r="K59" i="153" s="1"/>
  <c r="G59" i="153"/>
  <c r="L59" i="153" s="1"/>
  <c r="H58" i="153"/>
  <c r="I58" i="153" s="1"/>
  <c r="J58" i="153" s="1"/>
  <c r="K58" i="153" s="1"/>
  <c r="G58" i="153"/>
  <c r="L58" i="153" s="1"/>
  <c r="I57" i="153"/>
  <c r="J57" i="153" s="1"/>
  <c r="K57" i="153" s="1"/>
  <c r="H57" i="153"/>
  <c r="G57" i="153"/>
  <c r="L57" i="153" s="1"/>
  <c r="H56" i="153"/>
  <c r="I56" i="153" s="1"/>
  <c r="J56" i="153" s="1"/>
  <c r="K56" i="153" s="1"/>
  <c r="G56" i="153"/>
  <c r="I55" i="153"/>
  <c r="J55" i="153" s="1"/>
  <c r="K55" i="153" s="1"/>
  <c r="H55" i="153"/>
  <c r="G55" i="153"/>
  <c r="J54" i="153"/>
  <c r="K54" i="153" s="1"/>
  <c r="I54" i="153"/>
  <c r="H54" i="153"/>
  <c r="G54" i="153"/>
  <c r="H53" i="153"/>
  <c r="I53" i="153" s="1"/>
  <c r="J53" i="153" s="1"/>
  <c r="K53" i="153" s="1"/>
  <c r="G53" i="153"/>
  <c r="L53" i="153" s="1"/>
  <c r="L52" i="153"/>
  <c r="I52" i="153"/>
  <c r="J52" i="153" s="1"/>
  <c r="K52" i="153" s="1"/>
  <c r="H52" i="153"/>
  <c r="G52" i="153"/>
  <c r="H51" i="153"/>
  <c r="I51" i="153" s="1"/>
  <c r="J51" i="153" s="1"/>
  <c r="K51" i="153" s="1"/>
  <c r="G51" i="153"/>
  <c r="L51" i="153" s="1"/>
  <c r="H50" i="153"/>
  <c r="I50" i="153" s="1"/>
  <c r="J50" i="153" s="1"/>
  <c r="K50" i="153" s="1"/>
  <c r="G50" i="153"/>
  <c r="L50" i="153" s="1"/>
  <c r="I49" i="153"/>
  <c r="J49" i="153" s="1"/>
  <c r="K49" i="153" s="1"/>
  <c r="H49" i="153"/>
  <c r="G49" i="153"/>
  <c r="L49" i="153" s="1"/>
  <c r="H48" i="153"/>
  <c r="I48" i="153" s="1"/>
  <c r="J48" i="153" s="1"/>
  <c r="K48" i="153" s="1"/>
  <c r="G48" i="153"/>
  <c r="L48" i="153" s="1"/>
  <c r="I47" i="153"/>
  <c r="J47" i="153" s="1"/>
  <c r="K47" i="153" s="1"/>
  <c r="H47" i="153"/>
  <c r="G47" i="153"/>
  <c r="J46" i="153"/>
  <c r="K46" i="153" s="1"/>
  <c r="I46" i="153"/>
  <c r="H46" i="153"/>
  <c r="G46" i="153"/>
  <c r="H45" i="153"/>
  <c r="I45" i="153" s="1"/>
  <c r="J45" i="153" s="1"/>
  <c r="K45" i="153" s="1"/>
  <c r="G45" i="153"/>
  <c r="L45" i="153" s="1"/>
  <c r="L44" i="153"/>
  <c r="I44" i="153"/>
  <c r="J44" i="153" s="1"/>
  <c r="K44" i="153" s="1"/>
  <c r="H44" i="153"/>
  <c r="G44" i="153"/>
  <c r="H43" i="153"/>
  <c r="I43" i="153" s="1"/>
  <c r="J43" i="153" s="1"/>
  <c r="K43" i="153" s="1"/>
  <c r="G43" i="153"/>
  <c r="L43" i="153" s="1"/>
  <c r="H42" i="153"/>
  <c r="I42" i="153" s="1"/>
  <c r="J42" i="153" s="1"/>
  <c r="K42" i="153" s="1"/>
  <c r="G42" i="153"/>
  <c r="L42" i="153" s="1"/>
  <c r="I41" i="153"/>
  <c r="J41" i="153" s="1"/>
  <c r="K41" i="153" s="1"/>
  <c r="H41" i="153"/>
  <c r="G41" i="153"/>
  <c r="L41" i="153" s="1"/>
  <c r="H40" i="153"/>
  <c r="I40" i="153" s="1"/>
  <c r="J40" i="153" s="1"/>
  <c r="K40" i="153" s="1"/>
  <c r="G40" i="153"/>
  <c r="L40" i="153" s="1"/>
  <c r="I39" i="153"/>
  <c r="J39" i="153" s="1"/>
  <c r="K39" i="153" s="1"/>
  <c r="H39" i="153"/>
  <c r="G39" i="153"/>
  <c r="L38" i="153"/>
  <c r="J38" i="153"/>
  <c r="K38" i="153" s="1"/>
  <c r="I38" i="153"/>
  <c r="H38" i="153"/>
  <c r="G38" i="153"/>
  <c r="H37" i="153"/>
  <c r="I37" i="153" s="1"/>
  <c r="J37" i="153" s="1"/>
  <c r="K37" i="153" s="1"/>
  <c r="G37" i="153"/>
  <c r="L37" i="153" s="1"/>
  <c r="L36" i="153"/>
  <c r="I36" i="153"/>
  <c r="J36" i="153" s="1"/>
  <c r="K36" i="153" s="1"/>
  <c r="H36" i="153"/>
  <c r="G36" i="153"/>
  <c r="H35" i="153"/>
  <c r="I35" i="153" s="1"/>
  <c r="J35" i="153" s="1"/>
  <c r="K35" i="153" s="1"/>
  <c r="G35" i="153"/>
  <c r="L35" i="153" s="1"/>
  <c r="H34" i="153"/>
  <c r="I34" i="153" s="1"/>
  <c r="J34" i="153" s="1"/>
  <c r="K34" i="153" s="1"/>
  <c r="G34" i="153"/>
  <c r="L34" i="153" s="1"/>
  <c r="I33" i="153"/>
  <c r="J33" i="153" s="1"/>
  <c r="K33" i="153" s="1"/>
  <c r="H33" i="153"/>
  <c r="G33" i="153"/>
  <c r="L33" i="153" s="1"/>
  <c r="H32" i="153"/>
  <c r="I32" i="153" s="1"/>
  <c r="J32" i="153" s="1"/>
  <c r="K32" i="153" s="1"/>
  <c r="G32" i="153"/>
  <c r="L32" i="153" s="1"/>
  <c r="I31" i="153"/>
  <c r="J31" i="153" s="1"/>
  <c r="K31" i="153" s="1"/>
  <c r="H31" i="153"/>
  <c r="G31" i="153"/>
  <c r="L30" i="153"/>
  <c r="J30" i="153"/>
  <c r="K30" i="153" s="1"/>
  <c r="I30" i="153"/>
  <c r="H30" i="153"/>
  <c r="G30" i="153"/>
  <c r="H29" i="153"/>
  <c r="I29" i="153" s="1"/>
  <c r="J29" i="153" s="1"/>
  <c r="K29" i="153" s="1"/>
  <c r="G29" i="153"/>
  <c r="L29" i="153" s="1"/>
  <c r="L28" i="153"/>
  <c r="I28" i="153"/>
  <c r="J28" i="153" s="1"/>
  <c r="K28" i="153" s="1"/>
  <c r="H28" i="153"/>
  <c r="G28" i="153"/>
  <c r="H27" i="153"/>
  <c r="I27" i="153" s="1"/>
  <c r="J27" i="153" s="1"/>
  <c r="K27" i="153" s="1"/>
  <c r="G27" i="153"/>
  <c r="L27" i="153" s="1"/>
  <c r="H26" i="153"/>
  <c r="I26" i="153" s="1"/>
  <c r="J26" i="153" s="1"/>
  <c r="K26" i="153" s="1"/>
  <c r="G26" i="153"/>
  <c r="L26" i="153" s="1"/>
  <c r="I25" i="153"/>
  <c r="J25" i="153" s="1"/>
  <c r="K25" i="153" s="1"/>
  <c r="H25" i="153"/>
  <c r="G25" i="153"/>
  <c r="L25" i="153" s="1"/>
  <c r="H24" i="153"/>
  <c r="I24" i="153" s="1"/>
  <c r="J24" i="153" s="1"/>
  <c r="K24" i="153" s="1"/>
  <c r="G24" i="153"/>
  <c r="L24" i="153" s="1"/>
  <c r="I23" i="153"/>
  <c r="J23" i="153" s="1"/>
  <c r="K23" i="153" s="1"/>
  <c r="H23" i="153"/>
  <c r="G23" i="153"/>
  <c r="L22" i="153"/>
  <c r="J22" i="153"/>
  <c r="K22" i="153" s="1"/>
  <c r="I22" i="153"/>
  <c r="H22" i="153"/>
  <c r="G22" i="153"/>
  <c r="H21" i="153"/>
  <c r="I21" i="153" s="1"/>
  <c r="J21" i="153" s="1"/>
  <c r="K21" i="153" s="1"/>
  <c r="G21" i="153"/>
  <c r="L21" i="153" s="1"/>
  <c r="L20" i="153"/>
  <c r="I20" i="153"/>
  <c r="J20" i="153" s="1"/>
  <c r="K20" i="153" s="1"/>
  <c r="H20" i="153"/>
  <c r="G20" i="153"/>
  <c r="H19" i="153"/>
  <c r="I19" i="153" s="1"/>
  <c r="J19" i="153" s="1"/>
  <c r="K19" i="153" s="1"/>
  <c r="G19" i="153"/>
  <c r="L19" i="153" s="1"/>
  <c r="H18" i="153"/>
  <c r="I18" i="153" s="1"/>
  <c r="J18" i="153" s="1"/>
  <c r="K18" i="153" s="1"/>
  <c r="G18" i="153"/>
  <c r="L18" i="153" s="1"/>
  <c r="I17" i="153"/>
  <c r="J17" i="153" s="1"/>
  <c r="K17" i="153" s="1"/>
  <c r="H17" i="153"/>
  <c r="G17" i="153"/>
  <c r="L17" i="153" s="1"/>
  <c r="H16" i="153"/>
  <c r="I16" i="153" s="1"/>
  <c r="J16" i="153" s="1"/>
  <c r="K16" i="153" s="1"/>
  <c r="G16" i="153"/>
  <c r="L16" i="153" s="1"/>
  <c r="I15" i="153"/>
  <c r="J15" i="153" s="1"/>
  <c r="K15" i="153" s="1"/>
  <c r="H15" i="153"/>
  <c r="G15" i="153"/>
  <c r="L14" i="153"/>
  <c r="J14" i="153"/>
  <c r="K14" i="153" s="1"/>
  <c r="I14" i="153"/>
  <c r="H14" i="153"/>
  <c r="G14" i="153"/>
  <c r="H13" i="153"/>
  <c r="I13" i="153" s="1"/>
  <c r="J13" i="153" s="1"/>
  <c r="K13" i="153" s="1"/>
  <c r="G13" i="153"/>
  <c r="L13" i="153" s="1"/>
  <c r="L12" i="153"/>
  <c r="I12" i="153"/>
  <c r="J12" i="153" s="1"/>
  <c r="K12" i="153" s="1"/>
  <c r="H12" i="153"/>
  <c r="G12" i="153"/>
  <c r="H11" i="153"/>
  <c r="I11" i="153" s="1"/>
  <c r="J11" i="153" s="1"/>
  <c r="K11" i="153" s="1"/>
  <c r="G11" i="153"/>
  <c r="L11" i="153" s="1"/>
  <c r="H10" i="153"/>
  <c r="I10" i="153" s="1"/>
  <c r="J10" i="153" s="1"/>
  <c r="K10" i="153" s="1"/>
  <c r="G10" i="153"/>
  <c r="L10" i="153" s="1"/>
  <c r="E10" i="153"/>
  <c r="B7" i="153"/>
  <c r="I6" i="153"/>
  <c r="L15" i="153" s="1"/>
  <c r="B6" i="153"/>
  <c r="N52" i="155" l="1"/>
  <c r="E52" i="155" s="1"/>
  <c r="N59" i="157"/>
  <c r="E59" i="157" s="1"/>
  <c r="I7" i="153"/>
  <c r="M55" i="153"/>
  <c r="N48" i="155"/>
  <c r="E48" i="155" s="1"/>
  <c r="N40" i="157"/>
  <c r="E40" i="157" s="1"/>
  <c r="N36" i="157"/>
  <c r="E36" i="157" s="1"/>
  <c r="N37" i="157"/>
  <c r="E37" i="157" s="1"/>
  <c r="N27" i="157"/>
  <c r="E27" i="157" s="1"/>
  <c r="M49" i="155"/>
  <c r="N49" i="155" s="1"/>
  <c r="E49" i="155" s="1"/>
  <c r="M45" i="155"/>
  <c r="N45" i="155" s="1"/>
  <c r="E45" i="155" s="1"/>
  <c r="M48" i="155"/>
  <c r="M12" i="155"/>
  <c r="N12" i="155" s="1"/>
  <c r="E12" i="155" s="1"/>
  <c r="M57" i="155"/>
  <c r="N57" i="155" s="1"/>
  <c r="E57" i="155" s="1"/>
  <c r="M59" i="155"/>
  <c r="N59" i="155" s="1"/>
  <c r="E59" i="155" s="1"/>
  <c r="M19" i="155"/>
  <c r="N19" i="155" s="1"/>
  <c r="E19" i="155" s="1"/>
  <c r="M31" i="155"/>
  <c r="M40" i="155"/>
  <c r="N40" i="155" s="1"/>
  <c r="E40" i="155" s="1"/>
  <c r="L46" i="153"/>
  <c r="L54" i="153"/>
  <c r="L62" i="153"/>
  <c r="N16" i="157"/>
  <c r="E16" i="157" s="1"/>
  <c r="N44" i="157"/>
  <c r="E44" i="157" s="1"/>
  <c r="N35" i="157"/>
  <c r="E35" i="157" s="1"/>
  <c r="N39" i="155"/>
  <c r="E39" i="155" s="1"/>
  <c r="M24" i="155"/>
  <c r="N24" i="155" s="1"/>
  <c r="E24" i="155" s="1"/>
  <c r="M39" i="155"/>
  <c r="M11" i="155"/>
  <c r="N11" i="155" s="1"/>
  <c r="E11" i="155" s="1"/>
  <c r="M29" i="155"/>
  <c r="N29" i="155" s="1"/>
  <c r="E29" i="155" s="1"/>
  <c r="M25" i="155"/>
  <c r="N25" i="155" s="1"/>
  <c r="E25" i="155" s="1"/>
  <c r="L23" i="153"/>
  <c r="L47" i="153"/>
  <c r="L55" i="153"/>
  <c r="N36" i="155"/>
  <c r="E36" i="155" s="1"/>
  <c r="N43" i="157"/>
  <c r="E43" i="157" s="1"/>
  <c r="N31" i="155"/>
  <c r="E31" i="155" s="1"/>
  <c r="M23" i="155"/>
  <c r="N23" i="155" s="1"/>
  <c r="E23" i="155" s="1"/>
  <c r="M50" i="155"/>
  <c r="M53" i="155"/>
  <c r="N53" i="155" s="1"/>
  <c r="E53" i="155" s="1"/>
  <c r="M22" i="155"/>
  <c r="N22" i="155" s="1"/>
  <c r="E22" i="155" s="1"/>
  <c r="M27" i="155"/>
  <c r="N27" i="155" s="1"/>
  <c r="E27" i="155" s="1"/>
  <c r="L31" i="153"/>
  <c r="L39" i="153"/>
  <c r="L56" i="153"/>
  <c r="N47" i="157"/>
  <c r="E47" i="157" s="1"/>
  <c r="N53" i="157"/>
  <c r="E53" i="157" s="1"/>
  <c r="N23" i="157"/>
  <c r="E23" i="157" s="1"/>
  <c r="N60" i="157"/>
  <c r="E60" i="157" s="1"/>
  <c r="N38" i="157"/>
  <c r="E38" i="157" s="1"/>
  <c r="N22" i="157"/>
  <c r="E22" i="157" s="1"/>
  <c r="M36" i="155"/>
  <c r="M30" i="155"/>
  <c r="N30" i="155" s="1"/>
  <c r="E30" i="155" s="1"/>
  <c r="M10" i="155"/>
  <c r="N10" i="155" s="1"/>
  <c r="M20" i="155"/>
  <c r="N20" i="155" s="1"/>
  <c r="E20" i="155" s="1"/>
  <c r="M47" i="155"/>
  <c r="N47" i="155" s="1"/>
  <c r="E47" i="155" s="1"/>
  <c r="M43" i="155"/>
  <c r="N43" i="155" s="1"/>
  <c r="E43" i="155" s="1"/>
  <c r="M62" i="155"/>
  <c r="N62" i="155" s="1"/>
  <c r="E62" i="155" s="1"/>
  <c r="N34" i="157"/>
  <c r="E34" i="157" s="1"/>
  <c r="N20" i="157"/>
  <c r="E20" i="157" s="1"/>
  <c r="N51" i="157"/>
  <c r="E51" i="157" s="1"/>
  <c r="N46" i="157"/>
  <c r="E46" i="157" s="1"/>
  <c r="N14" i="157"/>
  <c r="E14" i="157" s="1"/>
  <c r="N55" i="157"/>
  <c r="E55" i="157" s="1"/>
  <c r="M14" i="155"/>
  <c r="N14" i="155" s="1"/>
  <c r="E14" i="155" s="1"/>
  <c r="M60" i="155"/>
  <c r="M41" i="155"/>
  <c r="N41" i="155" s="1"/>
  <c r="E41" i="155" s="1"/>
  <c r="M56" i="155"/>
  <c r="N56" i="155" s="1"/>
  <c r="E56" i="155" s="1"/>
  <c r="N32" i="157"/>
  <c r="E32" i="157" s="1"/>
  <c r="N49" i="157"/>
  <c r="E49" i="157" s="1"/>
  <c r="N58" i="157"/>
  <c r="E58" i="157" s="1"/>
  <c r="N13" i="157"/>
  <c r="E13" i="157" s="1"/>
  <c r="N54" i="157"/>
  <c r="E54" i="157" s="1"/>
  <c r="N11" i="157"/>
  <c r="E11" i="157" s="1"/>
  <c r="N33" i="157"/>
  <c r="E33" i="157" s="1"/>
  <c r="M21" i="155"/>
  <c r="N21" i="155" s="1"/>
  <c r="E21" i="155" s="1"/>
  <c r="M61" i="155"/>
  <c r="N61" i="155" s="1"/>
  <c r="E61" i="155" s="1"/>
  <c r="M26" i="155"/>
  <c r="N26" i="155" s="1"/>
  <c r="E26" i="155" s="1"/>
  <c r="M54" i="155"/>
  <c r="N54" i="155" s="1"/>
  <c r="E54" i="155" s="1"/>
  <c r="M38" i="155"/>
  <c r="N38" i="155" s="1"/>
  <c r="E38" i="155" s="1"/>
  <c r="M52" i="155"/>
  <c r="N28" i="155"/>
  <c r="E28" i="155" s="1"/>
  <c r="N61" i="157"/>
  <c r="E61" i="157" s="1"/>
  <c r="N24" i="157"/>
  <c r="E24" i="157" s="1"/>
  <c r="N60" i="155"/>
  <c r="E60" i="155" s="1"/>
  <c r="N50" i="155"/>
  <c r="E50" i="155" s="1"/>
  <c r="N39" i="157"/>
  <c r="E39" i="157" s="1"/>
  <c r="N21" i="157"/>
  <c r="E21" i="157" s="1"/>
  <c r="N62" i="157"/>
  <c r="E62" i="157" s="1"/>
  <c r="N17" i="157"/>
  <c r="E17" i="157" s="1"/>
  <c r="M58" i="155"/>
  <c r="N58" i="155" s="1"/>
  <c r="E58" i="155" s="1"/>
  <c r="M18" i="155"/>
  <c r="N18" i="155" s="1"/>
  <c r="E18" i="155" s="1"/>
  <c r="M51" i="155"/>
  <c r="N51" i="155" s="1"/>
  <c r="E51" i="155" s="1"/>
  <c r="M16" i="155"/>
  <c r="N16" i="155" s="1"/>
  <c r="E16" i="155" s="1"/>
  <c r="M32" i="155"/>
  <c r="N32" i="155" s="1"/>
  <c r="E32" i="155" s="1"/>
  <c r="M34" i="155"/>
  <c r="N34" i="155" s="1"/>
  <c r="E34" i="155" s="1"/>
  <c r="M46" i="155"/>
  <c r="N46" i="155" s="1"/>
  <c r="E46" i="155" s="1"/>
  <c r="I62" i="151"/>
  <c r="J62" i="151" s="1"/>
  <c r="K62" i="151" s="1"/>
  <c r="H62" i="151"/>
  <c r="G62" i="151"/>
  <c r="H61" i="151"/>
  <c r="I61" i="151" s="1"/>
  <c r="J61" i="151" s="1"/>
  <c r="K61" i="151" s="1"/>
  <c r="G61" i="151"/>
  <c r="H60" i="151"/>
  <c r="I60" i="151" s="1"/>
  <c r="J60" i="151" s="1"/>
  <c r="K60" i="151" s="1"/>
  <c r="G60" i="151"/>
  <c r="H59" i="151"/>
  <c r="I59" i="151" s="1"/>
  <c r="J59" i="151" s="1"/>
  <c r="K59" i="151" s="1"/>
  <c r="G59" i="151"/>
  <c r="I58" i="151"/>
  <c r="J58" i="151" s="1"/>
  <c r="K58" i="151" s="1"/>
  <c r="H58" i="151"/>
  <c r="G58" i="151"/>
  <c r="H57" i="151"/>
  <c r="I57" i="151" s="1"/>
  <c r="J57" i="151" s="1"/>
  <c r="K57" i="151" s="1"/>
  <c r="G57" i="151"/>
  <c r="I56" i="151"/>
  <c r="J56" i="151" s="1"/>
  <c r="K56" i="151" s="1"/>
  <c r="H56" i="151"/>
  <c r="G56" i="151"/>
  <c r="H55" i="151"/>
  <c r="I55" i="151" s="1"/>
  <c r="J55" i="151" s="1"/>
  <c r="K55" i="151" s="1"/>
  <c r="G55" i="151"/>
  <c r="I54" i="151"/>
  <c r="J54" i="151" s="1"/>
  <c r="K54" i="151" s="1"/>
  <c r="H54" i="151"/>
  <c r="G54" i="151"/>
  <c r="H53" i="151"/>
  <c r="I53" i="151" s="1"/>
  <c r="J53" i="151" s="1"/>
  <c r="K53" i="151" s="1"/>
  <c r="G53" i="151"/>
  <c r="H52" i="151"/>
  <c r="I52" i="151" s="1"/>
  <c r="J52" i="151" s="1"/>
  <c r="K52" i="151" s="1"/>
  <c r="G52" i="151"/>
  <c r="H51" i="151"/>
  <c r="I51" i="151" s="1"/>
  <c r="J51" i="151" s="1"/>
  <c r="K51" i="151" s="1"/>
  <c r="G51" i="151"/>
  <c r="I50" i="151"/>
  <c r="J50" i="151" s="1"/>
  <c r="K50" i="151" s="1"/>
  <c r="H50" i="151"/>
  <c r="G50" i="151"/>
  <c r="H49" i="151"/>
  <c r="I49" i="151" s="1"/>
  <c r="J49" i="151" s="1"/>
  <c r="K49" i="151" s="1"/>
  <c r="G49" i="151"/>
  <c r="I48" i="151"/>
  <c r="J48" i="151" s="1"/>
  <c r="K48" i="151" s="1"/>
  <c r="H48" i="151"/>
  <c r="G48" i="151"/>
  <c r="H47" i="151"/>
  <c r="I47" i="151" s="1"/>
  <c r="J47" i="151" s="1"/>
  <c r="K47" i="151" s="1"/>
  <c r="G47" i="151"/>
  <c r="I46" i="151"/>
  <c r="J46" i="151" s="1"/>
  <c r="K46" i="151" s="1"/>
  <c r="H46" i="151"/>
  <c r="G46" i="151"/>
  <c r="H45" i="151"/>
  <c r="I45" i="151" s="1"/>
  <c r="J45" i="151" s="1"/>
  <c r="K45" i="151" s="1"/>
  <c r="G45" i="151"/>
  <c r="H44" i="151"/>
  <c r="I44" i="151" s="1"/>
  <c r="J44" i="151" s="1"/>
  <c r="K44" i="151" s="1"/>
  <c r="G44" i="151"/>
  <c r="H43" i="151"/>
  <c r="I43" i="151" s="1"/>
  <c r="J43" i="151" s="1"/>
  <c r="K43" i="151" s="1"/>
  <c r="G43" i="151"/>
  <c r="I42" i="151"/>
  <c r="J42" i="151" s="1"/>
  <c r="K42" i="151" s="1"/>
  <c r="H42" i="151"/>
  <c r="G42" i="151"/>
  <c r="H41" i="151"/>
  <c r="I41" i="151" s="1"/>
  <c r="J41" i="151" s="1"/>
  <c r="K41" i="151" s="1"/>
  <c r="G41" i="151"/>
  <c r="I40" i="151"/>
  <c r="J40" i="151" s="1"/>
  <c r="K40" i="151" s="1"/>
  <c r="H40" i="151"/>
  <c r="G40" i="151"/>
  <c r="H39" i="151"/>
  <c r="I39" i="151" s="1"/>
  <c r="J39" i="151" s="1"/>
  <c r="K39" i="151" s="1"/>
  <c r="G39" i="151"/>
  <c r="I38" i="151"/>
  <c r="J38" i="151" s="1"/>
  <c r="K38" i="151" s="1"/>
  <c r="H38" i="151"/>
  <c r="G38" i="151"/>
  <c r="H37" i="151"/>
  <c r="I37" i="151" s="1"/>
  <c r="J37" i="151" s="1"/>
  <c r="K37" i="151" s="1"/>
  <c r="G37" i="151"/>
  <c r="H36" i="151"/>
  <c r="I36" i="151" s="1"/>
  <c r="J36" i="151" s="1"/>
  <c r="K36" i="151" s="1"/>
  <c r="G36" i="151"/>
  <c r="H35" i="151"/>
  <c r="I35" i="151" s="1"/>
  <c r="J35" i="151" s="1"/>
  <c r="K35" i="151" s="1"/>
  <c r="G35" i="151"/>
  <c r="I34" i="151"/>
  <c r="J34" i="151" s="1"/>
  <c r="K34" i="151" s="1"/>
  <c r="H34" i="151"/>
  <c r="G34" i="151"/>
  <c r="H33" i="151"/>
  <c r="I33" i="151" s="1"/>
  <c r="J33" i="151" s="1"/>
  <c r="K33" i="151" s="1"/>
  <c r="G33" i="151"/>
  <c r="I32" i="151"/>
  <c r="J32" i="151" s="1"/>
  <c r="K32" i="151" s="1"/>
  <c r="H32" i="151"/>
  <c r="G32" i="151"/>
  <c r="H31" i="151"/>
  <c r="I31" i="151" s="1"/>
  <c r="J31" i="151" s="1"/>
  <c r="K31" i="151" s="1"/>
  <c r="G31" i="151"/>
  <c r="I30" i="151"/>
  <c r="J30" i="151" s="1"/>
  <c r="K30" i="151" s="1"/>
  <c r="H30" i="151"/>
  <c r="G30" i="151"/>
  <c r="H29" i="151"/>
  <c r="I29" i="151" s="1"/>
  <c r="J29" i="151" s="1"/>
  <c r="K29" i="151" s="1"/>
  <c r="G29" i="151"/>
  <c r="H28" i="151"/>
  <c r="I28" i="151" s="1"/>
  <c r="J28" i="151" s="1"/>
  <c r="K28" i="151" s="1"/>
  <c r="G28" i="151"/>
  <c r="H27" i="151"/>
  <c r="I27" i="151" s="1"/>
  <c r="J27" i="151" s="1"/>
  <c r="K27" i="151" s="1"/>
  <c r="G27" i="151"/>
  <c r="I26" i="151"/>
  <c r="J26" i="151" s="1"/>
  <c r="K26" i="151" s="1"/>
  <c r="H26" i="151"/>
  <c r="G26" i="151"/>
  <c r="H25" i="151"/>
  <c r="I25" i="151" s="1"/>
  <c r="J25" i="151" s="1"/>
  <c r="K25" i="151" s="1"/>
  <c r="G25" i="151"/>
  <c r="I24" i="151"/>
  <c r="J24" i="151" s="1"/>
  <c r="K24" i="151" s="1"/>
  <c r="H24" i="151"/>
  <c r="G24" i="151"/>
  <c r="H23" i="151"/>
  <c r="I23" i="151" s="1"/>
  <c r="J23" i="151" s="1"/>
  <c r="K23" i="151" s="1"/>
  <c r="G23" i="151"/>
  <c r="I22" i="151"/>
  <c r="J22" i="151" s="1"/>
  <c r="K22" i="151" s="1"/>
  <c r="H22" i="151"/>
  <c r="G22" i="151"/>
  <c r="H21" i="151"/>
  <c r="I21" i="151" s="1"/>
  <c r="J21" i="151" s="1"/>
  <c r="K21" i="151" s="1"/>
  <c r="G21" i="151"/>
  <c r="H20" i="151"/>
  <c r="I20" i="151" s="1"/>
  <c r="J20" i="151" s="1"/>
  <c r="K20" i="151" s="1"/>
  <c r="G20" i="151"/>
  <c r="H19" i="151"/>
  <c r="I19" i="151" s="1"/>
  <c r="J19" i="151" s="1"/>
  <c r="K19" i="151" s="1"/>
  <c r="G19" i="151"/>
  <c r="I18" i="151"/>
  <c r="J18" i="151" s="1"/>
  <c r="K18" i="151" s="1"/>
  <c r="H18" i="151"/>
  <c r="G18" i="151"/>
  <c r="H17" i="151"/>
  <c r="I17" i="151" s="1"/>
  <c r="J17" i="151" s="1"/>
  <c r="K17" i="151" s="1"/>
  <c r="G17" i="151"/>
  <c r="I16" i="151"/>
  <c r="J16" i="151" s="1"/>
  <c r="K16" i="151" s="1"/>
  <c r="H16" i="151"/>
  <c r="G16" i="151"/>
  <c r="H15" i="151"/>
  <c r="I15" i="151" s="1"/>
  <c r="J15" i="151" s="1"/>
  <c r="K15" i="151" s="1"/>
  <c r="G15" i="151"/>
  <c r="I14" i="151"/>
  <c r="J14" i="151" s="1"/>
  <c r="K14" i="151" s="1"/>
  <c r="H14" i="151"/>
  <c r="G14" i="151"/>
  <c r="H13" i="151"/>
  <c r="I13" i="151" s="1"/>
  <c r="J13" i="151" s="1"/>
  <c r="K13" i="151" s="1"/>
  <c r="G13" i="151"/>
  <c r="H12" i="151"/>
  <c r="I12" i="151" s="1"/>
  <c r="J12" i="151" s="1"/>
  <c r="K12" i="151" s="1"/>
  <c r="G12" i="151"/>
  <c r="H11" i="151"/>
  <c r="I11" i="151" s="1"/>
  <c r="J11" i="151" s="1"/>
  <c r="K11" i="151" s="1"/>
  <c r="G11" i="151"/>
  <c r="I10" i="151"/>
  <c r="J10" i="151" s="1"/>
  <c r="K10" i="151" s="1"/>
  <c r="H10" i="151"/>
  <c r="G10" i="151"/>
  <c r="E10" i="151"/>
  <c r="B7" i="151"/>
  <c r="B6" i="151"/>
  <c r="I7" i="151" l="1"/>
  <c r="M32" i="151" s="1"/>
  <c r="M61" i="151"/>
  <c r="M34" i="151"/>
  <c r="M62" i="151"/>
  <c r="M51" i="153"/>
  <c r="N51" i="153" s="1"/>
  <c r="E51" i="153" s="1"/>
  <c r="M27" i="153"/>
  <c r="N27" i="153" s="1"/>
  <c r="E27" i="153" s="1"/>
  <c r="M43" i="153"/>
  <c r="N43" i="153" s="1"/>
  <c r="E43" i="153" s="1"/>
  <c r="M33" i="153"/>
  <c r="N33" i="153" s="1"/>
  <c r="E33" i="153" s="1"/>
  <c r="M39" i="153"/>
  <c r="M29" i="153"/>
  <c r="N29" i="153" s="1"/>
  <c r="E29" i="153" s="1"/>
  <c r="M53" i="153"/>
  <c r="N53" i="153" s="1"/>
  <c r="E53" i="153" s="1"/>
  <c r="N55" i="153"/>
  <c r="E55" i="153" s="1"/>
  <c r="M10" i="153"/>
  <c r="N10" i="153" s="1"/>
  <c r="M26" i="153"/>
  <c r="N26" i="153" s="1"/>
  <c r="E26" i="153" s="1"/>
  <c r="M30" i="153"/>
  <c r="N30" i="153" s="1"/>
  <c r="E30" i="153" s="1"/>
  <c r="M17" i="153"/>
  <c r="N17" i="153" s="1"/>
  <c r="E17" i="153" s="1"/>
  <c r="M48" i="153"/>
  <c r="N48" i="153" s="1"/>
  <c r="E48" i="153" s="1"/>
  <c r="M18" i="153"/>
  <c r="N18" i="153" s="1"/>
  <c r="E18" i="153" s="1"/>
  <c r="M15" i="153"/>
  <c r="N15" i="153" s="1"/>
  <c r="E15" i="153" s="1"/>
  <c r="M28" i="153"/>
  <c r="N28" i="153" s="1"/>
  <c r="E28" i="153" s="1"/>
  <c r="M49" i="153"/>
  <c r="N49" i="153" s="1"/>
  <c r="E49" i="153" s="1"/>
  <c r="M19" i="153"/>
  <c r="N19" i="153" s="1"/>
  <c r="E19" i="153" s="1"/>
  <c r="M41" i="153"/>
  <c r="N41" i="153" s="1"/>
  <c r="E41" i="153" s="1"/>
  <c r="M38" i="153"/>
  <c r="N38" i="153" s="1"/>
  <c r="E38" i="153" s="1"/>
  <c r="M22" i="153"/>
  <c r="N22" i="153" s="1"/>
  <c r="E22" i="153" s="1"/>
  <c r="M14" i="153"/>
  <c r="N14" i="153" s="1"/>
  <c r="E14" i="153" s="1"/>
  <c r="M46" i="153"/>
  <c r="M11" i="153"/>
  <c r="N11" i="153" s="1"/>
  <c r="E11" i="153" s="1"/>
  <c r="M13" i="153"/>
  <c r="N13" i="153" s="1"/>
  <c r="E13" i="153" s="1"/>
  <c r="M32" i="153"/>
  <c r="N32" i="153" s="1"/>
  <c r="E32" i="153" s="1"/>
  <c r="M36" i="153"/>
  <c r="N36" i="153" s="1"/>
  <c r="E36" i="153" s="1"/>
  <c r="M62" i="153"/>
  <c r="M12" i="153"/>
  <c r="N12" i="153" s="1"/>
  <c r="E12" i="153" s="1"/>
  <c r="M50" i="153"/>
  <c r="N50" i="153" s="1"/>
  <c r="E50" i="153" s="1"/>
  <c r="M57" i="153"/>
  <c r="N57" i="153" s="1"/>
  <c r="E57" i="153" s="1"/>
  <c r="M16" i="153"/>
  <c r="N16" i="153" s="1"/>
  <c r="E16" i="153" s="1"/>
  <c r="M37" i="153"/>
  <c r="N37" i="153" s="1"/>
  <c r="E37" i="153" s="1"/>
  <c r="M61" i="153"/>
  <c r="N61" i="153" s="1"/>
  <c r="E61" i="153" s="1"/>
  <c r="M20" i="153"/>
  <c r="N20" i="153" s="1"/>
  <c r="E20" i="153" s="1"/>
  <c r="M60" i="153"/>
  <c r="N60" i="153" s="1"/>
  <c r="E60" i="153" s="1"/>
  <c r="M47" i="153"/>
  <c r="N47" i="153" s="1"/>
  <c r="E47" i="153" s="1"/>
  <c r="M54" i="153"/>
  <c r="M44" i="153"/>
  <c r="N44" i="153" s="1"/>
  <c r="E44" i="153" s="1"/>
  <c r="M45" i="153"/>
  <c r="N45" i="153" s="1"/>
  <c r="E45" i="153" s="1"/>
  <c r="N46" i="153"/>
  <c r="E46" i="153" s="1"/>
  <c r="I6" i="151"/>
  <c r="L60" i="151" s="1"/>
  <c r="N39" i="153"/>
  <c r="E39" i="153" s="1"/>
  <c r="N62" i="153"/>
  <c r="E62" i="153" s="1"/>
  <c r="M34" i="153"/>
  <c r="N34" i="153" s="1"/>
  <c r="E34" i="153" s="1"/>
  <c r="M24" i="153"/>
  <c r="N24" i="153" s="1"/>
  <c r="E24" i="153" s="1"/>
  <c r="M52" i="153"/>
  <c r="N52" i="153" s="1"/>
  <c r="E52" i="153" s="1"/>
  <c r="M25" i="153"/>
  <c r="N25" i="153" s="1"/>
  <c r="E25" i="153" s="1"/>
  <c r="M35" i="153"/>
  <c r="N35" i="153" s="1"/>
  <c r="E35" i="153" s="1"/>
  <c r="N54" i="153"/>
  <c r="E54" i="153" s="1"/>
  <c r="M31" i="153"/>
  <c r="N31" i="153" s="1"/>
  <c r="E31" i="153" s="1"/>
  <c r="M58" i="153"/>
  <c r="N58" i="153" s="1"/>
  <c r="E58" i="153" s="1"/>
  <c r="M23" i="153"/>
  <c r="N23" i="153" s="1"/>
  <c r="E23" i="153" s="1"/>
  <c r="M40" i="153"/>
  <c r="N40" i="153" s="1"/>
  <c r="E40" i="153" s="1"/>
  <c r="M42" i="153"/>
  <c r="N42" i="153" s="1"/>
  <c r="E42" i="153" s="1"/>
  <c r="M56" i="153"/>
  <c r="N56" i="153" s="1"/>
  <c r="E56" i="153" s="1"/>
  <c r="M59" i="153"/>
  <c r="N59" i="153" s="1"/>
  <c r="E59" i="153" s="1"/>
  <c r="M21" i="153"/>
  <c r="N21" i="153" s="1"/>
  <c r="E21" i="153" s="1"/>
  <c r="J62" i="149"/>
  <c r="K62" i="149" s="1"/>
  <c r="I62" i="149"/>
  <c r="H62" i="149"/>
  <c r="G62" i="149"/>
  <c r="L62" i="149" s="1"/>
  <c r="H61" i="149"/>
  <c r="I61" i="149" s="1"/>
  <c r="J61" i="149" s="1"/>
  <c r="K61" i="149" s="1"/>
  <c r="G61" i="149"/>
  <c r="I60" i="149"/>
  <c r="J60" i="149" s="1"/>
  <c r="K60" i="149" s="1"/>
  <c r="H60" i="149"/>
  <c r="G60" i="149"/>
  <c r="H59" i="149"/>
  <c r="I59" i="149" s="1"/>
  <c r="J59" i="149" s="1"/>
  <c r="K59" i="149" s="1"/>
  <c r="G59" i="149"/>
  <c r="I58" i="149"/>
  <c r="J58" i="149" s="1"/>
  <c r="K58" i="149" s="1"/>
  <c r="H58" i="149"/>
  <c r="G58" i="149"/>
  <c r="L58" i="149" s="1"/>
  <c r="H57" i="149"/>
  <c r="I57" i="149" s="1"/>
  <c r="J57" i="149" s="1"/>
  <c r="K57" i="149" s="1"/>
  <c r="G57" i="149"/>
  <c r="L57" i="149" s="1"/>
  <c r="H56" i="149"/>
  <c r="I56" i="149" s="1"/>
  <c r="J56" i="149" s="1"/>
  <c r="K56" i="149" s="1"/>
  <c r="G56" i="149"/>
  <c r="L56" i="149" s="1"/>
  <c r="I55" i="149"/>
  <c r="J55" i="149" s="1"/>
  <c r="K55" i="149" s="1"/>
  <c r="H55" i="149"/>
  <c r="G55" i="149"/>
  <c r="J54" i="149"/>
  <c r="K54" i="149" s="1"/>
  <c r="I54" i="149"/>
  <c r="H54" i="149"/>
  <c r="G54" i="149"/>
  <c r="L54" i="149" s="1"/>
  <c r="H53" i="149"/>
  <c r="I53" i="149" s="1"/>
  <c r="J53" i="149" s="1"/>
  <c r="K53" i="149" s="1"/>
  <c r="G53" i="149"/>
  <c r="I52" i="149"/>
  <c r="J52" i="149" s="1"/>
  <c r="K52" i="149" s="1"/>
  <c r="H52" i="149"/>
  <c r="G52" i="149"/>
  <c r="H51" i="149"/>
  <c r="I51" i="149" s="1"/>
  <c r="J51" i="149" s="1"/>
  <c r="K51" i="149" s="1"/>
  <c r="G51" i="149"/>
  <c r="I50" i="149"/>
  <c r="J50" i="149" s="1"/>
  <c r="K50" i="149" s="1"/>
  <c r="H50" i="149"/>
  <c r="G50" i="149"/>
  <c r="L50" i="149" s="1"/>
  <c r="H49" i="149"/>
  <c r="I49" i="149" s="1"/>
  <c r="J49" i="149" s="1"/>
  <c r="K49" i="149" s="1"/>
  <c r="G49" i="149"/>
  <c r="L49" i="149" s="1"/>
  <c r="H48" i="149"/>
  <c r="I48" i="149" s="1"/>
  <c r="J48" i="149" s="1"/>
  <c r="K48" i="149" s="1"/>
  <c r="G48" i="149"/>
  <c r="L48" i="149" s="1"/>
  <c r="I47" i="149"/>
  <c r="J47" i="149" s="1"/>
  <c r="K47" i="149" s="1"/>
  <c r="H47" i="149"/>
  <c r="G47" i="149"/>
  <c r="J46" i="149"/>
  <c r="K46" i="149" s="1"/>
  <c r="I46" i="149"/>
  <c r="H46" i="149"/>
  <c r="G46" i="149"/>
  <c r="L46" i="149" s="1"/>
  <c r="H45" i="149"/>
  <c r="I45" i="149" s="1"/>
  <c r="J45" i="149" s="1"/>
  <c r="K45" i="149" s="1"/>
  <c r="G45" i="149"/>
  <c r="I44" i="149"/>
  <c r="J44" i="149" s="1"/>
  <c r="K44" i="149" s="1"/>
  <c r="H44" i="149"/>
  <c r="G44" i="149"/>
  <c r="H43" i="149"/>
  <c r="I43" i="149" s="1"/>
  <c r="J43" i="149" s="1"/>
  <c r="K43" i="149" s="1"/>
  <c r="G43" i="149"/>
  <c r="I42" i="149"/>
  <c r="J42" i="149" s="1"/>
  <c r="K42" i="149" s="1"/>
  <c r="H42" i="149"/>
  <c r="G42" i="149"/>
  <c r="L42" i="149" s="1"/>
  <c r="H41" i="149"/>
  <c r="I41" i="149" s="1"/>
  <c r="J41" i="149" s="1"/>
  <c r="K41" i="149" s="1"/>
  <c r="G41" i="149"/>
  <c r="L41" i="149" s="1"/>
  <c r="H40" i="149"/>
  <c r="I40" i="149" s="1"/>
  <c r="J40" i="149" s="1"/>
  <c r="K40" i="149" s="1"/>
  <c r="G40" i="149"/>
  <c r="L40" i="149" s="1"/>
  <c r="I39" i="149"/>
  <c r="J39" i="149" s="1"/>
  <c r="K39" i="149" s="1"/>
  <c r="H39" i="149"/>
  <c r="G39" i="149"/>
  <c r="J38" i="149"/>
  <c r="K38" i="149" s="1"/>
  <c r="I38" i="149"/>
  <c r="H38" i="149"/>
  <c r="G38" i="149"/>
  <c r="L38" i="149" s="1"/>
  <c r="H37" i="149"/>
  <c r="I37" i="149" s="1"/>
  <c r="J37" i="149" s="1"/>
  <c r="K37" i="149" s="1"/>
  <c r="G37" i="149"/>
  <c r="I36" i="149"/>
  <c r="J36" i="149" s="1"/>
  <c r="K36" i="149" s="1"/>
  <c r="H36" i="149"/>
  <c r="G36" i="149"/>
  <c r="H35" i="149"/>
  <c r="I35" i="149" s="1"/>
  <c r="J35" i="149" s="1"/>
  <c r="K35" i="149" s="1"/>
  <c r="G35" i="149"/>
  <c r="I34" i="149"/>
  <c r="J34" i="149" s="1"/>
  <c r="K34" i="149" s="1"/>
  <c r="H34" i="149"/>
  <c r="G34" i="149"/>
  <c r="L34" i="149" s="1"/>
  <c r="H33" i="149"/>
  <c r="I33" i="149" s="1"/>
  <c r="J33" i="149" s="1"/>
  <c r="K33" i="149" s="1"/>
  <c r="G33" i="149"/>
  <c r="L33" i="149" s="1"/>
  <c r="H32" i="149"/>
  <c r="I32" i="149" s="1"/>
  <c r="J32" i="149" s="1"/>
  <c r="K32" i="149" s="1"/>
  <c r="G32" i="149"/>
  <c r="L32" i="149" s="1"/>
  <c r="I31" i="149"/>
  <c r="J31" i="149" s="1"/>
  <c r="K31" i="149" s="1"/>
  <c r="H31" i="149"/>
  <c r="G31" i="149"/>
  <c r="J30" i="149"/>
  <c r="K30" i="149" s="1"/>
  <c r="I30" i="149"/>
  <c r="H30" i="149"/>
  <c r="G30" i="149"/>
  <c r="L30" i="149" s="1"/>
  <c r="H29" i="149"/>
  <c r="I29" i="149" s="1"/>
  <c r="J29" i="149" s="1"/>
  <c r="K29" i="149" s="1"/>
  <c r="G29" i="149"/>
  <c r="L28" i="149"/>
  <c r="I28" i="149"/>
  <c r="J28" i="149" s="1"/>
  <c r="K28" i="149" s="1"/>
  <c r="H28" i="149"/>
  <c r="G28" i="149"/>
  <c r="H27" i="149"/>
  <c r="I27" i="149" s="1"/>
  <c r="J27" i="149" s="1"/>
  <c r="K27" i="149" s="1"/>
  <c r="G27" i="149"/>
  <c r="I26" i="149"/>
  <c r="J26" i="149" s="1"/>
  <c r="K26" i="149" s="1"/>
  <c r="H26" i="149"/>
  <c r="G26" i="149"/>
  <c r="L26" i="149" s="1"/>
  <c r="H25" i="149"/>
  <c r="I25" i="149" s="1"/>
  <c r="J25" i="149" s="1"/>
  <c r="K25" i="149" s="1"/>
  <c r="G25" i="149"/>
  <c r="L25" i="149" s="1"/>
  <c r="H24" i="149"/>
  <c r="I24" i="149" s="1"/>
  <c r="J24" i="149" s="1"/>
  <c r="K24" i="149" s="1"/>
  <c r="G24" i="149"/>
  <c r="L24" i="149" s="1"/>
  <c r="I23" i="149"/>
  <c r="J23" i="149" s="1"/>
  <c r="K23" i="149" s="1"/>
  <c r="H23" i="149"/>
  <c r="G23" i="149"/>
  <c r="J22" i="149"/>
  <c r="K22" i="149" s="1"/>
  <c r="I22" i="149"/>
  <c r="H22" i="149"/>
  <c r="G22" i="149"/>
  <c r="L22" i="149" s="1"/>
  <c r="H21" i="149"/>
  <c r="I21" i="149" s="1"/>
  <c r="J21" i="149" s="1"/>
  <c r="K21" i="149" s="1"/>
  <c r="G21" i="149"/>
  <c r="L20" i="149"/>
  <c r="I20" i="149"/>
  <c r="J20" i="149" s="1"/>
  <c r="K20" i="149" s="1"/>
  <c r="H20" i="149"/>
  <c r="G20" i="149"/>
  <c r="H19" i="149"/>
  <c r="I19" i="149" s="1"/>
  <c r="J19" i="149" s="1"/>
  <c r="K19" i="149" s="1"/>
  <c r="G19" i="149"/>
  <c r="I18" i="149"/>
  <c r="J18" i="149" s="1"/>
  <c r="K18" i="149" s="1"/>
  <c r="H18" i="149"/>
  <c r="G18" i="149"/>
  <c r="L18" i="149" s="1"/>
  <c r="H17" i="149"/>
  <c r="I17" i="149" s="1"/>
  <c r="J17" i="149" s="1"/>
  <c r="K17" i="149" s="1"/>
  <c r="G17" i="149"/>
  <c r="L17" i="149" s="1"/>
  <c r="H16" i="149"/>
  <c r="I16" i="149" s="1"/>
  <c r="J16" i="149" s="1"/>
  <c r="K16" i="149" s="1"/>
  <c r="G16" i="149"/>
  <c r="L16" i="149" s="1"/>
  <c r="L15" i="149"/>
  <c r="I15" i="149"/>
  <c r="J15" i="149" s="1"/>
  <c r="K15" i="149" s="1"/>
  <c r="H15" i="149"/>
  <c r="G15" i="149"/>
  <c r="J14" i="149"/>
  <c r="K14" i="149" s="1"/>
  <c r="I14" i="149"/>
  <c r="H14" i="149"/>
  <c r="G14" i="149"/>
  <c r="L14" i="149" s="1"/>
  <c r="H13" i="149"/>
  <c r="I13" i="149" s="1"/>
  <c r="J13" i="149" s="1"/>
  <c r="K13" i="149" s="1"/>
  <c r="G13" i="149"/>
  <c r="L12" i="149"/>
  <c r="I12" i="149"/>
  <c r="J12" i="149" s="1"/>
  <c r="K12" i="149" s="1"/>
  <c r="H12" i="149"/>
  <c r="G12" i="149"/>
  <c r="H11" i="149"/>
  <c r="I11" i="149" s="1"/>
  <c r="J11" i="149" s="1"/>
  <c r="K11" i="149" s="1"/>
  <c r="G11" i="149"/>
  <c r="I10" i="149"/>
  <c r="J10" i="149" s="1"/>
  <c r="K10" i="149" s="1"/>
  <c r="H10" i="149"/>
  <c r="G10" i="149"/>
  <c r="L10" i="149" s="1"/>
  <c r="E10" i="149"/>
  <c r="B7" i="149"/>
  <c r="I6" i="149"/>
  <c r="L55" i="149" s="1"/>
  <c r="B6" i="149"/>
  <c r="M53" i="149" l="1"/>
  <c r="M48" i="149"/>
  <c r="N48" i="149" s="1"/>
  <c r="E48" i="149" s="1"/>
  <c r="I7" i="149"/>
  <c r="M15" i="149" s="1"/>
  <c r="N15" i="149" s="1"/>
  <c r="E15" i="149" s="1"/>
  <c r="M39" i="149"/>
  <c r="M11" i="149"/>
  <c r="M49" i="149"/>
  <c r="N49" i="149" s="1"/>
  <c r="E49" i="149" s="1"/>
  <c r="L11" i="149"/>
  <c r="L19" i="149"/>
  <c r="L27" i="149"/>
  <c r="L35" i="149"/>
  <c r="L43" i="149"/>
  <c r="L51" i="149"/>
  <c r="L59" i="149"/>
  <c r="M35" i="151"/>
  <c r="M55" i="151"/>
  <c r="L10" i="151"/>
  <c r="M21" i="151"/>
  <c r="M44" i="151"/>
  <c r="L36" i="151"/>
  <c r="M37" i="151"/>
  <c r="M26" i="151"/>
  <c r="M53" i="151"/>
  <c r="L36" i="149"/>
  <c r="L44" i="149"/>
  <c r="L52" i="149"/>
  <c r="L60" i="149"/>
  <c r="M25" i="151"/>
  <c r="L52" i="151"/>
  <c r="M49" i="151"/>
  <c r="L18" i="151"/>
  <c r="N18" i="151" s="1"/>
  <c r="E18" i="151" s="1"/>
  <c r="M27" i="151"/>
  <c r="L26" i="151"/>
  <c r="N26" i="151" s="1"/>
  <c r="E26" i="151" s="1"/>
  <c r="M30" i="151"/>
  <c r="M23" i="151"/>
  <c r="L50" i="151"/>
  <c r="L21" i="149"/>
  <c r="L29" i="149"/>
  <c r="L37" i="149"/>
  <c r="L45" i="149"/>
  <c r="L53" i="149"/>
  <c r="N53" i="149" s="1"/>
  <c r="E53" i="149" s="1"/>
  <c r="L61" i="149"/>
  <c r="M18" i="151"/>
  <c r="M48" i="151"/>
  <c r="M51" i="151"/>
  <c r="M14" i="151"/>
  <c r="M17" i="151"/>
  <c r="M22" i="151"/>
  <c r="M42" i="151"/>
  <c r="L20" i="151"/>
  <c r="M46" i="151"/>
  <c r="L13" i="149"/>
  <c r="M15" i="151"/>
  <c r="M45" i="151"/>
  <c r="M41" i="151"/>
  <c r="M29" i="151"/>
  <c r="M10" i="151"/>
  <c r="M57" i="151"/>
  <c r="L16" i="151"/>
  <c r="N16" i="151" s="1"/>
  <c r="E16" i="151" s="1"/>
  <c r="M16" i="151"/>
  <c r="L40" i="151"/>
  <c r="L23" i="149"/>
  <c r="L31" i="149"/>
  <c r="L39" i="149"/>
  <c r="N39" i="149" s="1"/>
  <c r="E39" i="149" s="1"/>
  <c r="L47" i="149"/>
  <c r="L12" i="151"/>
  <c r="L42" i="151"/>
  <c r="M50" i="151"/>
  <c r="M60" i="151"/>
  <c r="N60" i="151" s="1"/>
  <c r="E60" i="151" s="1"/>
  <c r="M13" i="151"/>
  <c r="M36" i="151"/>
  <c r="L56" i="151"/>
  <c r="M11" i="151"/>
  <c r="M38" i="151"/>
  <c r="M31" i="151"/>
  <c r="L58" i="151"/>
  <c r="L34" i="151"/>
  <c r="N34" i="151" s="1"/>
  <c r="E34" i="151" s="1"/>
  <c r="M47" i="151"/>
  <c r="L57" i="151"/>
  <c r="N57" i="151" s="1"/>
  <c r="E57" i="151" s="1"/>
  <c r="M12" i="151"/>
  <c r="M19" i="151"/>
  <c r="M52" i="151"/>
  <c r="M39" i="151"/>
  <c r="L32" i="151"/>
  <c r="N32" i="151" s="1"/>
  <c r="E32" i="151" s="1"/>
  <c r="L28" i="151"/>
  <c r="M54" i="151"/>
  <c r="L24" i="151"/>
  <c r="L44" i="151"/>
  <c r="N44" i="151" s="1"/>
  <c r="E44" i="151" s="1"/>
  <c r="M43" i="151"/>
  <c r="M59" i="151"/>
  <c r="L27" i="151"/>
  <c r="N27" i="151" s="1"/>
  <c r="E27" i="151" s="1"/>
  <c r="L11" i="151"/>
  <c r="L41" i="151"/>
  <c r="N41" i="151" s="1"/>
  <c r="E41" i="151" s="1"/>
  <c r="L33" i="151"/>
  <c r="L25" i="151"/>
  <c r="N25" i="151" s="1"/>
  <c r="E25" i="151" s="1"/>
  <c r="L17" i="151"/>
  <c r="N17" i="151" s="1"/>
  <c r="E17" i="151" s="1"/>
  <c r="L43" i="151"/>
  <c r="N43" i="151" s="1"/>
  <c r="E43" i="151" s="1"/>
  <c r="L39" i="151"/>
  <c r="L31" i="151"/>
  <c r="N31" i="151" s="1"/>
  <c r="E31" i="151" s="1"/>
  <c r="L59" i="151"/>
  <c r="N59" i="151" s="1"/>
  <c r="E59" i="151" s="1"/>
  <c r="L55" i="151"/>
  <c r="N55" i="151" s="1"/>
  <c r="E55" i="151" s="1"/>
  <c r="L47" i="151"/>
  <c r="N47" i="151" s="1"/>
  <c r="E47" i="151" s="1"/>
  <c r="L23" i="151"/>
  <c r="N23" i="151" s="1"/>
  <c r="E23" i="151" s="1"/>
  <c r="L15" i="151"/>
  <c r="N15" i="151" s="1"/>
  <c r="E15" i="151" s="1"/>
  <c r="L51" i="151"/>
  <c r="N51" i="151" s="1"/>
  <c r="E51" i="151" s="1"/>
  <c r="L62" i="151"/>
  <c r="N62" i="151" s="1"/>
  <c r="E62" i="151" s="1"/>
  <c r="L54" i="151"/>
  <c r="N54" i="151" s="1"/>
  <c r="E54" i="151" s="1"/>
  <c r="L46" i="151"/>
  <c r="N46" i="151" s="1"/>
  <c r="E46" i="151" s="1"/>
  <c r="L38" i="151"/>
  <c r="N38" i="151" s="1"/>
  <c r="E38" i="151" s="1"/>
  <c r="L30" i="151"/>
  <c r="N30" i="151" s="1"/>
  <c r="E30" i="151" s="1"/>
  <c r="L22" i="151"/>
  <c r="N22" i="151" s="1"/>
  <c r="E22" i="151" s="1"/>
  <c r="L14" i="151"/>
  <c r="N14" i="151" s="1"/>
  <c r="E14" i="151" s="1"/>
  <c r="L21" i="151"/>
  <c r="N21" i="151" s="1"/>
  <c r="E21" i="151" s="1"/>
  <c r="L13" i="151"/>
  <c r="N13" i="151" s="1"/>
  <c r="E13" i="151" s="1"/>
  <c r="L61" i="151"/>
  <c r="N61" i="151" s="1"/>
  <c r="E61" i="151" s="1"/>
  <c r="L53" i="151"/>
  <c r="N53" i="151" s="1"/>
  <c r="E53" i="151" s="1"/>
  <c r="L45" i="151"/>
  <c r="N45" i="151" s="1"/>
  <c r="E45" i="151" s="1"/>
  <c r="L37" i="151"/>
  <c r="N37" i="151" s="1"/>
  <c r="E37" i="151" s="1"/>
  <c r="L29" i="151"/>
  <c r="N29" i="151" s="1"/>
  <c r="E29" i="151" s="1"/>
  <c r="L19" i="151"/>
  <c r="L35" i="151"/>
  <c r="N35" i="151" s="1"/>
  <c r="E35" i="151" s="1"/>
  <c r="L49" i="151"/>
  <c r="N49" i="151" s="1"/>
  <c r="E49" i="151" s="1"/>
  <c r="M58" i="151"/>
  <c r="M28" i="151"/>
  <c r="M24" i="151"/>
  <c r="L48" i="151"/>
  <c r="N48" i="151" s="1"/>
  <c r="E48" i="151" s="1"/>
  <c r="M20" i="151"/>
  <c r="M40" i="151"/>
  <c r="M33" i="151"/>
  <c r="M56" i="151"/>
  <c r="H62" i="147"/>
  <c r="I62" i="147" s="1"/>
  <c r="J62" i="147" s="1"/>
  <c r="K62" i="147" s="1"/>
  <c r="G62" i="147"/>
  <c r="I61" i="147"/>
  <c r="J61" i="147" s="1"/>
  <c r="K61" i="147" s="1"/>
  <c r="H61" i="147"/>
  <c r="G61" i="147"/>
  <c r="H60" i="147"/>
  <c r="I60" i="147" s="1"/>
  <c r="J60" i="147" s="1"/>
  <c r="K60" i="147" s="1"/>
  <c r="G60" i="147"/>
  <c r="I59" i="147"/>
  <c r="J59" i="147" s="1"/>
  <c r="K59" i="147" s="1"/>
  <c r="H59" i="147"/>
  <c r="G59" i="147"/>
  <c r="H58" i="147"/>
  <c r="I58" i="147" s="1"/>
  <c r="J58" i="147" s="1"/>
  <c r="K58" i="147" s="1"/>
  <c r="G58" i="147"/>
  <c r="H57" i="147"/>
  <c r="I57" i="147" s="1"/>
  <c r="J57" i="147" s="1"/>
  <c r="K57" i="147" s="1"/>
  <c r="G57" i="147"/>
  <c r="I56" i="147"/>
  <c r="J56" i="147" s="1"/>
  <c r="K56" i="147" s="1"/>
  <c r="H56" i="147"/>
  <c r="G56" i="147"/>
  <c r="J55" i="147"/>
  <c r="K55" i="147" s="1"/>
  <c r="I55" i="147"/>
  <c r="H55" i="147"/>
  <c r="G55" i="147"/>
  <c r="H54" i="147"/>
  <c r="I54" i="147" s="1"/>
  <c r="J54" i="147" s="1"/>
  <c r="K54" i="147" s="1"/>
  <c r="G54" i="147"/>
  <c r="I53" i="147"/>
  <c r="J53" i="147" s="1"/>
  <c r="K53" i="147" s="1"/>
  <c r="H53" i="147"/>
  <c r="G53" i="147"/>
  <c r="H52" i="147"/>
  <c r="I52" i="147" s="1"/>
  <c r="J52" i="147" s="1"/>
  <c r="K52" i="147" s="1"/>
  <c r="G52" i="147"/>
  <c r="I51" i="147"/>
  <c r="J51" i="147" s="1"/>
  <c r="K51" i="147" s="1"/>
  <c r="H51" i="147"/>
  <c r="G51" i="147"/>
  <c r="H50" i="147"/>
  <c r="I50" i="147" s="1"/>
  <c r="J50" i="147" s="1"/>
  <c r="K50" i="147" s="1"/>
  <c r="G50" i="147"/>
  <c r="H49" i="147"/>
  <c r="I49" i="147" s="1"/>
  <c r="J49" i="147" s="1"/>
  <c r="K49" i="147" s="1"/>
  <c r="G49" i="147"/>
  <c r="I48" i="147"/>
  <c r="J48" i="147" s="1"/>
  <c r="K48" i="147" s="1"/>
  <c r="H48" i="147"/>
  <c r="G48" i="147"/>
  <c r="J47" i="147"/>
  <c r="K47" i="147" s="1"/>
  <c r="I47" i="147"/>
  <c r="H47" i="147"/>
  <c r="G47" i="147"/>
  <c r="H46" i="147"/>
  <c r="I46" i="147" s="1"/>
  <c r="J46" i="147" s="1"/>
  <c r="K46" i="147" s="1"/>
  <c r="G46" i="147"/>
  <c r="I45" i="147"/>
  <c r="J45" i="147" s="1"/>
  <c r="K45" i="147" s="1"/>
  <c r="H45" i="147"/>
  <c r="G45" i="147"/>
  <c r="H44" i="147"/>
  <c r="I44" i="147" s="1"/>
  <c r="J44" i="147" s="1"/>
  <c r="K44" i="147" s="1"/>
  <c r="G44" i="147"/>
  <c r="I43" i="147"/>
  <c r="J43" i="147" s="1"/>
  <c r="K43" i="147" s="1"/>
  <c r="H43" i="147"/>
  <c r="G43" i="147"/>
  <c r="H42" i="147"/>
  <c r="I42" i="147" s="1"/>
  <c r="J42" i="147" s="1"/>
  <c r="K42" i="147" s="1"/>
  <c r="G42" i="147"/>
  <c r="H41" i="147"/>
  <c r="I41" i="147" s="1"/>
  <c r="J41" i="147" s="1"/>
  <c r="K41" i="147" s="1"/>
  <c r="G41" i="147"/>
  <c r="I40" i="147"/>
  <c r="J40" i="147" s="1"/>
  <c r="K40" i="147" s="1"/>
  <c r="H40" i="147"/>
  <c r="G40" i="147"/>
  <c r="J39" i="147"/>
  <c r="K39" i="147" s="1"/>
  <c r="I39" i="147"/>
  <c r="H39" i="147"/>
  <c r="G39" i="147"/>
  <c r="L39" i="147" s="1"/>
  <c r="H38" i="147"/>
  <c r="I38" i="147" s="1"/>
  <c r="J38" i="147" s="1"/>
  <c r="K38" i="147" s="1"/>
  <c r="G38" i="147"/>
  <c r="I37" i="147"/>
  <c r="J37" i="147" s="1"/>
  <c r="K37" i="147" s="1"/>
  <c r="H37" i="147"/>
  <c r="G37" i="147"/>
  <c r="H36" i="147"/>
  <c r="I36" i="147" s="1"/>
  <c r="J36" i="147" s="1"/>
  <c r="K36" i="147" s="1"/>
  <c r="G36" i="147"/>
  <c r="I35" i="147"/>
  <c r="J35" i="147" s="1"/>
  <c r="K35" i="147" s="1"/>
  <c r="H35" i="147"/>
  <c r="G35" i="147"/>
  <c r="H34" i="147"/>
  <c r="I34" i="147" s="1"/>
  <c r="J34" i="147" s="1"/>
  <c r="K34" i="147" s="1"/>
  <c r="G34" i="147"/>
  <c r="H33" i="147"/>
  <c r="I33" i="147" s="1"/>
  <c r="J33" i="147" s="1"/>
  <c r="K33" i="147" s="1"/>
  <c r="G33" i="147"/>
  <c r="I32" i="147"/>
  <c r="J32" i="147" s="1"/>
  <c r="K32" i="147" s="1"/>
  <c r="H32" i="147"/>
  <c r="G32" i="147"/>
  <c r="J31" i="147"/>
  <c r="K31" i="147" s="1"/>
  <c r="I31" i="147"/>
  <c r="H31" i="147"/>
  <c r="G31" i="147"/>
  <c r="H30" i="147"/>
  <c r="I30" i="147" s="1"/>
  <c r="J30" i="147" s="1"/>
  <c r="K30" i="147" s="1"/>
  <c r="G30" i="147"/>
  <c r="I29" i="147"/>
  <c r="J29" i="147" s="1"/>
  <c r="K29" i="147" s="1"/>
  <c r="H29" i="147"/>
  <c r="G29" i="147"/>
  <c r="H28" i="147"/>
  <c r="I28" i="147" s="1"/>
  <c r="J28" i="147" s="1"/>
  <c r="K28" i="147" s="1"/>
  <c r="G28" i="147"/>
  <c r="I27" i="147"/>
  <c r="J27" i="147" s="1"/>
  <c r="K27" i="147" s="1"/>
  <c r="H27" i="147"/>
  <c r="G27" i="147"/>
  <c r="H26" i="147"/>
  <c r="I26" i="147" s="1"/>
  <c r="J26" i="147" s="1"/>
  <c r="K26" i="147" s="1"/>
  <c r="G26" i="147"/>
  <c r="H25" i="147"/>
  <c r="I25" i="147" s="1"/>
  <c r="J25" i="147" s="1"/>
  <c r="K25" i="147" s="1"/>
  <c r="G25" i="147"/>
  <c r="I24" i="147"/>
  <c r="J24" i="147" s="1"/>
  <c r="K24" i="147" s="1"/>
  <c r="H24" i="147"/>
  <c r="G24" i="147"/>
  <c r="J23" i="147"/>
  <c r="K23" i="147" s="1"/>
  <c r="I23" i="147"/>
  <c r="H23" i="147"/>
  <c r="G23" i="147"/>
  <c r="H22" i="147"/>
  <c r="I22" i="147" s="1"/>
  <c r="J22" i="147" s="1"/>
  <c r="K22" i="147" s="1"/>
  <c r="G22" i="147"/>
  <c r="I21" i="147"/>
  <c r="J21" i="147" s="1"/>
  <c r="K21" i="147" s="1"/>
  <c r="H21" i="147"/>
  <c r="G21" i="147"/>
  <c r="H20" i="147"/>
  <c r="I20" i="147" s="1"/>
  <c r="J20" i="147" s="1"/>
  <c r="K20" i="147" s="1"/>
  <c r="G20" i="147"/>
  <c r="I19" i="147"/>
  <c r="J19" i="147" s="1"/>
  <c r="K19" i="147" s="1"/>
  <c r="H19" i="147"/>
  <c r="G19" i="147"/>
  <c r="H18" i="147"/>
  <c r="I18" i="147" s="1"/>
  <c r="J18" i="147" s="1"/>
  <c r="K18" i="147" s="1"/>
  <c r="G18" i="147"/>
  <c r="H17" i="147"/>
  <c r="I17" i="147" s="1"/>
  <c r="J17" i="147" s="1"/>
  <c r="K17" i="147" s="1"/>
  <c r="G17" i="147"/>
  <c r="L17" i="147" s="1"/>
  <c r="H16" i="147"/>
  <c r="I16" i="147" s="1"/>
  <c r="J16" i="147" s="1"/>
  <c r="K16" i="147" s="1"/>
  <c r="G16" i="147"/>
  <c r="I15" i="147"/>
  <c r="J15" i="147" s="1"/>
  <c r="K15" i="147" s="1"/>
  <c r="H15" i="147"/>
  <c r="G15" i="147"/>
  <c r="L15" i="147" s="1"/>
  <c r="H14" i="147"/>
  <c r="I14" i="147" s="1"/>
  <c r="J14" i="147" s="1"/>
  <c r="K14" i="147" s="1"/>
  <c r="G14" i="147"/>
  <c r="I13" i="147"/>
  <c r="J13" i="147" s="1"/>
  <c r="K13" i="147" s="1"/>
  <c r="H13" i="147"/>
  <c r="G13" i="147"/>
  <c r="H12" i="147"/>
  <c r="I12" i="147" s="1"/>
  <c r="J12" i="147" s="1"/>
  <c r="K12" i="147" s="1"/>
  <c r="G12" i="147"/>
  <c r="I11" i="147"/>
  <c r="J11" i="147" s="1"/>
  <c r="K11" i="147" s="1"/>
  <c r="H11" i="147"/>
  <c r="G11" i="147"/>
  <c r="H10" i="147"/>
  <c r="I10" i="147" s="1"/>
  <c r="J10" i="147" s="1"/>
  <c r="K10" i="147" s="1"/>
  <c r="G10" i="147"/>
  <c r="I6" i="147" s="1"/>
  <c r="E10" i="147"/>
  <c r="B7" i="147"/>
  <c r="B6" i="147"/>
  <c r="L11" i="147" l="1"/>
  <c r="L14" i="147"/>
  <c r="M23" i="147"/>
  <c r="L57" i="147"/>
  <c r="L33" i="147"/>
  <c r="L55" i="147"/>
  <c r="L31" i="147"/>
  <c r="M21" i="147"/>
  <c r="L19" i="147"/>
  <c r="L49" i="147"/>
  <c r="M35" i="147"/>
  <c r="L47" i="147"/>
  <c r="M55" i="147"/>
  <c r="L25" i="147"/>
  <c r="M19" i="147"/>
  <c r="L23" i="147"/>
  <c r="M31" i="147"/>
  <c r="I7" i="147"/>
  <c r="M13" i="147" s="1"/>
  <c r="M12" i="147"/>
  <c r="L56" i="147"/>
  <c r="L48" i="147"/>
  <c r="L40" i="147"/>
  <c r="L32" i="147"/>
  <c r="L24" i="147"/>
  <c r="L16" i="147"/>
  <c r="L58" i="147"/>
  <c r="L26" i="147"/>
  <c r="L18" i="147"/>
  <c r="L12" i="147"/>
  <c r="N12" i="147" s="1"/>
  <c r="E12" i="147" s="1"/>
  <c r="L62" i="147"/>
  <c r="L54" i="147"/>
  <c r="L46" i="147"/>
  <c r="L38" i="147"/>
  <c r="L30" i="147"/>
  <c r="L22" i="147"/>
  <c r="L37" i="147"/>
  <c r="L29" i="147"/>
  <c r="L21" i="147"/>
  <c r="L42" i="147"/>
  <c r="L34" i="147"/>
  <c r="L61" i="147"/>
  <c r="L53" i="147"/>
  <c r="N53" i="147" s="1"/>
  <c r="E53" i="147" s="1"/>
  <c r="L45" i="147"/>
  <c r="L13" i="147"/>
  <c r="L60" i="147"/>
  <c r="L52" i="147"/>
  <c r="L44" i="147"/>
  <c r="L36" i="147"/>
  <c r="L28" i="147"/>
  <c r="L20" i="147"/>
  <c r="L59" i="147"/>
  <c r="N59" i="147" s="1"/>
  <c r="E59" i="147" s="1"/>
  <c r="L51" i="147"/>
  <c r="L43" i="147"/>
  <c r="L35" i="147"/>
  <c r="L27" i="147"/>
  <c r="L50" i="147"/>
  <c r="L10" i="147"/>
  <c r="M16" i="147"/>
  <c r="M38" i="147"/>
  <c r="L41" i="147"/>
  <c r="M44" i="147"/>
  <c r="M50" i="147"/>
  <c r="M53" i="147"/>
  <c r="M59" i="147"/>
  <c r="N19" i="151"/>
  <c r="E19" i="151" s="1"/>
  <c r="N56" i="151"/>
  <c r="E56" i="151" s="1"/>
  <c r="N11" i="149"/>
  <c r="E11" i="149" s="1"/>
  <c r="M58" i="149"/>
  <c r="N58" i="149" s="1"/>
  <c r="E58" i="149" s="1"/>
  <c r="M61" i="149"/>
  <c r="M60" i="149"/>
  <c r="M21" i="149"/>
  <c r="N21" i="149" s="1"/>
  <c r="E21" i="149" s="1"/>
  <c r="M23" i="149"/>
  <c r="M50" i="149"/>
  <c r="N50" i="149" s="1"/>
  <c r="E50" i="149" s="1"/>
  <c r="N24" i="151"/>
  <c r="E24" i="151" s="1"/>
  <c r="M55" i="149"/>
  <c r="N55" i="149" s="1"/>
  <c r="E55" i="149" s="1"/>
  <c r="M22" i="149"/>
  <c r="N22" i="149" s="1"/>
  <c r="E22" i="149" s="1"/>
  <c r="M52" i="149"/>
  <c r="M24" i="149"/>
  <c r="N24" i="149" s="1"/>
  <c r="E24" i="149" s="1"/>
  <c r="M42" i="149"/>
  <c r="N42" i="149" s="1"/>
  <c r="E42" i="149" s="1"/>
  <c r="M57" i="149"/>
  <c r="N57" i="149" s="1"/>
  <c r="E57" i="149" s="1"/>
  <c r="M44" i="149"/>
  <c r="M31" i="149"/>
  <c r="N31" i="149" s="1"/>
  <c r="E31" i="149" s="1"/>
  <c r="N33" i="151"/>
  <c r="E33" i="151" s="1"/>
  <c r="N23" i="149"/>
  <c r="E23" i="149" s="1"/>
  <c r="M36" i="149"/>
  <c r="N36" i="149" s="1"/>
  <c r="E36" i="149" s="1"/>
  <c r="M51" i="149"/>
  <c r="M41" i="149"/>
  <c r="N41" i="149" s="1"/>
  <c r="E41" i="149" s="1"/>
  <c r="M20" i="149"/>
  <c r="N20" i="149" s="1"/>
  <c r="E20" i="149" s="1"/>
  <c r="N10" i="151"/>
  <c r="N28" i="151"/>
  <c r="E28" i="151" s="1"/>
  <c r="N40" i="151"/>
  <c r="E40" i="151" s="1"/>
  <c r="N52" i="151"/>
  <c r="E52" i="151" s="1"/>
  <c r="N51" i="149"/>
  <c r="E51" i="149" s="1"/>
  <c r="M46" i="149"/>
  <c r="N46" i="149" s="1"/>
  <c r="E46" i="149" s="1"/>
  <c r="M43" i="149"/>
  <c r="M10" i="149"/>
  <c r="N10" i="149" s="1"/>
  <c r="M33" i="149"/>
  <c r="N33" i="149" s="1"/>
  <c r="E33" i="149" s="1"/>
  <c r="M47" i="149"/>
  <c r="N47" i="149" s="1"/>
  <c r="E47" i="149" s="1"/>
  <c r="M35" i="149"/>
  <c r="M17" i="149"/>
  <c r="N17" i="149" s="1"/>
  <c r="E17" i="149" s="1"/>
  <c r="N44" i="149"/>
  <c r="E44" i="149" s="1"/>
  <c r="N11" i="151"/>
  <c r="E11" i="151" s="1"/>
  <c r="N58" i="151"/>
  <c r="E58" i="151" s="1"/>
  <c r="N50" i="151"/>
  <c r="E50" i="151" s="1"/>
  <c r="N36" i="151"/>
  <c r="E36" i="151" s="1"/>
  <c r="N43" i="149"/>
  <c r="E43" i="149" s="1"/>
  <c r="M40" i="149"/>
  <c r="N40" i="149" s="1"/>
  <c r="E40" i="149" s="1"/>
  <c r="M16" i="149"/>
  <c r="N16" i="149" s="1"/>
  <c r="E16" i="149" s="1"/>
  <c r="M30" i="149"/>
  <c r="N30" i="149" s="1"/>
  <c r="E30" i="149" s="1"/>
  <c r="M18" i="149"/>
  <c r="N18" i="149" s="1"/>
  <c r="E18" i="149" s="1"/>
  <c r="M45" i="149"/>
  <c r="N45" i="149" s="1"/>
  <c r="E45" i="149" s="1"/>
  <c r="M26" i="149"/>
  <c r="N26" i="149" s="1"/>
  <c r="E26" i="149" s="1"/>
  <c r="M29" i="149"/>
  <c r="N29" i="149" s="1"/>
  <c r="E29" i="149" s="1"/>
  <c r="M14" i="149"/>
  <c r="N14" i="149" s="1"/>
  <c r="E14" i="149" s="1"/>
  <c r="N42" i="151"/>
  <c r="E42" i="151" s="1"/>
  <c r="N60" i="149"/>
  <c r="E60" i="149" s="1"/>
  <c r="N35" i="149"/>
  <c r="E35" i="149" s="1"/>
  <c r="M37" i="149"/>
  <c r="N37" i="149" s="1"/>
  <c r="E37" i="149" s="1"/>
  <c r="M38" i="149"/>
  <c r="N38" i="149" s="1"/>
  <c r="E38" i="149" s="1"/>
  <c r="M62" i="149"/>
  <c r="N62" i="149" s="1"/>
  <c r="E62" i="149" s="1"/>
  <c r="M59" i="149"/>
  <c r="N59" i="149" s="1"/>
  <c r="E59" i="149" s="1"/>
  <c r="M25" i="149"/>
  <c r="N25" i="149" s="1"/>
  <c r="E25" i="149" s="1"/>
  <c r="N39" i="151"/>
  <c r="E39" i="151" s="1"/>
  <c r="N12" i="151"/>
  <c r="E12" i="151" s="1"/>
  <c r="N20" i="151"/>
  <c r="E20" i="151" s="1"/>
  <c r="N61" i="149"/>
  <c r="E61" i="149" s="1"/>
  <c r="N52" i="149"/>
  <c r="E52" i="149" s="1"/>
  <c r="N27" i="149"/>
  <c r="E27" i="149" s="1"/>
  <c r="M34" i="149"/>
  <c r="N34" i="149" s="1"/>
  <c r="E34" i="149" s="1"/>
  <c r="M12" i="149"/>
  <c r="N12" i="149" s="1"/>
  <c r="E12" i="149" s="1"/>
  <c r="M28" i="149"/>
  <c r="N28" i="149" s="1"/>
  <c r="E28" i="149" s="1"/>
  <c r="M19" i="149"/>
  <c r="N19" i="149" s="1"/>
  <c r="E19" i="149" s="1"/>
  <c r="M54" i="149"/>
  <c r="N54" i="149" s="1"/>
  <c r="E54" i="149" s="1"/>
  <c r="M13" i="149"/>
  <c r="N13" i="149" s="1"/>
  <c r="E13" i="149" s="1"/>
  <c r="M27" i="149"/>
  <c r="M32" i="149"/>
  <c r="N32" i="149" s="1"/>
  <c r="E32" i="149" s="1"/>
  <c r="M56" i="149"/>
  <c r="N56" i="149" s="1"/>
  <c r="E56" i="149" s="1"/>
  <c r="H62" i="145"/>
  <c r="I62" i="145" s="1"/>
  <c r="J62" i="145" s="1"/>
  <c r="K62" i="145" s="1"/>
  <c r="G62" i="145"/>
  <c r="L62" i="145" s="1"/>
  <c r="I61" i="145"/>
  <c r="J61" i="145" s="1"/>
  <c r="K61" i="145" s="1"/>
  <c r="H61" i="145"/>
  <c r="G61" i="145"/>
  <c r="J60" i="145"/>
  <c r="K60" i="145" s="1"/>
  <c r="I60" i="145"/>
  <c r="H60" i="145"/>
  <c r="G60" i="145"/>
  <c r="L60" i="145" s="1"/>
  <c r="H59" i="145"/>
  <c r="I59" i="145" s="1"/>
  <c r="J59" i="145" s="1"/>
  <c r="K59" i="145" s="1"/>
  <c r="G59" i="145"/>
  <c r="L59" i="145" s="1"/>
  <c r="I58" i="145"/>
  <c r="J58" i="145" s="1"/>
  <c r="K58" i="145" s="1"/>
  <c r="H58" i="145"/>
  <c r="G58" i="145"/>
  <c r="H57" i="145"/>
  <c r="I57" i="145" s="1"/>
  <c r="J57" i="145" s="1"/>
  <c r="K57" i="145" s="1"/>
  <c r="G57" i="145"/>
  <c r="I56" i="145"/>
  <c r="J56" i="145" s="1"/>
  <c r="K56" i="145" s="1"/>
  <c r="H56" i="145"/>
  <c r="G56" i="145"/>
  <c r="L55" i="145"/>
  <c r="J55" i="145"/>
  <c r="K55" i="145" s="1"/>
  <c r="I55" i="145"/>
  <c r="H55" i="145"/>
  <c r="G55" i="145"/>
  <c r="H54" i="145"/>
  <c r="I54" i="145" s="1"/>
  <c r="J54" i="145" s="1"/>
  <c r="K54" i="145" s="1"/>
  <c r="G54" i="145"/>
  <c r="L54" i="145" s="1"/>
  <c r="I53" i="145"/>
  <c r="J53" i="145" s="1"/>
  <c r="K53" i="145" s="1"/>
  <c r="H53" i="145"/>
  <c r="G53" i="145"/>
  <c r="J52" i="145"/>
  <c r="K52" i="145" s="1"/>
  <c r="I52" i="145"/>
  <c r="H52" i="145"/>
  <c r="G52" i="145"/>
  <c r="L52" i="145" s="1"/>
  <c r="H51" i="145"/>
  <c r="I51" i="145" s="1"/>
  <c r="J51" i="145" s="1"/>
  <c r="K51" i="145" s="1"/>
  <c r="G51" i="145"/>
  <c r="L51" i="145" s="1"/>
  <c r="I50" i="145"/>
  <c r="J50" i="145" s="1"/>
  <c r="K50" i="145" s="1"/>
  <c r="H50" i="145"/>
  <c r="G50" i="145"/>
  <c r="H49" i="145"/>
  <c r="I49" i="145" s="1"/>
  <c r="J49" i="145" s="1"/>
  <c r="K49" i="145" s="1"/>
  <c r="G49" i="145"/>
  <c r="I48" i="145"/>
  <c r="J48" i="145" s="1"/>
  <c r="K48" i="145" s="1"/>
  <c r="H48" i="145"/>
  <c r="G48" i="145"/>
  <c r="L47" i="145"/>
  <c r="J47" i="145"/>
  <c r="K47" i="145" s="1"/>
  <c r="I47" i="145"/>
  <c r="H47" i="145"/>
  <c r="G47" i="145"/>
  <c r="H46" i="145"/>
  <c r="I46" i="145" s="1"/>
  <c r="J46" i="145" s="1"/>
  <c r="K46" i="145" s="1"/>
  <c r="G46" i="145"/>
  <c r="L46" i="145" s="1"/>
  <c r="I45" i="145"/>
  <c r="J45" i="145" s="1"/>
  <c r="K45" i="145" s="1"/>
  <c r="H45" i="145"/>
  <c r="G45" i="145"/>
  <c r="J44" i="145"/>
  <c r="K44" i="145" s="1"/>
  <c r="I44" i="145"/>
  <c r="H44" i="145"/>
  <c r="G44" i="145"/>
  <c r="L44" i="145" s="1"/>
  <c r="H43" i="145"/>
  <c r="I43" i="145" s="1"/>
  <c r="J43" i="145" s="1"/>
  <c r="K43" i="145" s="1"/>
  <c r="G43" i="145"/>
  <c r="L43" i="145" s="1"/>
  <c r="I42" i="145"/>
  <c r="J42" i="145" s="1"/>
  <c r="K42" i="145" s="1"/>
  <c r="H42" i="145"/>
  <c r="G42" i="145"/>
  <c r="H41" i="145"/>
  <c r="I41" i="145" s="1"/>
  <c r="J41" i="145" s="1"/>
  <c r="K41" i="145" s="1"/>
  <c r="G41" i="145"/>
  <c r="I40" i="145"/>
  <c r="J40" i="145" s="1"/>
  <c r="K40" i="145" s="1"/>
  <c r="H40" i="145"/>
  <c r="G40" i="145"/>
  <c r="L39" i="145"/>
  <c r="J39" i="145"/>
  <c r="K39" i="145" s="1"/>
  <c r="I39" i="145"/>
  <c r="H39" i="145"/>
  <c r="G39" i="145"/>
  <c r="H38" i="145"/>
  <c r="I38" i="145" s="1"/>
  <c r="J38" i="145" s="1"/>
  <c r="K38" i="145" s="1"/>
  <c r="G38" i="145"/>
  <c r="L38" i="145" s="1"/>
  <c r="I37" i="145"/>
  <c r="J37" i="145" s="1"/>
  <c r="K37" i="145" s="1"/>
  <c r="H37" i="145"/>
  <c r="G37" i="145"/>
  <c r="J36" i="145"/>
  <c r="K36" i="145" s="1"/>
  <c r="I36" i="145"/>
  <c r="H36" i="145"/>
  <c r="G36" i="145"/>
  <c r="L36" i="145" s="1"/>
  <c r="H35" i="145"/>
  <c r="I35" i="145" s="1"/>
  <c r="J35" i="145" s="1"/>
  <c r="K35" i="145" s="1"/>
  <c r="G35" i="145"/>
  <c r="L35" i="145" s="1"/>
  <c r="I34" i="145"/>
  <c r="J34" i="145" s="1"/>
  <c r="K34" i="145" s="1"/>
  <c r="H34" i="145"/>
  <c r="G34" i="145"/>
  <c r="H33" i="145"/>
  <c r="I33" i="145" s="1"/>
  <c r="J33" i="145" s="1"/>
  <c r="K33" i="145" s="1"/>
  <c r="G33" i="145"/>
  <c r="I32" i="145"/>
  <c r="J32" i="145" s="1"/>
  <c r="K32" i="145" s="1"/>
  <c r="H32" i="145"/>
  <c r="G32" i="145"/>
  <c r="L31" i="145"/>
  <c r="J31" i="145"/>
  <c r="K31" i="145" s="1"/>
  <c r="I31" i="145"/>
  <c r="H31" i="145"/>
  <c r="G31" i="145"/>
  <c r="H30" i="145"/>
  <c r="I30" i="145" s="1"/>
  <c r="J30" i="145" s="1"/>
  <c r="K30" i="145" s="1"/>
  <c r="G30" i="145"/>
  <c r="L30" i="145" s="1"/>
  <c r="I29" i="145"/>
  <c r="J29" i="145" s="1"/>
  <c r="K29" i="145" s="1"/>
  <c r="H29" i="145"/>
  <c r="G29" i="145"/>
  <c r="J28" i="145"/>
  <c r="K28" i="145" s="1"/>
  <c r="I28" i="145"/>
  <c r="H28" i="145"/>
  <c r="G28" i="145"/>
  <c r="L28" i="145" s="1"/>
  <c r="H27" i="145"/>
  <c r="I27" i="145" s="1"/>
  <c r="J27" i="145" s="1"/>
  <c r="K27" i="145" s="1"/>
  <c r="G27" i="145"/>
  <c r="I26" i="145"/>
  <c r="J26" i="145" s="1"/>
  <c r="K26" i="145" s="1"/>
  <c r="H26" i="145"/>
  <c r="G26" i="145"/>
  <c r="H25" i="145"/>
  <c r="I25" i="145" s="1"/>
  <c r="J25" i="145" s="1"/>
  <c r="K25" i="145" s="1"/>
  <c r="G25" i="145"/>
  <c r="I24" i="145"/>
  <c r="J24" i="145" s="1"/>
  <c r="K24" i="145" s="1"/>
  <c r="H24" i="145"/>
  <c r="G24" i="145"/>
  <c r="L23" i="145"/>
  <c r="J23" i="145"/>
  <c r="K23" i="145" s="1"/>
  <c r="I23" i="145"/>
  <c r="H23" i="145"/>
  <c r="G23" i="145"/>
  <c r="H22" i="145"/>
  <c r="I22" i="145" s="1"/>
  <c r="J22" i="145" s="1"/>
  <c r="K22" i="145" s="1"/>
  <c r="G22" i="145"/>
  <c r="L22" i="145" s="1"/>
  <c r="I21" i="145"/>
  <c r="J21" i="145" s="1"/>
  <c r="K21" i="145" s="1"/>
  <c r="H21" i="145"/>
  <c r="G21" i="145"/>
  <c r="J20" i="145"/>
  <c r="K20" i="145" s="1"/>
  <c r="I20" i="145"/>
  <c r="H20" i="145"/>
  <c r="G20" i="145"/>
  <c r="L20" i="145" s="1"/>
  <c r="H19" i="145"/>
  <c r="I19" i="145" s="1"/>
  <c r="J19" i="145" s="1"/>
  <c r="K19" i="145" s="1"/>
  <c r="G19" i="145"/>
  <c r="I18" i="145"/>
  <c r="J18" i="145" s="1"/>
  <c r="K18" i="145" s="1"/>
  <c r="H18" i="145"/>
  <c r="G18" i="145"/>
  <c r="H17" i="145"/>
  <c r="I17" i="145" s="1"/>
  <c r="J17" i="145" s="1"/>
  <c r="K17" i="145" s="1"/>
  <c r="G17" i="145"/>
  <c r="I16" i="145"/>
  <c r="J16" i="145" s="1"/>
  <c r="K16" i="145" s="1"/>
  <c r="H16" i="145"/>
  <c r="G16" i="145"/>
  <c r="L15" i="145"/>
  <c r="J15" i="145"/>
  <c r="K15" i="145" s="1"/>
  <c r="I15" i="145"/>
  <c r="H15" i="145"/>
  <c r="G15" i="145"/>
  <c r="H14" i="145"/>
  <c r="I14" i="145" s="1"/>
  <c r="J14" i="145" s="1"/>
  <c r="K14" i="145" s="1"/>
  <c r="G14" i="145"/>
  <c r="L14" i="145" s="1"/>
  <c r="H13" i="145"/>
  <c r="I13" i="145" s="1"/>
  <c r="J13" i="145" s="1"/>
  <c r="K13" i="145" s="1"/>
  <c r="G13" i="145"/>
  <c r="I12" i="145"/>
  <c r="J12" i="145" s="1"/>
  <c r="K12" i="145" s="1"/>
  <c r="H12" i="145"/>
  <c r="G12" i="145"/>
  <c r="L12" i="145" s="1"/>
  <c r="H11" i="145"/>
  <c r="I11" i="145" s="1"/>
  <c r="J11" i="145" s="1"/>
  <c r="K11" i="145" s="1"/>
  <c r="G11" i="145"/>
  <c r="I10" i="145"/>
  <c r="J10" i="145" s="1"/>
  <c r="K10" i="145" s="1"/>
  <c r="H10" i="145"/>
  <c r="G10" i="145"/>
  <c r="E10" i="145"/>
  <c r="B7" i="145"/>
  <c r="I6" i="145"/>
  <c r="L13" i="145" s="1"/>
  <c r="B6" i="145"/>
  <c r="M44" i="145" l="1"/>
  <c r="N44" i="145" s="1"/>
  <c r="E44" i="145" s="1"/>
  <c r="M23" i="145"/>
  <c r="N23" i="145" s="1"/>
  <c r="E23" i="145" s="1"/>
  <c r="M26" i="145"/>
  <c r="M58" i="145"/>
  <c r="N43" i="145"/>
  <c r="E43" i="145" s="1"/>
  <c r="I7" i="145"/>
  <c r="M52" i="145" s="1"/>
  <c r="N52" i="145" s="1"/>
  <c r="E52" i="145" s="1"/>
  <c r="M43" i="145"/>
  <c r="M24" i="145"/>
  <c r="M56" i="145"/>
  <c r="M11" i="145"/>
  <c r="L16" i="145"/>
  <c r="L24" i="145"/>
  <c r="L32" i="145"/>
  <c r="L40" i="145"/>
  <c r="L48" i="145"/>
  <c r="L56" i="145"/>
  <c r="N56" i="145" s="1"/>
  <c r="E56" i="145" s="1"/>
  <c r="N41" i="147"/>
  <c r="E41" i="147" s="1"/>
  <c r="N13" i="147"/>
  <c r="E13" i="147" s="1"/>
  <c r="N18" i="147"/>
  <c r="E18" i="147" s="1"/>
  <c r="M25" i="147"/>
  <c r="M49" i="147"/>
  <c r="N49" i="147" s="1"/>
  <c r="E49" i="147" s="1"/>
  <c r="M61" i="147"/>
  <c r="M18" i="147"/>
  <c r="M14" i="147"/>
  <c r="M30" i="147"/>
  <c r="M17" i="147"/>
  <c r="N17" i="147" s="1"/>
  <c r="E17" i="147" s="1"/>
  <c r="L17" i="145"/>
  <c r="L25" i="145"/>
  <c r="L33" i="145"/>
  <c r="L41" i="145"/>
  <c r="L49" i="145"/>
  <c r="L57" i="145"/>
  <c r="N23" i="147"/>
  <c r="E23" i="147" s="1"/>
  <c r="M58" i="147"/>
  <c r="M20" i="147"/>
  <c r="M57" i="147"/>
  <c r="N14" i="147"/>
  <c r="E14" i="147" s="1"/>
  <c r="L42" i="145"/>
  <c r="L50" i="145"/>
  <c r="L58" i="145"/>
  <c r="N20" i="147"/>
  <c r="E20" i="147" s="1"/>
  <c r="N30" i="147"/>
  <c r="E30" i="147" s="1"/>
  <c r="N58" i="147"/>
  <c r="E58" i="147" s="1"/>
  <c r="M43" i="147"/>
  <c r="N43" i="147" s="1"/>
  <c r="E43" i="147" s="1"/>
  <c r="M52" i="147"/>
  <c r="M48" i="147"/>
  <c r="N55" i="147"/>
  <c r="E55" i="147" s="1"/>
  <c r="M29" i="147"/>
  <c r="N29" i="147" s="1"/>
  <c r="E29" i="147" s="1"/>
  <c r="N11" i="147"/>
  <c r="E11" i="147" s="1"/>
  <c r="L18" i="145"/>
  <c r="L26" i="145"/>
  <c r="L11" i="145"/>
  <c r="L19" i="145"/>
  <c r="L27" i="145"/>
  <c r="N61" i="147"/>
  <c r="E61" i="147" s="1"/>
  <c r="N38" i="147"/>
  <c r="E38" i="147" s="1"/>
  <c r="N16" i="147"/>
  <c r="E16" i="147" s="1"/>
  <c r="N25" i="147"/>
  <c r="E25" i="147" s="1"/>
  <c r="M37" i="147"/>
  <c r="N37" i="147" s="1"/>
  <c r="E37" i="147" s="1"/>
  <c r="M39" i="147"/>
  <c r="N39" i="147" s="1"/>
  <c r="E39" i="147" s="1"/>
  <c r="M51" i="147"/>
  <c r="N51" i="147" s="1"/>
  <c r="E51" i="147" s="1"/>
  <c r="M60" i="147"/>
  <c r="N60" i="147" s="1"/>
  <c r="E60" i="147" s="1"/>
  <c r="M56" i="147"/>
  <c r="N56" i="147" s="1"/>
  <c r="E56" i="147" s="1"/>
  <c r="N48" i="147"/>
  <c r="E48" i="147" s="1"/>
  <c r="L34" i="145"/>
  <c r="N50" i="147"/>
  <c r="E50" i="147" s="1"/>
  <c r="N34" i="147"/>
  <c r="E34" i="147" s="1"/>
  <c r="N46" i="147"/>
  <c r="E46" i="147" s="1"/>
  <c r="M10" i="147"/>
  <c r="N10" i="147" s="1"/>
  <c r="M22" i="147"/>
  <c r="N22" i="147" s="1"/>
  <c r="E22" i="147" s="1"/>
  <c r="M34" i="147"/>
  <c r="M46" i="147"/>
  <c r="M33" i="147"/>
  <c r="N33" i="147" s="1"/>
  <c r="E33" i="147" s="1"/>
  <c r="M45" i="147"/>
  <c r="N45" i="147" s="1"/>
  <c r="E45" i="147" s="1"/>
  <c r="N57" i="147"/>
  <c r="E57" i="147" s="1"/>
  <c r="M47" i="147"/>
  <c r="N47" i="147" s="1"/>
  <c r="E47" i="147" s="1"/>
  <c r="L21" i="145"/>
  <c r="L29" i="145"/>
  <c r="L37" i="145"/>
  <c r="L45" i="145"/>
  <c r="L53" i="145"/>
  <c r="L61" i="145"/>
  <c r="N27" i="147"/>
  <c r="E27" i="147" s="1"/>
  <c r="N44" i="147"/>
  <c r="E44" i="147" s="1"/>
  <c r="M62" i="147"/>
  <c r="M11" i="147"/>
  <c r="M28" i="147"/>
  <c r="N28" i="147" s="1"/>
  <c r="E28" i="147" s="1"/>
  <c r="M24" i="147"/>
  <c r="N24" i="147" s="1"/>
  <c r="E24" i="147" s="1"/>
  <c r="N31" i="147"/>
  <c r="E31" i="147" s="1"/>
  <c r="M42" i="147"/>
  <c r="N42" i="147" s="1"/>
  <c r="E42" i="147" s="1"/>
  <c r="M54" i="147"/>
  <c r="N54" i="147" s="1"/>
  <c r="E54" i="147" s="1"/>
  <c r="M41" i="147"/>
  <c r="L10" i="145"/>
  <c r="N35" i="147"/>
  <c r="E35" i="147" s="1"/>
  <c r="N52" i="147"/>
  <c r="E52" i="147" s="1"/>
  <c r="N21" i="147"/>
  <c r="E21" i="147" s="1"/>
  <c r="N62" i="147"/>
  <c r="E62" i="147" s="1"/>
  <c r="N40" i="147"/>
  <c r="E40" i="147" s="1"/>
  <c r="M40" i="147"/>
  <c r="M26" i="147"/>
  <c r="N26" i="147" s="1"/>
  <c r="E26" i="147" s="1"/>
  <c r="M15" i="147"/>
  <c r="N15" i="147" s="1"/>
  <c r="E15" i="147" s="1"/>
  <c r="N19" i="147"/>
  <c r="E19" i="147" s="1"/>
  <c r="M27" i="147"/>
  <c r="M36" i="147"/>
  <c r="N36" i="147" s="1"/>
  <c r="E36" i="147" s="1"/>
  <c r="M32" i="147"/>
  <c r="N32" i="147" s="1"/>
  <c r="E32" i="147" s="1"/>
  <c r="H62" i="143"/>
  <c r="I62" i="143" s="1"/>
  <c r="J62" i="143" s="1"/>
  <c r="K62" i="143" s="1"/>
  <c r="G62" i="143"/>
  <c r="L62" i="143" s="1"/>
  <c r="I61" i="143"/>
  <c r="J61" i="143" s="1"/>
  <c r="K61" i="143" s="1"/>
  <c r="H61" i="143"/>
  <c r="G61" i="143"/>
  <c r="L61" i="143" s="1"/>
  <c r="H60" i="143"/>
  <c r="I60" i="143" s="1"/>
  <c r="J60" i="143" s="1"/>
  <c r="K60" i="143" s="1"/>
  <c r="G60" i="143"/>
  <c r="I59" i="143"/>
  <c r="J59" i="143" s="1"/>
  <c r="K59" i="143" s="1"/>
  <c r="H59" i="143"/>
  <c r="G59" i="143"/>
  <c r="L58" i="143"/>
  <c r="H58" i="143"/>
  <c r="I58" i="143" s="1"/>
  <c r="J58" i="143" s="1"/>
  <c r="K58" i="143" s="1"/>
  <c r="G58" i="143"/>
  <c r="I57" i="143"/>
  <c r="J57" i="143" s="1"/>
  <c r="K57" i="143" s="1"/>
  <c r="H57" i="143"/>
  <c r="G57" i="143"/>
  <c r="L57" i="143" s="1"/>
  <c r="H56" i="143"/>
  <c r="I56" i="143" s="1"/>
  <c r="J56" i="143" s="1"/>
  <c r="K56" i="143" s="1"/>
  <c r="G56" i="143"/>
  <c r="L56" i="143" s="1"/>
  <c r="H55" i="143"/>
  <c r="I55" i="143" s="1"/>
  <c r="J55" i="143" s="1"/>
  <c r="K55" i="143" s="1"/>
  <c r="G55" i="143"/>
  <c r="L55" i="143" s="1"/>
  <c r="H54" i="143"/>
  <c r="I54" i="143" s="1"/>
  <c r="J54" i="143" s="1"/>
  <c r="K54" i="143" s="1"/>
  <c r="G54" i="143"/>
  <c r="I53" i="143"/>
  <c r="J53" i="143" s="1"/>
  <c r="K53" i="143" s="1"/>
  <c r="H53" i="143"/>
  <c r="G53" i="143"/>
  <c r="L53" i="143" s="1"/>
  <c r="H52" i="143"/>
  <c r="I52" i="143" s="1"/>
  <c r="J52" i="143" s="1"/>
  <c r="K52" i="143" s="1"/>
  <c r="G52" i="143"/>
  <c r="I51" i="143"/>
  <c r="J51" i="143" s="1"/>
  <c r="K51" i="143" s="1"/>
  <c r="H51" i="143"/>
  <c r="G51" i="143"/>
  <c r="L50" i="143"/>
  <c r="H50" i="143"/>
  <c r="I50" i="143" s="1"/>
  <c r="J50" i="143" s="1"/>
  <c r="K50" i="143" s="1"/>
  <c r="G50" i="143"/>
  <c r="I49" i="143"/>
  <c r="J49" i="143" s="1"/>
  <c r="K49" i="143" s="1"/>
  <c r="H49" i="143"/>
  <c r="G49" i="143"/>
  <c r="L49" i="143" s="1"/>
  <c r="H48" i="143"/>
  <c r="I48" i="143" s="1"/>
  <c r="J48" i="143" s="1"/>
  <c r="K48" i="143" s="1"/>
  <c r="G48" i="143"/>
  <c r="L48" i="143" s="1"/>
  <c r="H47" i="143"/>
  <c r="I47" i="143" s="1"/>
  <c r="J47" i="143" s="1"/>
  <c r="K47" i="143" s="1"/>
  <c r="G47" i="143"/>
  <c r="L47" i="143" s="1"/>
  <c r="H46" i="143"/>
  <c r="I46" i="143" s="1"/>
  <c r="J46" i="143" s="1"/>
  <c r="K46" i="143" s="1"/>
  <c r="G46" i="143"/>
  <c r="I45" i="143"/>
  <c r="J45" i="143" s="1"/>
  <c r="K45" i="143" s="1"/>
  <c r="H45" i="143"/>
  <c r="G45" i="143"/>
  <c r="L45" i="143" s="1"/>
  <c r="H44" i="143"/>
  <c r="I44" i="143" s="1"/>
  <c r="J44" i="143" s="1"/>
  <c r="K44" i="143" s="1"/>
  <c r="G44" i="143"/>
  <c r="I43" i="143"/>
  <c r="J43" i="143" s="1"/>
  <c r="K43" i="143" s="1"/>
  <c r="H43" i="143"/>
  <c r="G43" i="143"/>
  <c r="L42" i="143"/>
  <c r="H42" i="143"/>
  <c r="I42" i="143" s="1"/>
  <c r="J42" i="143" s="1"/>
  <c r="K42" i="143" s="1"/>
  <c r="G42" i="143"/>
  <c r="I41" i="143"/>
  <c r="J41" i="143" s="1"/>
  <c r="K41" i="143" s="1"/>
  <c r="H41" i="143"/>
  <c r="G41" i="143"/>
  <c r="L41" i="143" s="1"/>
  <c r="H40" i="143"/>
  <c r="I40" i="143" s="1"/>
  <c r="J40" i="143" s="1"/>
  <c r="K40" i="143" s="1"/>
  <c r="G40" i="143"/>
  <c r="L40" i="143" s="1"/>
  <c r="H39" i="143"/>
  <c r="I39" i="143" s="1"/>
  <c r="J39" i="143" s="1"/>
  <c r="K39" i="143" s="1"/>
  <c r="G39" i="143"/>
  <c r="L39" i="143" s="1"/>
  <c r="H38" i="143"/>
  <c r="I38" i="143" s="1"/>
  <c r="J38" i="143" s="1"/>
  <c r="K38" i="143" s="1"/>
  <c r="G38" i="143"/>
  <c r="I37" i="143"/>
  <c r="J37" i="143" s="1"/>
  <c r="K37" i="143" s="1"/>
  <c r="H37" i="143"/>
  <c r="G37" i="143"/>
  <c r="L37" i="143" s="1"/>
  <c r="H36" i="143"/>
  <c r="I36" i="143" s="1"/>
  <c r="J36" i="143" s="1"/>
  <c r="K36" i="143" s="1"/>
  <c r="G36" i="143"/>
  <c r="I35" i="143"/>
  <c r="J35" i="143" s="1"/>
  <c r="K35" i="143" s="1"/>
  <c r="H35" i="143"/>
  <c r="G35" i="143"/>
  <c r="L34" i="143"/>
  <c r="H34" i="143"/>
  <c r="I34" i="143" s="1"/>
  <c r="J34" i="143" s="1"/>
  <c r="K34" i="143" s="1"/>
  <c r="G34" i="143"/>
  <c r="I33" i="143"/>
  <c r="J33" i="143" s="1"/>
  <c r="K33" i="143" s="1"/>
  <c r="H33" i="143"/>
  <c r="G33" i="143"/>
  <c r="L33" i="143" s="1"/>
  <c r="H32" i="143"/>
  <c r="I32" i="143" s="1"/>
  <c r="J32" i="143" s="1"/>
  <c r="K32" i="143" s="1"/>
  <c r="G32" i="143"/>
  <c r="L32" i="143" s="1"/>
  <c r="H31" i="143"/>
  <c r="I31" i="143" s="1"/>
  <c r="J31" i="143" s="1"/>
  <c r="K31" i="143" s="1"/>
  <c r="G31" i="143"/>
  <c r="L31" i="143" s="1"/>
  <c r="H30" i="143"/>
  <c r="I30" i="143" s="1"/>
  <c r="J30" i="143" s="1"/>
  <c r="K30" i="143" s="1"/>
  <c r="G30" i="143"/>
  <c r="I29" i="143"/>
  <c r="J29" i="143" s="1"/>
  <c r="K29" i="143" s="1"/>
  <c r="H29" i="143"/>
  <c r="G29" i="143"/>
  <c r="L29" i="143" s="1"/>
  <c r="H28" i="143"/>
  <c r="I28" i="143" s="1"/>
  <c r="J28" i="143" s="1"/>
  <c r="K28" i="143" s="1"/>
  <c r="G28" i="143"/>
  <c r="I27" i="143"/>
  <c r="J27" i="143" s="1"/>
  <c r="K27" i="143" s="1"/>
  <c r="H27" i="143"/>
  <c r="G27" i="143"/>
  <c r="L26" i="143"/>
  <c r="H26" i="143"/>
  <c r="I26" i="143" s="1"/>
  <c r="J26" i="143" s="1"/>
  <c r="K26" i="143" s="1"/>
  <c r="G26" i="143"/>
  <c r="I25" i="143"/>
  <c r="J25" i="143" s="1"/>
  <c r="K25" i="143" s="1"/>
  <c r="H25" i="143"/>
  <c r="G25" i="143"/>
  <c r="L25" i="143" s="1"/>
  <c r="H24" i="143"/>
  <c r="I24" i="143" s="1"/>
  <c r="J24" i="143" s="1"/>
  <c r="K24" i="143" s="1"/>
  <c r="G24" i="143"/>
  <c r="L24" i="143" s="1"/>
  <c r="H23" i="143"/>
  <c r="I23" i="143" s="1"/>
  <c r="J23" i="143" s="1"/>
  <c r="K23" i="143" s="1"/>
  <c r="G23" i="143"/>
  <c r="L23" i="143" s="1"/>
  <c r="H22" i="143"/>
  <c r="I22" i="143" s="1"/>
  <c r="J22" i="143" s="1"/>
  <c r="K22" i="143" s="1"/>
  <c r="G22" i="143"/>
  <c r="I21" i="143"/>
  <c r="J21" i="143" s="1"/>
  <c r="K21" i="143" s="1"/>
  <c r="H21" i="143"/>
  <c r="G21" i="143"/>
  <c r="L21" i="143" s="1"/>
  <c r="H20" i="143"/>
  <c r="I20" i="143" s="1"/>
  <c r="J20" i="143" s="1"/>
  <c r="K20" i="143" s="1"/>
  <c r="G20" i="143"/>
  <c r="L19" i="143"/>
  <c r="I19" i="143"/>
  <c r="J19" i="143" s="1"/>
  <c r="K19" i="143" s="1"/>
  <c r="H19" i="143"/>
  <c r="G19" i="143"/>
  <c r="L18" i="143"/>
  <c r="H18" i="143"/>
  <c r="I18" i="143" s="1"/>
  <c r="J18" i="143" s="1"/>
  <c r="K18" i="143" s="1"/>
  <c r="G18" i="143"/>
  <c r="I17" i="143"/>
  <c r="J17" i="143" s="1"/>
  <c r="K17" i="143" s="1"/>
  <c r="H17" i="143"/>
  <c r="G17" i="143"/>
  <c r="L17" i="143" s="1"/>
  <c r="H16" i="143"/>
  <c r="I16" i="143" s="1"/>
  <c r="J16" i="143" s="1"/>
  <c r="K16" i="143" s="1"/>
  <c r="G16" i="143"/>
  <c r="L16" i="143" s="1"/>
  <c r="H15" i="143"/>
  <c r="I15" i="143" s="1"/>
  <c r="J15" i="143" s="1"/>
  <c r="K15" i="143" s="1"/>
  <c r="G15" i="143"/>
  <c r="L15" i="143" s="1"/>
  <c r="H14" i="143"/>
  <c r="I14" i="143" s="1"/>
  <c r="J14" i="143" s="1"/>
  <c r="K14" i="143" s="1"/>
  <c r="G14" i="143"/>
  <c r="I13" i="143"/>
  <c r="J13" i="143" s="1"/>
  <c r="K13" i="143" s="1"/>
  <c r="H13" i="143"/>
  <c r="G13" i="143"/>
  <c r="L13" i="143" s="1"/>
  <c r="H12" i="143"/>
  <c r="I12" i="143" s="1"/>
  <c r="J12" i="143" s="1"/>
  <c r="K12" i="143" s="1"/>
  <c r="G12" i="143"/>
  <c r="L11" i="143"/>
  <c r="I11" i="143"/>
  <c r="J11" i="143" s="1"/>
  <c r="K11" i="143" s="1"/>
  <c r="H11" i="143"/>
  <c r="G11" i="143"/>
  <c r="L10" i="143"/>
  <c r="H10" i="143"/>
  <c r="I10" i="143" s="1"/>
  <c r="J10" i="143" s="1"/>
  <c r="K10" i="143" s="1"/>
  <c r="G10" i="143"/>
  <c r="E10" i="143"/>
  <c r="B7" i="143"/>
  <c r="I6" i="143"/>
  <c r="L22" i="143" s="1"/>
  <c r="B6" i="143"/>
  <c r="M41" i="143" l="1"/>
  <c r="N41" i="143" s="1"/>
  <c r="E41" i="143" s="1"/>
  <c r="M32" i="143"/>
  <c r="N32" i="143" s="1"/>
  <c r="E32" i="143" s="1"/>
  <c r="M26" i="143"/>
  <c r="N26" i="143" s="1"/>
  <c r="E26" i="143" s="1"/>
  <c r="M58" i="143"/>
  <c r="N58" i="143" s="1"/>
  <c r="E58" i="143" s="1"/>
  <c r="M45" i="143"/>
  <c r="N45" i="143" s="1"/>
  <c r="E45" i="143" s="1"/>
  <c r="M14" i="143"/>
  <c r="M20" i="143"/>
  <c r="N56" i="143"/>
  <c r="E56" i="143" s="1"/>
  <c r="I7" i="143"/>
  <c r="M18" i="143" s="1"/>
  <c r="N18" i="143" s="1"/>
  <c r="E18" i="143" s="1"/>
  <c r="M40" i="143"/>
  <c r="N40" i="143" s="1"/>
  <c r="E40" i="143" s="1"/>
  <c r="M46" i="143"/>
  <c r="M56" i="143"/>
  <c r="M15" i="143"/>
  <c r="N15" i="143" s="1"/>
  <c r="E15" i="143" s="1"/>
  <c r="M27" i="143"/>
  <c r="M43" i="143"/>
  <c r="M50" i="143"/>
  <c r="N50" i="143" s="1"/>
  <c r="E50" i="143" s="1"/>
  <c r="M59" i="143"/>
  <c r="L27" i="143"/>
  <c r="L35" i="143"/>
  <c r="L43" i="143"/>
  <c r="L51" i="143"/>
  <c r="L59" i="143"/>
  <c r="N59" i="143" s="1"/>
  <c r="E59" i="143" s="1"/>
  <c r="N58" i="145"/>
  <c r="E58" i="145" s="1"/>
  <c r="M37" i="145"/>
  <c r="M15" i="145"/>
  <c r="N15" i="145" s="1"/>
  <c r="E15" i="145" s="1"/>
  <c r="M36" i="145"/>
  <c r="N36" i="145" s="1"/>
  <c r="E36" i="145" s="1"/>
  <c r="L12" i="143"/>
  <c r="L20" i="143"/>
  <c r="N20" i="143" s="1"/>
  <c r="E20" i="143" s="1"/>
  <c r="L28" i="143"/>
  <c r="L36" i="143"/>
  <c r="L44" i="143"/>
  <c r="L52" i="143"/>
  <c r="L60" i="143"/>
  <c r="N50" i="145"/>
  <c r="E50" i="145" s="1"/>
  <c r="M54" i="145"/>
  <c r="N54" i="145" s="1"/>
  <c r="E54" i="145" s="1"/>
  <c r="M10" i="145"/>
  <c r="M50" i="145"/>
  <c r="M18" i="145"/>
  <c r="M12" i="145"/>
  <c r="N12" i="145" s="1"/>
  <c r="E12" i="145" s="1"/>
  <c r="M28" i="145"/>
  <c r="N28" i="145" s="1"/>
  <c r="E28" i="145" s="1"/>
  <c r="N10" i="145"/>
  <c r="N27" i="145"/>
  <c r="E27" i="145" s="1"/>
  <c r="M46" i="145"/>
  <c r="N46" i="145" s="1"/>
  <c r="E46" i="145" s="1"/>
  <c r="M48" i="145"/>
  <c r="N48" i="145" s="1"/>
  <c r="E48" i="145" s="1"/>
  <c r="M16" i="145"/>
  <c r="N16" i="145" s="1"/>
  <c r="E16" i="145" s="1"/>
  <c r="M35" i="145"/>
  <c r="N35" i="145" s="1"/>
  <c r="E35" i="145" s="1"/>
  <c r="M61" i="145"/>
  <c r="N61" i="145" s="1"/>
  <c r="E61" i="145" s="1"/>
  <c r="M29" i="145"/>
  <c r="N29" i="145" s="1"/>
  <c r="E29" i="145" s="1"/>
  <c r="M14" i="145"/>
  <c r="N14" i="145" s="1"/>
  <c r="E14" i="145" s="1"/>
  <c r="M49" i="145"/>
  <c r="M20" i="145"/>
  <c r="N20" i="145" s="1"/>
  <c r="E20" i="145" s="1"/>
  <c r="L30" i="143"/>
  <c r="L38" i="143"/>
  <c r="L46" i="143"/>
  <c r="N46" i="143" s="1"/>
  <c r="E46" i="143" s="1"/>
  <c r="L54" i="143"/>
  <c r="N37" i="145"/>
  <c r="E37" i="145" s="1"/>
  <c r="M38" i="145"/>
  <c r="N38" i="145" s="1"/>
  <c r="E38" i="145" s="1"/>
  <c r="M21" i="145"/>
  <c r="M42" i="145"/>
  <c r="N42" i="145" s="1"/>
  <c r="E42" i="145" s="1"/>
  <c r="M55" i="145"/>
  <c r="N55" i="145" s="1"/>
  <c r="E55" i="145" s="1"/>
  <c r="M33" i="145"/>
  <c r="M57" i="145"/>
  <c r="N57" i="145" s="1"/>
  <c r="E57" i="145" s="1"/>
  <c r="L14" i="143"/>
  <c r="N14" i="143" s="1"/>
  <c r="E14" i="143" s="1"/>
  <c r="N11" i="145"/>
  <c r="E11" i="145" s="1"/>
  <c r="N24" i="145"/>
  <c r="E24" i="145" s="1"/>
  <c r="M30" i="145"/>
  <c r="N30" i="145" s="1"/>
  <c r="E30" i="145" s="1"/>
  <c r="M40" i="145"/>
  <c r="N40" i="145" s="1"/>
  <c r="E40" i="145" s="1"/>
  <c r="M59" i="145"/>
  <c r="N59" i="145" s="1"/>
  <c r="E59" i="145" s="1"/>
  <c r="M27" i="145"/>
  <c r="M53" i="145"/>
  <c r="N53" i="145" s="1"/>
  <c r="E53" i="145" s="1"/>
  <c r="M13" i="145"/>
  <c r="N13" i="145" s="1"/>
  <c r="E13" i="145" s="1"/>
  <c r="M47" i="145"/>
  <c r="N47" i="145" s="1"/>
  <c r="E47" i="145" s="1"/>
  <c r="M41" i="145"/>
  <c r="N41" i="145" s="1"/>
  <c r="E41" i="145" s="1"/>
  <c r="N21" i="145"/>
  <c r="E21" i="145" s="1"/>
  <c r="N26" i="145"/>
  <c r="E26" i="145" s="1"/>
  <c r="N49" i="145"/>
  <c r="E49" i="145" s="1"/>
  <c r="M22" i="145"/>
  <c r="N22" i="145" s="1"/>
  <c r="E22" i="145" s="1"/>
  <c r="M34" i="145"/>
  <c r="N34" i="145" s="1"/>
  <c r="E34" i="145" s="1"/>
  <c r="M39" i="145"/>
  <c r="N39" i="145" s="1"/>
  <c r="E39" i="145" s="1"/>
  <c r="M60" i="145"/>
  <c r="N60" i="145" s="1"/>
  <c r="E60" i="145" s="1"/>
  <c r="M25" i="145"/>
  <c r="N25" i="145" s="1"/>
  <c r="E25" i="145" s="1"/>
  <c r="N33" i="145"/>
  <c r="E33" i="145" s="1"/>
  <c r="N18" i="145"/>
  <c r="E18" i="145" s="1"/>
  <c r="M62" i="145"/>
  <c r="N62" i="145" s="1"/>
  <c r="E62" i="145" s="1"/>
  <c r="M32" i="145"/>
  <c r="N32" i="145" s="1"/>
  <c r="E32" i="145" s="1"/>
  <c r="M51" i="145"/>
  <c r="N51" i="145" s="1"/>
  <c r="E51" i="145" s="1"/>
  <c r="M19" i="145"/>
  <c r="N19" i="145" s="1"/>
  <c r="E19" i="145" s="1"/>
  <c r="M45" i="145"/>
  <c r="N45" i="145" s="1"/>
  <c r="E45" i="145" s="1"/>
  <c r="M17" i="145"/>
  <c r="N17" i="145" s="1"/>
  <c r="E17" i="145" s="1"/>
  <c r="M31" i="145"/>
  <c r="N31" i="145" s="1"/>
  <c r="E31" i="145" s="1"/>
  <c r="H62" i="141"/>
  <c r="I62" i="141" s="1"/>
  <c r="J62" i="141" s="1"/>
  <c r="K62" i="141" s="1"/>
  <c r="G62" i="141"/>
  <c r="L62" i="141" s="1"/>
  <c r="H61" i="141"/>
  <c r="I61" i="141" s="1"/>
  <c r="J61" i="141" s="1"/>
  <c r="K61" i="141" s="1"/>
  <c r="G61" i="141"/>
  <c r="I60" i="141"/>
  <c r="J60" i="141" s="1"/>
  <c r="K60" i="141" s="1"/>
  <c r="H60" i="141"/>
  <c r="G60" i="141"/>
  <c r="H59" i="141"/>
  <c r="I59" i="141" s="1"/>
  <c r="J59" i="141" s="1"/>
  <c r="K59" i="141" s="1"/>
  <c r="G59" i="141"/>
  <c r="L59" i="141" s="1"/>
  <c r="I58" i="141"/>
  <c r="J58" i="141" s="1"/>
  <c r="K58" i="141" s="1"/>
  <c r="H58" i="141"/>
  <c r="G58" i="141"/>
  <c r="L58" i="141" s="1"/>
  <c r="H57" i="141"/>
  <c r="I57" i="141" s="1"/>
  <c r="J57" i="141" s="1"/>
  <c r="K57" i="141" s="1"/>
  <c r="G57" i="141"/>
  <c r="L57" i="141" s="1"/>
  <c r="H56" i="141"/>
  <c r="I56" i="141" s="1"/>
  <c r="J56" i="141" s="1"/>
  <c r="K56" i="141" s="1"/>
  <c r="G56" i="141"/>
  <c r="L56" i="141" s="1"/>
  <c r="I55" i="141"/>
  <c r="J55" i="141" s="1"/>
  <c r="K55" i="141" s="1"/>
  <c r="H55" i="141"/>
  <c r="G55" i="141"/>
  <c r="H54" i="141"/>
  <c r="I54" i="141" s="1"/>
  <c r="J54" i="141" s="1"/>
  <c r="K54" i="141" s="1"/>
  <c r="G54" i="141"/>
  <c r="L54" i="141" s="1"/>
  <c r="H53" i="141"/>
  <c r="I53" i="141" s="1"/>
  <c r="J53" i="141" s="1"/>
  <c r="K53" i="141" s="1"/>
  <c r="G53" i="141"/>
  <c r="I52" i="141"/>
  <c r="J52" i="141" s="1"/>
  <c r="K52" i="141" s="1"/>
  <c r="H52" i="141"/>
  <c r="G52" i="141"/>
  <c r="H51" i="141"/>
  <c r="I51" i="141" s="1"/>
  <c r="J51" i="141" s="1"/>
  <c r="K51" i="141" s="1"/>
  <c r="G51" i="141"/>
  <c r="L51" i="141" s="1"/>
  <c r="I50" i="141"/>
  <c r="J50" i="141" s="1"/>
  <c r="K50" i="141" s="1"/>
  <c r="H50" i="141"/>
  <c r="G50" i="141"/>
  <c r="L50" i="141" s="1"/>
  <c r="H49" i="141"/>
  <c r="I49" i="141" s="1"/>
  <c r="J49" i="141" s="1"/>
  <c r="K49" i="141" s="1"/>
  <c r="G49" i="141"/>
  <c r="L49" i="141" s="1"/>
  <c r="H48" i="141"/>
  <c r="I48" i="141" s="1"/>
  <c r="J48" i="141" s="1"/>
  <c r="K48" i="141" s="1"/>
  <c r="G48" i="141"/>
  <c r="L48" i="141" s="1"/>
  <c r="I47" i="141"/>
  <c r="J47" i="141" s="1"/>
  <c r="K47" i="141" s="1"/>
  <c r="H47" i="141"/>
  <c r="G47" i="141"/>
  <c r="H46" i="141"/>
  <c r="I46" i="141" s="1"/>
  <c r="J46" i="141" s="1"/>
  <c r="K46" i="141" s="1"/>
  <c r="G46" i="141"/>
  <c r="L46" i="141" s="1"/>
  <c r="H45" i="141"/>
  <c r="I45" i="141" s="1"/>
  <c r="J45" i="141" s="1"/>
  <c r="K45" i="141" s="1"/>
  <c r="G45" i="141"/>
  <c r="I44" i="141"/>
  <c r="J44" i="141" s="1"/>
  <c r="K44" i="141" s="1"/>
  <c r="H44" i="141"/>
  <c r="G44" i="141"/>
  <c r="H43" i="141"/>
  <c r="I43" i="141" s="1"/>
  <c r="J43" i="141" s="1"/>
  <c r="K43" i="141" s="1"/>
  <c r="G43" i="141"/>
  <c r="L43" i="141" s="1"/>
  <c r="I42" i="141"/>
  <c r="J42" i="141" s="1"/>
  <c r="K42" i="141" s="1"/>
  <c r="H42" i="141"/>
  <c r="G42" i="141"/>
  <c r="L42" i="141" s="1"/>
  <c r="H41" i="141"/>
  <c r="I41" i="141" s="1"/>
  <c r="J41" i="141" s="1"/>
  <c r="K41" i="141" s="1"/>
  <c r="G41" i="141"/>
  <c r="L41" i="141" s="1"/>
  <c r="H40" i="141"/>
  <c r="I40" i="141" s="1"/>
  <c r="J40" i="141" s="1"/>
  <c r="K40" i="141" s="1"/>
  <c r="G40" i="141"/>
  <c r="L40" i="141" s="1"/>
  <c r="I39" i="141"/>
  <c r="J39" i="141" s="1"/>
  <c r="K39" i="141" s="1"/>
  <c r="H39" i="141"/>
  <c r="G39" i="141"/>
  <c r="H38" i="141"/>
  <c r="I38" i="141" s="1"/>
  <c r="J38" i="141" s="1"/>
  <c r="K38" i="141" s="1"/>
  <c r="G38" i="141"/>
  <c r="L38" i="141" s="1"/>
  <c r="H37" i="141"/>
  <c r="I37" i="141" s="1"/>
  <c r="J37" i="141" s="1"/>
  <c r="K37" i="141" s="1"/>
  <c r="G37" i="141"/>
  <c r="I36" i="141"/>
  <c r="J36" i="141" s="1"/>
  <c r="K36" i="141" s="1"/>
  <c r="H36" i="141"/>
  <c r="G36" i="141"/>
  <c r="H35" i="141"/>
  <c r="I35" i="141" s="1"/>
  <c r="J35" i="141" s="1"/>
  <c r="K35" i="141" s="1"/>
  <c r="G35" i="141"/>
  <c r="L35" i="141" s="1"/>
  <c r="I34" i="141"/>
  <c r="J34" i="141" s="1"/>
  <c r="K34" i="141" s="1"/>
  <c r="H34" i="141"/>
  <c r="G34" i="141"/>
  <c r="L34" i="141" s="1"/>
  <c r="H33" i="141"/>
  <c r="I33" i="141" s="1"/>
  <c r="J33" i="141" s="1"/>
  <c r="K33" i="141" s="1"/>
  <c r="G33" i="141"/>
  <c r="L33" i="141" s="1"/>
  <c r="H32" i="141"/>
  <c r="I32" i="141" s="1"/>
  <c r="J32" i="141" s="1"/>
  <c r="K32" i="141" s="1"/>
  <c r="G32" i="141"/>
  <c r="L32" i="141" s="1"/>
  <c r="I31" i="141"/>
  <c r="J31" i="141" s="1"/>
  <c r="K31" i="141" s="1"/>
  <c r="H31" i="141"/>
  <c r="G31" i="141"/>
  <c r="H30" i="141"/>
  <c r="I30" i="141" s="1"/>
  <c r="J30" i="141" s="1"/>
  <c r="K30" i="141" s="1"/>
  <c r="G30" i="141"/>
  <c r="L30" i="141" s="1"/>
  <c r="H29" i="141"/>
  <c r="I29" i="141" s="1"/>
  <c r="J29" i="141" s="1"/>
  <c r="K29" i="141" s="1"/>
  <c r="G29" i="141"/>
  <c r="I28" i="141"/>
  <c r="J28" i="141" s="1"/>
  <c r="K28" i="141" s="1"/>
  <c r="H28" i="141"/>
  <c r="G28" i="141"/>
  <c r="H27" i="141"/>
  <c r="I27" i="141" s="1"/>
  <c r="J27" i="141" s="1"/>
  <c r="K27" i="141" s="1"/>
  <c r="G27" i="141"/>
  <c r="L27" i="141" s="1"/>
  <c r="I26" i="141"/>
  <c r="J26" i="141" s="1"/>
  <c r="K26" i="141" s="1"/>
  <c r="H26" i="141"/>
  <c r="G26" i="141"/>
  <c r="L26" i="141" s="1"/>
  <c r="H25" i="141"/>
  <c r="I25" i="141" s="1"/>
  <c r="J25" i="141" s="1"/>
  <c r="K25" i="141" s="1"/>
  <c r="G25" i="141"/>
  <c r="L25" i="141" s="1"/>
  <c r="H24" i="141"/>
  <c r="I24" i="141" s="1"/>
  <c r="J24" i="141" s="1"/>
  <c r="K24" i="141" s="1"/>
  <c r="G24" i="141"/>
  <c r="L24" i="141" s="1"/>
  <c r="I23" i="141"/>
  <c r="J23" i="141" s="1"/>
  <c r="K23" i="141" s="1"/>
  <c r="H23" i="141"/>
  <c r="G23" i="141"/>
  <c r="H22" i="141"/>
  <c r="I22" i="141" s="1"/>
  <c r="J22" i="141" s="1"/>
  <c r="K22" i="141" s="1"/>
  <c r="G22" i="141"/>
  <c r="L22" i="141" s="1"/>
  <c r="H21" i="141"/>
  <c r="I21" i="141" s="1"/>
  <c r="J21" i="141" s="1"/>
  <c r="K21" i="141" s="1"/>
  <c r="G21" i="141"/>
  <c r="L20" i="141"/>
  <c r="I20" i="141"/>
  <c r="J20" i="141" s="1"/>
  <c r="K20" i="141" s="1"/>
  <c r="H20" i="141"/>
  <c r="G20" i="141"/>
  <c r="H19" i="141"/>
  <c r="I19" i="141" s="1"/>
  <c r="J19" i="141" s="1"/>
  <c r="K19" i="141" s="1"/>
  <c r="G19" i="141"/>
  <c r="L19" i="141" s="1"/>
  <c r="I18" i="141"/>
  <c r="J18" i="141" s="1"/>
  <c r="K18" i="141" s="1"/>
  <c r="H18" i="141"/>
  <c r="G18" i="141"/>
  <c r="L18" i="141" s="1"/>
  <c r="H17" i="141"/>
  <c r="I17" i="141" s="1"/>
  <c r="J17" i="141" s="1"/>
  <c r="K17" i="141" s="1"/>
  <c r="G17" i="141"/>
  <c r="L17" i="141" s="1"/>
  <c r="H16" i="141"/>
  <c r="I16" i="141" s="1"/>
  <c r="J16" i="141" s="1"/>
  <c r="K16" i="141" s="1"/>
  <c r="G16" i="141"/>
  <c r="L16" i="141" s="1"/>
  <c r="I15" i="141"/>
  <c r="J15" i="141" s="1"/>
  <c r="K15" i="141" s="1"/>
  <c r="H15" i="141"/>
  <c r="G15" i="141"/>
  <c r="H14" i="141"/>
  <c r="I14" i="141" s="1"/>
  <c r="J14" i="141" s="1"/>
  <c r="K14" i="141" s="1"/>
  <c r="G14" i="141"/>
  <c r="L14" i="141" s="1"/>
  <c r="H13" i="141"/>
  <c r="I13" i="141" s="1"/>
  <c r="J13" i="141" s="1"/>
  <c r="K13" i="141" s="1"/>
  <c r="G13" i="141"/>
  <c r="L12" i="141"/>
  <c r="I12" i="141"/>
  <c r="J12" i="141" s="1"/>
  <c r="K12" i="141" s="1"/>
  <c r="H12" i="141"/>
  <c r="G12" i="141"/>
  <c r="H11" i="141"/>
  <c r="I11" i="141" s="1"/>
  <c r="J11" i="141" s="1"/>
  <c r="K11" i="141" s="1"/>
  <c r="G11" i="141"/>
  <c r="I10" i="141"/>
  <c r="J10" i="141" s="1"/>
  <c r="K10" i="141" s="1"/>
  <c r="H10" i="141"/>
  <c r="G10" i="141"/>
  <c r="L10" i="141" s="1"/>
  <c r="E10" i="141"/>
  <c r="B7" i="141"/>
  <c r="I6" i="141"/>
  <c r="L28" i="141" s="1"/>
  <c r="B6" i="141"/>
  <c r="I7" i="141" l="1"/>
  <c r="M36" i="141" s="1"/>
  <c r="M26" i="141"/>
  <c r="M33" i="141"/>
  <c r="M43" i="141"/>
  <c r="M20" i="141"/>
  <c r="M23" i="141"/>
  <c r="N27" i="141"/>
  <c r="E27" i="141" s="1"/>
  <c r="M40" i="141"/>
  <c r="N40" i="141" s="1"/>
  <c r="E40" i="141" s="1"/>
  <c r="M57" i="141"/>
  <c r="N57" i="141" s="1"/>
  <c r="E57" i="141" s="1"/>
  <c r="M60" i="141"/>
  <c r="M17" i="141"/>
  <c r="N17" i="141" s="1"/>
  <c r="E17" i="141" s="1"/>
  <c r="N20" i="141"/>
  <c r="E20" i="141" s="1"/>
  <c r="M27" i="141"/>
  <c r="M37" i="141"/>
  <c r="M47" i="141"/>
  <c r="M54" i="141"/>
  <c r="N54" i="141" s="1"/>
  <c r="E54" i="141" s="1"/>
  <c r="M12" i="141"/>
  <c r="M24" i="141"/>
  <c r="N24" i="141" s="1"/>
  <c r="E24" i="141" s="1"/>
  <c r="M34" i="141"/>
  <c r="N34" i="141" s="1"/>
  <c r="E34" i="141" s="1"/>
  <c r="N38" i="141"/>
  <c r="E38" i="141" s="1"/>
  <c r="M44" i="141"/>
  <c r="N48" i="141"/>
  <c r="E48" i="141" s="1"/>
  <c r="M51" i="141"/>
  <c r="N51" i="141" s="1"/>
  <c r="E51" i="141" s="1"/>
  <c r="M61" i="141"/>
  <c r="M11" i="141"/>
  <c r="M18" i="141"/>
  <c r="N18" i="141" s="1"/>
  <c r="E18" i="141" s="1"/>
  <c r="M21" i="141"/>
  <c r="M31" i="141"/>
  <c r="M38" i="141"/>
  <c r="N42" i="141"/>
  <c r="E42" i="141" s="1"/>
  <c r="M48" i="141"/>
  <c r="M58" i="141"/>
  <c r="N58" i="141" s="1"/>
  <c r="E58" i="141" s="1"/>
  <c r="M15" i="141"/>
  <c r="M25" i="141"/>
  <c r="N25" i="141" s="1"/>
  <c r="E25" i="141" s="1"/>
  <c r="M28" i="141"/>
  <c r="N28" i="141" s="1"/>
  <c r="E28" i="141" s="1"/>
  <c r="N32" i="141"/>
  <c r="E32" i="141" s="1"/>
  <c r="M35" i="141"/>
  <c r="N35" i="141" s="1"/>
  <c r="E35" i="141" s="1"/>
  <c r="M45" i="141"/>
  <c r="M55" i="141"/>
  <c r="M62" i="141"/>
  <c r="N62" i="141" s="1"/>
  <c r="E62" i="141" s="1"/>
  <c r="M19" i="141"/>
  <c r="N19" i="141" s="1"/>
  <c r="E19" i="141" s="1"/>
  <c r="M22" i="141"/>
  <c r="N22" i="141" s="1"/>
  <c r="E22" i="141" s="1"/>
  <c r="N26" i="141"/>
  <c r="E26" i="141" s="1"/>
  <c r="M32" i="141"/>
  <c r="M42" i="141"/>
  <c r="M49" i="141"/>
  <c r="N49" i="141" s="1"/>
  <c r="E49" i="141" s="1"/>
  <c r="M52" i="141"/>
  <c r="N56" i="141"/>
  <c r="E56" i="141" s="1"/>
  <c r="M59" i="141"/>
  <c r="N59" i="141" s="1"/>
  <c r="E59" i="141" s="1"/>
  <c r="N12" i="141"/>
  <c r="E12" i="141" s="1"/>
  <c r="M16" i="141"/>
  <c r="N16" i="141" s="1"/>
  <c r="E16" i="141" s="1"/>
  <c r="M29" i="141"/>
  <c r="N33" i="141"/>
  <c r="E33" i="141" s="1"/>
  <c r="M39" i="141"/>
  <c r="N43" i="141"/>
  <c r="E43" i="141" s="1"/>
  <c r="M46" i="141"/>
  <c r="N46" i="141" s="1"/>
  <c r="E46" i="141" s="1"/>
  <c r="M56" i="141"/>
  <c r="L11" i="141"/>
  <c r="N11" i="141" s="1"/>
  <c r="E11" i="141" s="1"/>
  <c r="M38" i="143"/>
  <c r="M44" i="143"/>
  <c r="M37" i="143"/>
  <c r="N37" i="143" s="1"/>
  <c r="E37" i="143" s="1"/>
  <c r="L52" i="141"/>
  <c r="N52" i="141" s="1"/>
  <c r="E52" i="141" s="1"/>
  <c r="L60" i="141"/>
  <c r="N60" i="141" s="1"/>
  <c r="E60" i="141" s="1"/>
  <c r="L36" i="141"/>
  <c r="L44" i="141"/>
  <c r="N44" i="141" s="1"/>
  <c r="E44" i="141" s="1"/>
  <c r="L13" i="141"/>
  <c r="L21" i="141"/>
  <c r="N21" i="141" s="1"/>
  <c r="E21" i="141" s="1"/>
  <c r="L29" i="141"/>
  <c r="N29" i="141" s="1"/>
  <c r="E29" i="141" s="1"/>
  <c r="L37" i="141"/>
  <c r="N37" i="141" s="1"/>
  <c r="E37" i="141" s="1"/>
  <c r="L45" i="141"/>
  <c r="N45" i="141" s="1"/>
  <c r="E45" i="141" s="1"/>
  <c r="L53" i="141"/>
  <c r="L61" i="141"/>
  <c r="N61" i="141" s="1"/>
  <c r="E61" i="141" s="1"/>
  <c r="N38" i="143"/>
  <c r="E38" i="143" s="1"/>
  <c r="M52" i="143"/>
  <c r="N52" i="143" s="1"/>
  <c r="E52" i="143" s="1"/>
  <c r="M11" i="143"/>
  <c r="N11" i="143" s="1"/>
  <c r="E11" i="143" s="1"/>
  <c r="M39" i="143"/>
  <c r="N39" i="143" s="1"/>
  <c r="E39" i="143" s="1"/>
  <c r="M31" i="143"/>
  <c r="N31" i="143" s="1"/>
  <c r="E31" i="143" s="1"/>
  <c r="N30" i="143"/>
  <c r="E30" i="143" s="1"/>
  <c r="N43" i="143"/>
  <c r="E43" i="143" s="1"/>
  <c r="M30" i="143"/>
  <c r="M49" i="143"/>
  <c r="N49" i="143" s="1"/>
  <c r="E49" i="143" s="1"/>
  <c r="M29" i="143"/>
  <c r="N29" i="143" s="1"/>
  <c r="E29" i="143" s="1"/>
  <c r="M51" i="143"/>
  <c r="N51" i="143" s="1"/>
  <c r="E51" i="143" s="1"/>
  <c r="M13" i="143"/>
  <c r="N13" i="143" s="1"/>
  <c r="E13" i="143" s="1"/>
  <c r="M22" i="143"/>
  <c r="N22" i="143" s="1"/>
  <c r="E22" i="143" s="1"/>
  <c r="M28" i="143"/>
  <c r="N28" i="143" s="1"/>
  <c r="E28" i="143" s="1"/>
  <c r="M21" i="143"/>
  <c r="N21" i="143" s="1"/>
  <c r="E21" i="143" s="1"/>
  <c r="L15" i="141"/>
  <c r="N15" i="141" s="1"/>
  <c r="E15" i="141" s="1"/>
  <c r="L23" i="141"/>
  <c r="N23" i="141" s="1"/>
  <c r="E23" i="141" s="1"/>
  <c r="L31" i="141"/>
  <c r="N31" i="141" s="1"/>
  <c r="E31" i="141" s="1"/>
  <c r="L47" i="141"/>
  <c r="N47" i="141" s="1"/>
  <c r="E47" i="141" s="1"/>
  <c r="L55" i="141"/>
  <c r="N55" i="141" s="1"/>
  <c r="E55" i="141" s="1"/>
  <c r="M34" i="143"/>
  <c r="N34" i="143" s="1"/>
  <c r="E34" i="143" s="1"/>
  <c r="M24" i="143"/>
  <c r="N24" i="143" s="1"/>
  <c r="E24" i="143" s="1"/>
  <c r="M16" i="143"/>
  <c r="N16" i="143" s="1"/>
  <c r="E16" i="143" s="1"/>
  <c r="M19" i="143"/>
  <c r="N19" i="143" s="1"/>
  <c r="E19" i="143" s="1"/>
  <c r="M25" i="143"/>
  <c r="N25" i="143" s="1"/>
  <c r="E25" i="143" s="1"/>
  <c r="L39" i="141"/>
  <c r="N39" i="141" s="1"/>
  <c r="E39" i="141" s="1"/>
  <c r="N27" i="143"/>
  <c r="E27" i="143" s="1"/>
  <c r="M62" i="143"/>
  <c r="N62" i="143" s="1"/>
  <c r="E62" i="143" s="1"/>
  <c r="M36" i="143"/>
  <c r="M61" i="143"/>
  <c r="N61" i="143" s="1"/>
  <c r="E61" i="143" s="1"/>
  <c r="M23" i="143"/>
  <c r="N23" i="143" s="1"/>
  <c r="E23" i="143" s="1"/>
  <c r="M42" i="143"/>
  <c r="N42" i="143" s="1"/>
  <c r="E42" i="143" s="1"/>
  <c r="M54" i="143"/>
  <c r="N54" i="143" s="1"/>
  <c r="E54" i="143" s="1"/>
  <c r="M60" i="143"/>
  <c r="N60" i="143" s="1"/>
  <c r="E60" i="143" s="1"/>
  <c r="M53" i="143"/>
  <c r="N53" i="143" s="1"/>
  <c r="E53" i="143" s="1"/>
  <c r="M12" i="143"/>
  <c r="N12" i="143" s="1"/>
  <c r="E12" i="143" s="1"/>
  <c r="N44" i="143"/>
  <c r="E44" i="143" s="1"/>
  <c r="M33" i="143"/>
  <c r="N33" i="143" s="1"/>
  <c r="E33" i="143" s="1"/>
  <c r="M17" i="143"/>
  <c r="N17" i="143" s="1"/>
  <c r="E17" i="143" s="1"/>
  <c r="M48" i="143"/>
  <c r="N48" i="143" s="1"/>
  <c r="E48" i="143" s="1"/>
  <c r="M57" i="143"/>
  <c r="N57" i="143" s="1"/>
  <c r="E57" i="143" s="1"/>
  <c r="N36" i="143"/>
  <c r="E36" i="143" s="1"/>
  <c r="M10" i="143"/>
  <c r="N10" i="143" s="1"/>
  <c r="M55" i="143"/>
  <c r="N55" i="143" s="1"/>
  <c r="E55" i="143" s="1"/>
  <c r="M35" i="143"/>
  <c r="N35" i="143" s="1"/>
  <c r="E35" i="143" s="1"/>
  <c r="M47" i="143"/>
  <c r="N47" i="143" s="1"/>
  <c r="E47" i="143" s="1"/>
  <c r="I62" i="139"/>
  <c r="J62" i="139" s="1"/>
  <c r="K62" i="139" s="1"/>
  <c r="H62" i="139"/>
  <c r="G62" i="139"/>
  <c r="H61" i="139"/>
  <c r="I61" i="139" s="1"/>
  <c r="J61" i="139" s="1"/>
  <c r="K61" i="139" s="1"/>
  <c r="G61" i="139"/>
  <c r="L61" i="139" s="1"/>
  <c r="H60" i="139"/>
  <c r="I60" i="139" s="1"/>
  <c r="J60" i="139" s="1"/>
  <c r="K60" i="139" s="1"/>
  <c r="G60" i="139"/>
  <c r="L60" i="139" s="1"/>
  <c r="H59" i="139"/>
  <c r="I59" i="139" s="1"/>
  <c r="J59" i="139" s="1"/>
  <c r="K59" i="139" s="1"/>
  <c r="G59" i="139"/>
  <c r="L59" i="139" s="1"/>
  <c r="H58" i="139"/>
  <c r="I58" i="139" s="1"/>
  <c r="J58" i="139" s="1"/>
  <c r="K58" i="139" s="1"/>
  <c r="G58" i="139"/>
  <c r="L58" i="139" s="1"/>
  <c r="I57" i="139"/>
  <c r="J57" i="139" s="1"/>
  <c r="K57" i="139" s="1"/>
  <c r="H57" i="139"/>
  <c r="G57" i="139"/>
  <c r="H56" i="139"/>
  <c r="I56" i="139" s="1"/>
  <c r="J56" i="139" s="1"/>
  <c r="K56" i="139" s="1"/>
  <c r="G56" i="139"/>
  <c r="H55" i="139"/>
  <c r="I55" i="139" s="1"/>
  <c r="J55" i="139" s="1"/>
  <c r="K55" i="139" s="1"/>
  <c r="G55" i="139"/>
  <c r="I54" i="139"/>
  <c r="J54" i="139" s="1"/>
  <c r="K54" i="139" s="1"/>
  <c r="H54" i="139"/>
  <c r="G54" i="139"/>
  <c r="H53" i="139"/>
  <c r="I53" i="139" s="1"/>
  <c r="J53" i="139" s="1"/>
  <c r="K53" i="139" s="1"/>
  <c r="G53" i="139"/>
  <c r="L53" i="139" s="1"/>
  <c r="H52" i="139"/>
  <c r="I52" i="139" s="1"/>
  <c r="J52" i="139" s="1"/>
  <c r="K52" i="139" s="1"/>
  <c r="G52" i="139"/>
  <c r="L52" i="139" s="1"/>
  <c r="H51" i="139"/>
  <c r="I51" i="139" s="1"/>
  <c r="J51" i="139" s="1"/>
  <c r="K51" i="139" s="1"/>
  <c r="G51" i="139"/>
  <c r="L51" i="139" s="1"/>
  <c r="H50" i="139"/>
  <c r="I50" i="139" s="1"/>
  <c r="J50" i="139" s="1"/>
  <c r="K50" i="139" s="1"/>
  <c r="G50" i="139"/>
  <c r="L50" i="139" s="1"/>
  <c r="I49" i="139"/>
  <c r="J49" i="139" s="1"/>
  <c r="K49" i="139" s="1"/>
  <c r="H49" i="139"/>
  <c r="G49" i="139"/>
  <c r="H48" i="139"/>
  <c r="I48" i="139" s="1"/>
  <c r="J48" i="139" s="1"/>
  <c r="K48" i="139" s="1"/>
  <c r="G48" i="139"/>
  <c r="H47" i="139"/>
  <c r="I47" i="139" s="1"/>
  <c r="J47" i="139" s="1"/>
  <c r="K47" i="139" s="1"/>
  <c r="G47" i="139"/>
  <c r="I46" i="139"/>
  <c r="J46" i="139" s="1"/>
  <c r="K46" i="139" s="1"/>
  <c r="H46" i="139"/>
  <c r="G46" i="139"/>
  <c r="H45" i="139"/>
  <c r="I45" i="139" s="1"/>
  <c r="J45" i="139" s="1"/>
  <c r="K45" i="139" s="1"/>
  <c r="G45" i="139"/>
  <c r="L45" i="139" s="1"/>
  <c r="H44" i="139"/>
  <c r="I44" i="139" s="1"/>
  <c r="J44" i="139" s="1"/>
  <c r="K44" i="139" s="1"/>
  <c r="G44" i="139"/>
  <c r="L44" i="139" s="1"/>
  <c r="H43" i="139"/>
  <c r="I43" i="139" s="1"/>
  <c r="J43" i="139" s="1"/>
  <c r="K43" i="139" s="1"/>
  <c r="G43" i="139"/>
  <c r="L43" i="139" s="1"/>
  <c r="H42" i="139"/>
  <c r="I42" i="139" s="1"/>
  <c r="J42" i="139" s="1"/>
  <c r="K42" i="139" s="1"/>
  <c r="G42" i="139"/>
  <c r="L42" i="139" s="1"/>
  <c r="I41" i="139"/>
  <c r="J41" i="139" s="1"/>
  <c r="K41" i="139" s="1"/>
  <c r="H41" i="139"/>
  <c r="G41" i="139"/>
  <c r="H40" i="139"/>
  <c r="I40" i="139" s="1"/>
  <c r="J40" i="139" s="1"/>
  <c r="K40" i="139" s="1"/>
  <c r="G40" i="139"/>
  <c r="L40" i="139" s="1"/>
  <c r="H39" i="139"/>
  <c r="I39" i="139" s="1"/>
  <c r="J39" i="139" s="1"/>
  <c r="K39" i="139" s="1"/>
  <c r="G39" i="139"/>
  <c r="L38" i="139"/>
  <c r="I38" i="139"/>
  <c r="J38" i="139" s="1"/>
  <c r="K38" i="139" s="1"/>
  <c r="H38" i="139"/>
  <c r="G38" i="139"/>
  <c r="H37" i="139"/>
  <c r="I37" i="139" s="1"/>
  <c r="J37" i="139" s="1"/>
  <c r="K37" i="139" s="1"/>
  <c r="G37" i="139"/>
  <c r="L37" i="139" s="1"/>
  <c r="H36" i="139"/>
  <c r="I36" i="139" s="1"/>
  <c r="J36" i="139" s="1"/>
  <c r="K36" i="139" s="1"/>
  <c r="G36" i="139"/>
  <c r="L36" i="139" s="1"/>
  <c r="H35" i="139"/>
  <c r="I35" i="139" s="1"/>
  <c r="J35" i="139" s="1"/>
  <c r="K35" i="139" s="1"/>
  <c r="G35" i="139"/>
  <c r="L35" i="139" s="1"/>
  <c r="H34" i="139"/>
  <c r="I34" i="139" s="1"/>
  <c r="J34" i="139" s="1"/>
  <c r="K34" i="139" s="1"/>
  <c r="G34" i="139"/>
  <c r="L34" i="139" s="1"/>
  <c r="I33" i="139"/>
  <c r="J33" i="139" s="1"/>
  <c r="K33" i="139" s="1"/>
  <c r="H33" i="139"/>
  <c r="G33" i="139"/>
  <c r="H32" i="139"/>
  <c r="I32" i="139" s="1"/>
  <c r="J32" i="139" s="1"/>
  <c r="K32" i="139" s="1"/>
  <c r="G32" i="139"/>
  <c r="L31" i="139"/>
  <c r="H31" i="139"/>
  <c r="I31" i="139" s="1"/>
  <c r="J31" i="139" s="1"/>
  <c r="K31" i="139" s="1"/>
  <c r="G31" i="139"/>
  <c r="L30" i="139"/>
  <c r="I30" i="139"/>
  <c r="J30" i="139" s="1"/>
  <c r="K30" i="139" s="1"/>
  <c r="H30" i="139"/>
  <c r="G30" i="139"/>
  <c r="H29" i="139"/>
  <c r="I29" i="139" s="1"/>
  <c r="J29" i="139" s="1"/>
  <c r="K29" i="139" s="1"/>
  <c r="G29" i="139"/>
  <c r="L29" i="139" s="1"/>
  <c r="H28" i="139"/>
  <c r="I28" i="139" s="1"/>
  <c r="J28" i="139" s="1"/>
  <c r="K28" i="139" s="1"/>
  <c r="G28" i="139"/>
  <c r="L28" i="139" s="1"/>
  <c r="H27" i="139"/>
  <c r="I27" i="139" s="1"/>
  <c r="J27" i="139" s="1"/>
  <c r="K27" i="139" s="1"/>
  <c r="G27" i="139"/>
  <c r="L27" i="139" s="1"/>
  <c r="H26" i="139"/>
  <c r="I26" i="139" s="1"/>
  <c r="J26" i="139" s="1"/>
  <c r="K26" i="139" s="1"/>
  <c r="G26" i="139"/>
  <c r="L26" i="139" s="1"/>
  <c r="I25" i="139"/>
  <c r="J25" i="139" s="1"/>
  <c r="K25" i="139" s="1"/>
  <c r="H25" i="139"/>
  <c r="G25" i="139"/>
  <c r="L24" i="139"/>
  <c r="H24" i="139"/>
  <c r="I24" i="139" s="1"/>
  <c r="J24" i="139" s="1"/>
  <c r="K24" i="139" s="1"/>
  <c r="G24" i="139"/>
  <c r="L23" i="139"/>
  <c r="H23" i="139"/>
  <c r="I23" i="139" s="1"/>
  <c r="J23" i="139" s="1"/>
  <c r="K23" i="139" s="1"/>
  <c r="G23" i="139"/>
  <c r="L22" i="139"/>
  <c r="I22" i="139"/>
  <c r="J22" i="139" s="1"/>
  <c r="K22" i="139" s="1"/>
  <c r="H22" i="139"/>
  <c r="G22" i="139"/>
  <c r="H21" i="139"/>
  <c r="I21" i="139" s="1"/>
  <c r="J21" i="139" s="1"/>
  <c r="K21" i="139" s="1"/>
  <c r="G21" i="139"/>
  <c r="L21" i="139" s="1"/>
  <c r="H20" i="139"/>
  <c r="I20" i="139" s="1"/>
  <c r="J20" i="139" s="1"/>
  <c r="K20" i="139" s="1"/>
  <c r="G20" i="139"/>
  <c r="L20" i="139" s="1"/>
  <c r="H19" i="139"/>
  <c r="I19" i="139" s="1"/>
  <c r="J19" i="139" s="1"/>
  <c r="K19" i="139" s="1"/>
  <c r="G19" i="139"/>
  <c r="L19" i="139" s="1"/>
  <c r="H18" i="139"/>
  <c r="I18" i="139" s="1"/>
  <c r="J18" i="139" s="1"/>
  <c r="K18" i="139" s="1"/>
  <c r="G18" i="139"/>
  <c r="L18" i="139" s="1"/>
  <c r="I17" i="139"/>
  <c r="J17" i="139" s="1"/>
  <c r="K17" i="139" s="1"/>
  <c r="H17" i="139"/>
  <c r="G17" i="139"/>
  <c r="L16" i="139"/>
  <c r="H16" i="139"/>
  <c r="I16" i="139" s="1"/>
  <c r="J16" i="139" s="1"/>
  <c r="K16" i="139" s="1"/>
  <c r="G16" i="139"/>
  <c r="L15" i="139"/>
  <c r="H15" i="139"/>
  <c r="I15" i="139" s="1"/>
  <c r="J15" i="139" s="1"/>
  <c r="K15" i="139" s="1"/>
  <c r="G15" i="139"/>
  <c r="L14" i="139"/>
  <c r="I14" i="139"/>
  <c r="J14" i="139" s="1"/>
  <c r="K14" i="139" s="1"/>
  <c r="H14" i="139"/>
  <c r="G14" i="139"/>
  <c r="H13" i="139"/>
  <c r="I13" i="139" s="1"/>
  <c r="J13" i="139" s="1"/>
  <c r="K13" i="139" s="1"/>
  <c r="G13" i="139"/>
  <c r="L13" i="139" s="1"/>
  <c r="H12" i="139"/>
  <c r="I12" i="139" s="1"/>
  <c r="J12" i="139" s="1"/>
  <c r="K12" i="139" s="1"/>
  <c r="G12" i="139"/>
  <c r="L12" i="139" s="1"/>
  <c r="H11" i="139"/>
  <c r="I11" i="139" s="1"/>
  <c r="J11" i="139" s="1"/>
  <c r="K11" i="139" s="1"/>
  <c r="G11" i="139"/>
  <c r="L11" i="139" s="1"/>
  <c r="H10" i="139"/>
  <c r="I10" i="139" s="1"/>
  <c r="J10" i="139" s="1"/>
  <c r="K10" i="139" s="1"/>
  <c r="G10" i="139"/>
  <c r="L10" i="139" s="1"/>
  <c r="E10" i="139"/>
  <c r="B7" i="139"/>
  <c r="I6" i="139"/>
  <c r="L57" i="139" s="1"/>
  <c r="B6" i="139"/>
  <c r="I7" i="139" l="1"/>
  <c r="M12" i="139" s="1"/>
  <c r="N12" i="139" s="1"/>
  <c r="E12" i="139" s="1"/>
  <c r="M32" i="139"/>
  <c r="M11" i="139"/>
  <c r="N11" i="139" s="1"/>
  <c r="E11" i="139" s="1"/>
  <c r="M46" i="139"/>
  <c r="M43" i="139"/>
  <c r="N43" i="139" s="1"/>
  <c r="E43" i="139" s="1"/>
  <c r="M50" i="139"/>
  <c r="N50" i="139" s="1"/>
  <c r="E50" i="139" s="1"/>
  <c r="M33" i="139"/>
  <c r="M37" i="139"/>
  <c r="N37" i="139" s="1"/>
  <c r="E37" i="139" s="1"/>
  <c r="L46" i="139"/>
  <c r="N46" i="139" s="1"/>
  <c r="E46" i="139" s="1"/>
  <c r="L54" i="139"/>
  <c r="L62" i="139"/>
  <c r="L39" i="139"/>
  <c r="L47" i="139"/>
  <c r="L55" i="139"/>
  <c r="L32" i="139"/>
  <c r="L48" i="139"/>
  <c r="L56" i="139"/>
  <c r="L17" i="139"/>
  <c r="L25" i="139"/>
  <c r="L33" i="139"/>
  <c r="L41" i="139"/>
  <c r="L49" i="139"/>
  <c r="M50" i="141"/>
  <c r="N50" i="141" s="1"/>
  <c r="E50" i="141" s="1"/>
  <c r="M53" i="141"/>
  <c r="N53" i="141" s="1"/>
  <c r="E53" i="141" s="1"/>
  <c r="M13" i="141"/>
  <c r="N13" i="141" s="1"/>
  <c r="E13" i="141" s="1"/>
  <c r="N36" i="141"/>
  <c r="E36" i="141" s="1"/>
  <c r="M10" i="141"/>
  <c r="N10" i="141" s="1"/>
  <c r="M41" i="141"/>
  <c r="N41" i="141" s="1"/>
  <c r="E41" i="141" s="1"/>
  <c r="M14" i="141"/>
  <c r="N14" i="141" s="1"/>
  <c r="E14" i="141" s="1"/>
  <c r="M30" i="141"/>
  <c r="N30" i="141" s="1"/>
  <c r="E30" i="141" s="1"/>
  <c r="H62" i="137"/>
  <c r="I62" i="137" s="1"/>
  <c r="J62" i="137" s="1"/>
  <c r="K62" i="137" s="1"/>
  <c r="G62" i="137"/>
  <c r="L62" i="137" s="1"/>
  <c r="H61" i="137"/>
  <c r="I61" i="137" s="1"/>
  <c r="J61" i="137" s="1"/>
  <c r="K61" i="137" s="1"/>
  <c r="G61" i="137"/>
  <c r="L61" i="137" s="1"/>
  <c r="H60" i="137"/>
  <c r="I60" i="137" s="1"/>
  <c r="J60" i="137" s="1"/>
  <c r="K60" i="137" s="1"/>
  <c r="G60" i="137"/>
  <c r="L60" i="137" s="1"/>
  <c r="I59" i="137"/>
  <c r="J59" i="137" s="1"/>
  <c r="K59" i="137" s="1"/>
  <c r="H59" i="137"/>
  <c r="G59" i="137"/>
  <c r="L59" i="137" s="1"/>
  <c r="J58" i="137"/>
  <c r="K58" i="137" s="1"/>
  <c r="I58" i="137"/>
  <c r="H58" i="137"/>
  <c r="G58" i="137"/>
  <c r="K57" i="137"/>
  <c r="J57" i="137"/>
  <c r="I57" i="137"/>
  <c r="H57" i="137"/>
  <c r="G57" i="137"/>
  <c r="H56" i="137"/>
  <c r="I56" i="137" s="1"/>
  <c r="J56" i="137" s="1"/>
  <c r="K56" i="137" s="1"/>
  <c r="G56" i="137"/>
  <c r="H55" i="137"/>
  <c r="I55" i="137" s="1"/>
  <c r="J55" i="137" s="1"/>
  <c r="K55" i="137" s="1"/>
  <c r="G55" i="137"/>
  <c r="H54" i="137"/>
  <c r="I54" i="137" s="1"/>
  <c r="J54" i="137" s="1"/>
  <c r="K54" i="137" s="1"/>
  <c r="G54" i="137"/>
  <c r="H53" i="137"/>
  <c r="I53" i="137" s="1"/>
  <c r="J53" i="137" s="1"/>
  <c r="K53" i="137" s="1"/>
  <c r="G53" i="137"/>
  <c r="L53" i="137" s="1"/>
  <c r="H52" i="137"/>
  <c r="I52" i="137" s="1"/>
  <c r="J52" i="137" s="1"/>
  <c r="K52" i="137" s="1"/>
  <c r="G52" i="137"/>
  <c r="L52" i="137" s="1"/>
  <c r="I51" i="137"/>
  <c r="J51" i="137" s="1"/>
  <c r="K51" i="137" s="1"/>
  <c r="H51" i="137"/>
  <c r="G51" i="137"/>
  <c r="L51" i="137" s="1"/>
  <c r="J50" i="137"/>
  <c r="K50" i="137" s="1"/>
  <c r="I50" i="137"/>
  <c r="H50" i="137"/>
  <c r="G50" i="137"/>
  <c r="K49" i="137"/>
  <c r="J49" i="137"/>
  <c r="I49" i="137"/>
  <c r="H49" i="137"/>
  <c r="G49" i="137"/>
  <c r="H48" i="137"/>
  <c r="I48" i="137" s="1"/>
  <c r="J48" i="137" s="1"/>
  <c r="K48" i="137" s="1"/>
  <c r="G48" i="137"/>
  <c r="H47" i="137"/>
  <c r="I47" i="137" s="1"/>
  <c r="J47" i="137" s="1"/>
  <c r="K47" i="137" s="1"/>
  <c r="G47" i="137"/>
  <c r="H46" i="137"/>
  <c r="I46" i="137" s="1"/>
  <c r="J46" i="137" s="1"/>
  <c r="K46" i="137" s="1"/>
  <c r="G46" i="137"/>
  <c r="H45" i="137"/>
  <c r="I45" i="137" s="1"/>
  <c r="J45" i="137" s="1"/>
  <c r="K45" i="137" s="1"/>
  <c r="G45" i="137"/>
  <c r="L45" i="137" s="1"/>
  <c r="H44" i="137"/>
  <c r="I44" i="137" s="1"/>
  <c r="J44" i="137" s="1"/>
  <c r="K44" i="137" s="1"/>
  <c r="G44" i="137"/>
  <c r="L44" i="137" s="1"/>
  <c r="I43" i="137"/>
  <c r="J43" i="137" s="1"/>
  <c r="K43" i="137" s="1"/>
  <c r="H43" i="137"/>
  <c r="G43" i="137"/>
  <c r="L43" i="137" s="1"/>
  <c r="J42" i="137"/>
  <c r="K42" i="137" s="1"/>
  <c r="I42" i="137"/>
  <c r="H42" i="137"/>
  <c r="G42" i="137"/>
  <c r="K41" i="137"/>
  <c r="J41" i="137"/>
  <c r="I41" i="137"/>
  <c r="H41" i="137"/>
  <c r="G41" i="137"/>
  <c r="L40" i="137"/>
  <c r="K40" i="137"/>
  <c r="J40" i="137"/>
  <c r="I40" i="137"/>
  <c r="H40" i="137"/>
  <c r="G40" i="137"/>
  <c r="H39" i="137"/>
  <c r="I39" i="137" s="1"/>
  <c r="J39" i="137" s="1"/>
  <c r="K39" i="137" s="1"/>
  <c r="G39" i="137"/>
  <c r="H38" i="137"/>
  <c r="I38" i="137" s="1"/>
  <c r="J38" i="137" s="1"/>
  <c r="K38" i="137" s="1"/>
  <c r="G38" i="137"/>
  <c r="H37" i="137"/>
  <c r="I37" i="137" s="1"/>
  <c r="J37" i="137" s="1"/>
  <c r="K37" i="137" s="1"/>
  <c r="G37" i="137"/>
  <c r="L37" i="137" s="1"/>
  <c r="H36" i="137"/>
  <c r="I36" i="137" s="1"/>
  <c r="J36" i="137" s="1"/>
  <c r="K36" i="137" s="1"/>
  <c r="G36" i="137"/>
  <c r="L36" i="137" s="1"/>
  <c r="I35" i="137"/>
  <c r="J35" i="137" s="1"/>
  <c r="K35" i="137" s="1"/>
  <c r="H35" i="137"/>
  <c r="G35" i="137"/>
  <c r="L35" i="137" s="1"/>
  <c r="J34" i="137"/>
  <c r="K34" i="137" s="1"/>
  <c r="I34" i="137"/>
  <c r="H34" i="137"/>
  <c r="G34" i="137"/>
  <c r="L34" i="137" s="1"/>
  <c r="J33" i="137"/>
  <c r="K33" i="137" s="1"/>
  <c r="I33" i="137"/>
  <c r="H33" i="137"/>
  <c r="G33" i="137"/>
  <c r="L32" i="137"/>
  <c r="K32" i="137"/>
  <c r="J32" i="137"/>
  <c r="I32" i="137"/>
  <c r="H32" i="137"/>
  <c r="G32" i="137"/>
  <c r="L31" i="137"/>
  <c r="H31" i="137"/>
  <c r="I31" i="137" s="1"/>
  <c r="J31" i="137" s="1"/>
  <c r="K31" i="137" s="1"/>
  <c r="G31" i="137"/>
  <c r="H30" i="137"/>
  <c r="I30" i="137" s="1"/>
  <c r="J30" i="137" s="1"/>
  <c r="K30" i="137" s="1"/>
  <c r="G30" i="137"/>
  <c r="H29" i="137"/>
  <c r="I29" i="137" s="1"/>
  <c r="J29" i="137" s="1"/>
  <c r="K29" i="137" s="1"/>
  <c r="G29" i="137"/>
  <c r="L29" i="137" s="1"/>
  <c r="H28" i="137"/>
  <c r="I28" i="137" s="1"/>
  <c r="J28" i="137" s="1"/>
  <c r="K28" i="137" s="1"/>
  <c r="G28" i="137"/>
  <c r="L28" i="137" s="1"/>
  <c r="H27" i="137"/>
  <c r="I27" i="137" s="1"/>
  <c r="J27" i="137" s="1"/>
  <c r="K27" i="137" s="1"/>
  <c r="G27" i="137"/>
  <c r="L27" i="137" s="1"/>
  <c r="I26" i="137"/>
  <c r="J26" i="137" s="1"/>
  <c r="K26" i="137" s="1"/>
  <c r="H26" i="137"/>
  <c r="G26" i="137"/>
  <c r="L26" i="137" s="1"/>
  <c r="J25" i="137"/>
  <c r="K25" i="137" s="1"/>
  <c r="I25" i="137"/>
  <c r="H25" i="137"/>
  <c r="G25" i="137"/>
  <c r="L24" i="137"/>
  <c r="K24" i="137"/>
  <c r="J24" i="137"/>
  <c r="I24" i="137"/>
  <c r="H24" i="137"/>
  <c r="G24" i="137"/>
  <c r="L23" i="137"/>
  <c r="H23" i="137"/>
  <c r="I23" i="137" s="1"/>
  <c r="J23" i="137" s="1"/>
  <c r="K23" i="137" s="1"/>
  <c r="G23" i="137"/>
  <c r="L22" i="137"/>
  <c r="H22" i="137"/>
  <c r="I22" i="137" s="1"/>
  <c r="J22" i="137" s="1"/>
  <c r="K22" i="137" s="1"/>
  <c r="G22" i="137"/>
  <c r="H21" i="137"/>
  <c r="I21" i="137" s="1"/>
  <c r="J21" i="137" s="1"/>
  <c r="K21" i="137" s="1"/>
  <c r="G21" i="137"/>
  <c r="L21" i="137" s="1"/>
  <c r="H20" i="137"/>
  <c r="I20" i="137" s="1"/>
  <c r="J20" i="137" s="1"/>
  <c r="K20" i="137" s="1"/>
  <c r="G20" i="137"/>
  <c r="L20" i="137" s="1"/>
  <c r="H19" i="137"/>
  <c r="I19" i="137" s="1"/>
  <c r="J19" i="137" s="1"/>
  <c r="K19" i="137" s="1"/>
  <c r="G19" i="137"/>
  <c r="L19" i="137" s="1"/>
  <c r="I18" i="137"/>
  <c r="J18" i="137" s="1"/>
  <c r="K18" i="137" s="1"/>
  <c r="H18" i="137"/>
  <c r="G18" i="137"/>
  <c r="L18" i="137" s="1"/>
  <c r="J17" i="137"/>
  <c r="K17" i="137" s="1"/>
  <c r="I17" i="137"/>
  <c r="H17" i="137"/>
  <c r="G17" i="137"/>
  <c r="L16" i="137"/>
  <c r="K16" i="137"/>
  <c r="J16" i="137"/>
  <c r="I16" i="137"/>
  <c r="H16" i="137"/>
  <c r="G16" i="137"/>
  <c r="L15" i="137"/>
  <c r="H15" i="137"/>
  <c r="I15" i="137" s="1"/>
  <c r="J15" i="137" s="1"/>
  <c r="K15" i="137" s="1"/>
  <c r="G15" i="137"/>
  <c r="L14" i="137"/>
  <c r="H14" i="137"/>
  <c r="I14" i="137" s="1"/>
  <c r="J14" i="137" s="1"/>
  <c r="K14" i="137" s="1"/>
  <c r="G14" i="137"/>
  <c r="H13" i="137"/>
  <c r="I13" i="137" s="1"/>
  <c r="J13" i="137" s="1"/>
  <c r="K13" i="137" s="1"/>
  <c r="G13" i="137"/>
  <c r="L13" i="137" s="1"/>
  <c r="H12" i="137"/>
  <c r="I12" i="137" s="1"/>
  <c r="J12" i="137" s="1"/>
  <c r="K12" i="137" s="1"/>
  <c r="G12" i="137"/>
  <c r="L12" i="137" s="1"/>
  <c r="H11" i="137"/>
  <c r="I11" i="137" s="1"/>
  <c r="J11" i="137" s="1"/>
  <c r="K11" i="137" s="1"/>
  <c r="G11" i="137"/>
  <c r="L11" i="137" s="1"/>
  <c r="I10" i="137"/>
  <c r="J10" i="137" s="1"/>
  <c r="K10" i="137" s="1"/>
  <c r="H10" i="137"/>
  <c r="G10" i="137"/>
  <c r="L10" i="137" s="1"/>
  <c r="E10" i="137"/>
  <c r="B7" i="137"/>
  <c r="I6" i="137"/>
  <c r="L58" i="137" s="1"/>
  <c r="B6" i="137"/>
  <c r="M30" i="137" l="1"/>
  <c r="M37" i="137"/>
  <c r="N37" i="137" s="1"/>
  <c r="E37" i="137" s="1"/>
  <c r="M34" i="137"/>
  <c r="N34" i="137" s="1"/>
  <c r="E34" i="137" s="1"/>
  <c r="I7" i="137"/>
  <c r="M29" i="137" s="1"/>
  <c r="N29" i="137" s="1"/>
  <c r="E29" i="137" s="1"/>
  <c r="M54" i="137"/>
  <c r="M24" i="137"/>
  <c r="N24" i="137" s="1"/>
  <c r="E24" i="137" s="1"/>
  <c r="M13" i="137"/>
  <c r="N13" i="137" s="1"/>
  <c r="E13" i="137" s="1"/>
  <c r="M35" i="137"/>
  <c r="N35" i="137" s="1"/>
  <c r="E35" i="137" s="1"/>
  <c r="M11" i="137"/>
  <c r="N11" i="137" s="1"/>
  <c r="E11" i="137" s="1"/>
  <c r="M28" i="137"/>
  <c r="N28" i="137" s="1"/>
  <c r="E28" i="137" s="1"/>
  <c r="M25" i="137"/>
  <c r="M49" i="137"/>
  <c r="M52" i="137"/>
  <c r="N52" i="137" s="1"/>
  <c r="E52" i="137" s="1"/>
  <c r="M56" i="137"/>
  <c r="L30" i="137"/>
  <c r="L38" i="137"/>
  <c r="L46" i="137"/>
  <c r="L54" i="137"/>
  <c r="N62" i="139"/>
  <c r="E62" i="139" s="1"/>
  <c r="M40" i="139"/>
  <c r="N40" i="139" s="1"/>
  <c r="E40" i="139" s="1"/>
  <c r="M57" i="139"/>
  <c r="N57" i="139" s="1"/>
  <c r="E57" i="139" s="1"/>
  <c r="M42" i="139"/>
  <c r="N42" i="139" s="1"/>
  <c r="E42" i="139" s="1"/>
  <c r="M56" i="139"/>
  <c r="M45" i="139"/>
  <c r="N45" i="139" s="1"/>
  <c r="E45" i="139" s="1"/>
  <c r="M34" i="139"/>
  <c r="N34" i="139" s="1"/>
  <c r="E34" i="139" s="1"/>
  <c r="L39" i="137"/>
  <c r="L47" i="137"/>
  <c r="L55" i="137"/>
  <c r="M10" i="139"/>
  <c r="N10" i="139" s="1"/>
  <c r="M41" i="139"/>
  <c r="M22" i="139"/>
  <c r="N22" i="139" s="1"/>
  <c r="E22" i="139" s="1"/>
  <c r="M31" i="139"/>
  <c r="N31" i="139" s="1"/>
  <c r="E31" i="139" s="1"/>
  <c r="L56" i="137"/>
  <c r="N56" i="137" s="1"/>
  <c r="E56" i="137" s="1"/>
  <c r="N56" i="139"/>
  <c r="E56" i="139" s="1"/>
  <c r="M38" i="139"/>
  <c r="N38" i="139" s="1"/>
  <c r="E38" i="139" s="1"/>
  <c r="M62" i="139"/>
  <c r="M28" i="139"/>
  <c r="N28" i="139" s="1"/>
  <c r="E28" i="139" s="1"/>
  <c r="L17" i="137"/>
  <c r="L25" i="137"/>
  <c r="N25" i="137" s="1"/>
  <c r="E25" i="137" s="1"/>
  <c r="L33" i="137"/>
  <c r="L41" i="137"/>
  <c r="L49" i="137"/>
  <c r="N49" i="137" s="1"/>
  <c r="E49" i="137" s="1"/>
  <c r="L57" i="137"/>
  <c r="M16" i="139"/>
  <c r="N16" i="139" s="1"/>
  <c r="E16" i="139" s="1"/>
  <c r="M18" i="139"/>
  <c r="N18" i="139" s="1"/>
  <c r="E18" i="139" s="1"/>
  <c r="L48" i="137"/>
  <c r="L42" i="137"/>
  <c r="L50" i="137"/>
  <c r="N32" i="139"/>
  <c r="E32" i="139" s="1"/>
  <c r="M54" i="139"/>
  <c r="N54" i="139" s="1"/>
  <c r="E54" i="139" s="1"/>
  <c r="M27" i="139"/>
  <c r="N27" i="139" s="1"/>
  <c r="E27" i="139" s="1"/>
  <c r="M39" i="139"/>
  <c r="M17" i="139"/>
  <c r="N17" i="139" s="1"/>
  <c r="E17" i="139" s="1"/>
  <c r="M23" i="139"/>
  <c r="N23" i="139" s="1"/>
  <c r="E23" i="139" s="1"/>
  <c r="M35" i="139"/>
  <c r="N35" i="139" s="1"/>
  <c r="E35" i="139" s="1"/>
  <c r="M55" i="139"/>
  <c r="N55" i="139" s="1"/>
  <c r="E55" i="139" s="1"/>
  <c r="M13" i="139"/>
  <c r="N13" i="139" s="1"/>
  <c r="E13" i="139" s="1"/>
  <c r="M30" i="139"/>
  <c r="N30" i="139" s="1"/>
  <c r="E30" i="139" s="1"/>
  <c r="M36" i="139"/>
  <c r="N36" i="139" s="1"/>
  <c r="E36" i="139" s="1"/>
  <c r="M60" i="139"/>
  <c r="N60" i="139" s="1"/>
  <c r="E60" i="139" s="1"/>
  <c r="M20" i="139"/>
  <c r="N20" i="139" s="1"/>
  <c r="E20" i="139" s="1"/>
  <c r="M29" i="139"/>
  <c r="N29" i="139" s="1"/>
  <c r="E29" i="139" s="1"/>
  <c r="M58" i="139"/>
  <c r="N58" i="139" s="1"/>
  <c r="E58" i="139" s="1"/>
  <c r="N41" i="139"/>
  <c r="E41" i="139" s="1"/>
  <c r="M47" i="139"/>
  <c r="N47" i="139" s="1"/>
  <c r="E47" i="139" s="1"/>
  <c r="M15" i="139"/>
  <c r="N15" i="139" s="1"/>
  <c r="E15" i="139" s="1"/>
  <c r="M26" i="139"/>
  <c r="N26" i="139" s="1"/>
  <c r="E26" i="139" s="1"/>
  <c r="M53" i="139"/>
  <c r="N53" i="139" s="1"/>
  <c r="E53" i="139" s="1"/>
  <c r="M14" i="139"/>
  <c r="N14" i="139" s="1"/>
  <c r="E14" i="139" s="1"/>
  <c r="M25" i="139"/>
  <c r="N25" i="139" s="1"/>
  <c r="E25" i="139" s="1"/>
  <c r="M59" i="139"/>
  <c r="N59" i="139" s="1"/>
  <c r="E59" i="139" s="1"/>
  <c r="M48" i="139"/>
  <c r="N48" i="139" s="1"/>
  <c r="E48" i="139" s="1"/>
  <c r="M51" i="139"/>
  <c r="N51" i="139" s="1"/>
  <c r="E51" i="139" s="1"/>
  <c r="M24" i="139"/>
  <c r="N24" i="139" s="1"/>
  <c r="E24" i="139" s="1"/>
  <c r="N33" i="139"/>
  <c r="E33" i="139" s="1"/>
  <c r="N39" i="139"/>
  <c r="E39" i="139" s="1"/>
  <c r="M61" i="139"/>
  <c r="N61" i="139" s="1"/>
  <c r="E61" i="139" s="1"/>
  <c r="M21" i="139"/>
  <c r="N21" i="139" s="1"/>
  <c r="E21" i="139" s="1"/>
  <c r="M49" i="139"/>
  <c r="N49" i="139" s="1"/>
  <c r="E49" i="139" s="1"/>
  <c r="M52" i="139"/>
  <c r="N52" i="139" s="1"/>
  <c r="E52" i="139" s="1"/>
  <c r="M19" i="139"/>
  <c r="N19" i="139" s="1"/>
  <c r="E19" i="139" s="1"/>
  <c r="M44" i="139"/>
  <c r="N44" i="139" s="1"/>
  <c r="E44" i="139" s="1"/>
  <c r="H62" i="135"/>
  <c r="I62" i="135" s="1"/>
  <c r="J62" i="135" s="1"/>
  <c r="K62" i="135" s="1"/>
  <c r="G62" i="135"/>
  <c r="H61" i="135"/>
  <c r="I61" i="135" s="1"/>
  <c r="J61" i="135" s="1"/>
  <c r="K61" i="135" s="1"/>
  <c r="G61" i="135"/>
  <c r="I60" i="135"/>
  <c r="J60" i="135" s="1"/>
  <c r="K60" i="135" s="1"/>
  <c r="H60" i="135"/>
  <c r="G60" i="135"/>
  <c r="J59" i="135"/>
  <c r="K59" i="135" s="1"/>
  <c r="I59" i="135"/>
  <c r="H59" i="135"/>
  <c r="G59" i="135"/>
  <c r="H58" i="135"/>
  <c r="I58" i="135" s="1"/>
  <c r="J58" i="135" s="1"/>
  <c r="K58" i="135" s="1"/>
  <c r="G58" i="135"/>
  <c r="I57" i="135"/>
  <c r="J57" i="135" s="1"/>
  <c r="K57" i="135" s="1"/>
  <c r="H57" i="135"/>
  <c r="G57" i="135"/>
  <c r="J56" i="135"/>
  <c r="K56" i="135" s="1"/>
  <c r="I56" i="135"/>
  <c r="H56" i="135"/>
  <c r="G56" i="135"/>
  <c r="K55" i="135"/>
  <c r="J55" i="135"/>
  <c r="I55" i="135"/>
  <c r="H55" i="135"/>
  <c r="G55" i="135"/>
  <c r="H54" i="135"/>
  <c r="I54" i="135" s="1"/>
  <c r="J54" i="135" s="1"/>
  <c r="K54" i="135" s="1"/>
  <c r="G54" i="135"/>
  <c r="H53" i="135"/>
  <c r="I53" i="135" s="1"/>
  <c r="J53" i="135" s="1"/>
  <c r="K53" i="135" s="1"/>
  <c r="G53" i="135"/>
  <c r="I52" i="135"/>
  <c r="J52" i="135" s="1"/>
  <c r="K52" i="135" s="1"/>
  <c r="H52" i="135"/>
  <c r="G52" i="135"/>
  <c r="J51" i="135"/>
  <c r="K51" i="135" s="1"/>
  <c r="I51" i="135"/>
  <c r="H51" i="135"/>
  <c r="G51" i="135"/>
  <c r="H50" i="135"/>
  <c r="I50" i="135" s="1"/>
  <c r="J50" i="135" s="1"/>
  <c r="K50" i="135" s="1"/>
  <c r="G50" i="135"/>
  <c r="I49" i="135"/>
  <c r="J49" i="135" s="1"/>
  <c r="K49" i="135" s="1"/>
  <c r="H49" i="135"/>
  <c r="G49" i="135"/>
  <c r="J48" i="135"/>
  <c r="K48" i="135" s="1"/>
  <c r="I48" i="135"/>
  <c r="H48" i="135"/>
  <c r="G48" i="135"/>
  <c r="K47" i="135"/>
  <c r="J47" i="135"/>
  <c r="I47" i="135"/>
  <c r="H47" i="135"/>
  <c r="G47" i="135"/>
  <c r="H46" i="135"/>
  <c r="I46" i="135" s="1"/>
  <c r="J46" i="135" s="1"/>
  <c r="K46" i="135" s="1"/>
  <c r="G46" i="135"/>
  <c r="H45" i="135"/>
  <c r="I45" i="135" s="1"/>
  <c r="J45" i="135" s="1"/>
  <c r="K45" i="135" s="1"/>
  <c r="G45" i="135"/>
  <c r="I44" i="135"/>
  <c r="J44" i="135" s="1"/>
  <c r="K44" i="135" s="1"/>
  <c r="H44" i="135"/>
  <c r="G44" i="135"/>
  <c r="J43" i="135"/>
  <c r="K43" i="135" s="1"/>
  <c r="I43" i="135"/>
  <c r="H43" i="135"/>
  <c r="G43" i="135"/>
  <c r="H42" i="135"/>
  <c r="I42" i="135" s="1"/>
  <c r="J42" i="135" s="1"/>
  <c r="K42" i="135" s="1"/>
  <c r="G42" i="135"/>
  <c r="I41" i="135"/>
  <c r="J41" i="135" s="1"/>
  <c r="K41" i="135" s="1"/>
  <c r="H41" i="135"/>
  <c r="G41" i="135"/>
  <c r="J40" i="135"/>
  <c r="K40" i="135" s="1"/>
  <c r="I40" i="135"/>
  <c r="H40" i="135"/>
  <c r="G40" i="135"/>
  <c r="K39" i="135"/>
  <c r="J39" i="135"/>
  <c r="I39" i="135"/>
  <c r="H39" i="135"/>
  <c r="G39" i="135"/>
  <c r="H38" i="135"/>
  <c r="I38" i="135" s="1"/>
  <c r="J38" i="135" s="1"/>
  <c r="K38" i="135" s="1"/>
  <c r="G38" i="135"/>
  <c r="H37" i="135"/>
  <c r="I37" i="135" s="1"/>
  <c r="J37" i="135" s="1"/>
  <c r="K37" i="135" s="1"/>
  <c r="G37" i="135"/>
  <c r="I36" i="135"/>
  <c r="J36" i="135" s="1"/>
  <c r="K36" i="135" s="1"/>
  <c r="H36" i="135"/>
  <c r="G36" i="135"/>
  <c r="J35" i="135"/>
  <c r="K35" i="135" s="1"/>
  <c r="I35" i="135"/>
  <c r="H35" i="135"/>
  <c r="G35" i="135"/>
  <c r="H34" i="135"/>
  <c r="I34" i="135" s="1"/>
  <c r="J34" i="135" s="1"/>
  <c r="K34" i="135" s="1"/>
  <c r="G34" i="135"/>
  <c r="I33" i="135"/>
  <c r="J33" i="135" s="1"/>
  <c r="K33" i="135" s="1"/>
  <c r="H33" i="135"/>
  <c r="G33" i="135"/>
  <c r="J32" i="135"/>
  <c r="K32" i="135" s="1"/>
  <c r="I32" i="135"/>
  <c r="H32" i="135"/>
  <c r="G32" i="135"/>
  <c r="K31" i="135"/>
  <c r="J31" i="135"/>
  <c r="I31" i="135"/>
  <c r="H31" i="135"/>
  <c r="G31" i="135"/>
  <c r="H30" i="135"/>
  <c r="I30" i="135" s="1"/>
  <c r="J30" i="135" s="1"/>
  <c r="K30" i="135" s="1"/>
  <c r="G30" i="135"/>
  <c r="H29" i="135"/>
  <c r="I29" i="135" s="1"/>
  <c r="J29" i="135" s="1"/>
  <c r="K29" i="135" s="1"/>
  <c r="G29" i="135"/>
  <c r="I28" i="135"/>
  <c r="J28" i="135" s="1"/>
  <c r="K28" i="135" s="1"/>
  <c r="H28" i="135"/>
  <c r="G28" i="135"/>
  <c r="J27" i="135"/>
  <c r="K27" i="135" s="1"/>
  <c r="I27" i="135"/>
  <c r="H27" i="135"/>
  <c r="G27" i="135"/>
  <c r="H26" i="135"/>
  <c r="I26" i="135" s="1"/>
  <c r="J26" i="135" s="1"/>
  <c r="K26" i="135" s="1"/>
  <c r="G26" i="135"/>
  <c r="I25" i="135"/>
  <c r="J25" i="135" s="1"/>
  <c r="K25" i="135" s="1"/>
  <c r="H25" i="135"/>
  <c r="G25" i="135"/>
  <c r="I24" i="135"/>
  <c r="J24" i="135" s="1"/>
  <c r="K24" i="135" s="1"/>
  <c r="H24" i="135"/>
  <c r="G24" i="135"/>
  <c r="J23" i="135"/>
  <c r="K23" i="135" s="1"/>
  <c r="I23" i="135"/>
  <c r="H23" i="135"/>
  <c r="G23" i="135"/>
  <c r="H22" i="135"/>
  <c r="I22" i="135" s="1"/>
  <c r="J22" i="135" s="1"/>
  <c r="K22" i="135" s="1"/>
  <c r="G22" i="135"/>
  <c r="H21" i="135"/>
  <c r="I21" i="135" s="1"/>
  <c r="J21" i="135" s="1"/>
  <c r="K21" i="135" s="1"/>
  <c r="G21" i="135"/>
  <c r="I20" i="135"/>
  <c r="J20" i="135" s="1"/>
  <c r="K20" i="135" s="1"/>
  <c r="H20" i="135"/>
  <c r="G20" i="135"/>
  <c r="J19" i="135"/>
  <c r="K19" i="135" s="1"/>
  <c r="I19" i="135"/>
  <c r="H19" i="135"/>
  <c r="G19" i="135"/>
  <c r="H18" i="135"/>
  <c r="I18" i="135" s="1"/>
  <c r="J18" i="135" s="1"/>
  <c r="K18" i="135" s="1"/>
  <c r="G18" i="135"/>
  <c r="H17" i="135"/>
  <c r="I17" i="135" s="1"/>
  <c r="J17" i="135" s="1"/>
  <c r="K17" i="135" s="1"/>
  <c r="G17" i="135"/>
  <c r="I16" i="135"/>
  <c r="J16" i="135" s="1"/>
  <c r="K16" i="135" s="1"/>
  <c r="H16" i="135"/>
  <c r="G16" i="135"/>
  <c r="J15" i="135"/>
  <c r="K15" i="135" s="1"/>
  <c r="I15" i="135"/>
  <c r="H15" i="135"/>
  <c r="G15" i="135"/>
  <c r="H14" i="135"/>
  <c r="I14" i="135" s="1"/>
  <c r="J14" i="135" s="1"/>
  <c r="K14" i="135" s="1"/>
  <c r="G14" i="135"/>
  <c r="H13" i="135"/>
  <c r="I13" i="135" s="1"/>
  <c r="J13" i="135" s="1"/>
  <c r="K13" i="135" s="1"/>
  <c r="G13" i="135"/>
  <c r="I12" i="135"/>
  <c r="J12" i="135" s="1"/>
  <c r="K12" i="135" s="1"/>
  <c r="H12" i="135"/>
  <c r="G12" i="135"/>
  <c r="J11" i="135"/>
  <c r="K11" i="135" s="1"/>
  <c r="I11" i="135"/>
  <c r="H11" i="135"/>
  <c r="G11" i="135"/>
  <c r="H10" i="135"/>
  <c r="I10" i="135" s="1"/>
  <c r="J10" i="135" s="1"/>
  <c r="K10" i="135" s="1"/>
  <c r="G10" i="135"/>
  <c r="I6" i="135" s="1"/>
  <c r="E10" i="135"/>
  <c r="B7" i="135"/>
  <c r="B6" i="135"/>
  <c r="L35" i="135" l="1"/>
  <c r="L50" i="135"/>
  <c r="M52" i="135"/>
  <c r="I7" i="135"/>
  <c r="M21" i="135" s="1"/>
  <c r="L43" i="135"/>
  <c r="M50" i="135"/>
  <c r="M55" i="135"/>
  <c r="L58" i="135"/>
  <c r="M24" i="135"/>
  <c r="L11" i="135"/>
  <c r="M38" i="135"/>
  <c r="L51" i="135"/>
  <c r="N51" i="135" s="1"/>
  <c r="E51" i="135" s="1"/>
  <c r="M53" i="135"/>
  <c r="M13" i="135"/>
  <c r="L23" i="135"/>
  <c r="M35" i="135"/>
  <c r="L39" i="135"/>
  <c r="M40" i="135"/>
  <c r="L59" i="135"/>
  <c r="L31" i="135"/>
  <c r="M14" i="135"/>
  <c r="M25" i="135"/>
  <c r="M43" i="135"/>
  <c r="L47" i="135"/>
  <c r="M48" i="135"/>
  <c r="L62" i="135"/>
  <c r="M15" i="135"/>
  <c r="L19" i="135"/>
  <c r="M11" i="135"/>
  <c r="L15" i="135"/>
  <c r="N15" i="135" s="1"/>
  <c r="E15" i="135" s="1"/>
  <c r="L26" i="135"/>
  <c r="M33" i="135"/>
  <c r="M51" i="135"/>
  <c r="L55" i="135"/>
  <c r="N55" i="135" s="1"/>
  <c r="E55" i="135" s="1"/>
  <c r="M56" i="135"/>
  <c r="M62" i="135"/>
  <c r="L44" i="135"/>
  <c r="L36" i="135"/>
  <c r="L28" i="135"/>
  <c r="L20" i="135"/>
  <c r="L12" i="135"/>
  <c r="L33" i="135"/>
  <c r="N33" i="135" s="1"/>
  <c r="E33" i="135" s="1"/>
  <c r="L17" i="135"/>
  <c r="L14" i="135"/>
  <c r="N14" i="135" s="1"/>
  <c r="E14" i="135" s="1"/>
  <c r="L57" i="135"/>
  <c r="L49" i="135"/>
  <c r="N49" i="135" s="1"/>
  <c r="E49" i="135" s="1"/>
  <c r="L41" i="135"/>
  <c r="L25" i="135"/>
  <c r="L30" i="135"/>
  <c r="L22" i="135"/>
  <c r="L13" i="135"/>
  <c r="N13" i="135" s="1"/>
  <c r="E13" i="135" s="1"/>
  <c r="L56" i="135"/>
  <c r="N56" i="135" s="1"/>
  <c r="E56" i="135" s="1"/>
  <c r="L48" i="135"/>
  <c r="L40" i="135"/>
  <c r="N40" i="135" s="1"/>
  <c r="E40" i="135" s="1"/>
  <c r="L32" i="135"/>
  <c r="L24" i="135"/>
  <c r="N24" i="135" s="1"/>
  <c r="E24" i="135" s="1"/>
  <c r="L16" i="135"/>
  <c r="L54" i="135"/>
  <c r="L46" i="135"/>
  <c r="L38" i="135"/>
  <c r="N38" i="135" s="1"/>
  <c r="E38" i="135" s="1"/>
  <c r="L21" i="135"/>
  <c r="L61" i="135"/>
  <c r="L53" i="135"/>
  <c r="N53" i="135" s="1"/>
  <c r="E53" i="135" s="1"/>
  <c r="L45" i="135"/>
  <c r="L37" i="135"/>
  <c r="L29" i="135"/>
  <c r="N29" i="135" s="1"/>
  <c r="E29" i="135" s="1"/>
  <c r="L18" i="135"/>
  <c r="N18" i="135" s="1"/>
  <c r="E18" i="135" s="1"/>
  <c r="M20" i="135"/>
  <c r="M23" i="135"/>
  <c r="M26" i="135"/>
  <c r="M31" i="135"/>
  <c r="L34" i="135"/>
  <c r="N34" i="135" s="1"/>
  <c r="E34" i="135" s="1"/>
  <c r="M36" i="135"/>
  <c r="M41" i="135"/>
  <c r="L52" i="135"/>
  <c r="N52" i="135" s="1"/>
  <c r="E52" i="135" s="1"/>
  <c r="M59" i="135"/>
  <c r="M12" i="135"/>
  <c r="M18" i="135"/>
  <c r="L27" i="135"/>
  <c r="M29" i="135"/>
  <c r="M34" i="135"/>
  <c r="M39" i="135"/>
  <c r="L42" i="135"/>
  <c r="M44" i="135"/>
  <c r="M49" i="135"/>
  <c r="L60" i="135"/>
  <c r="M39" i="137"/>
  <c r="N39" i="137" s="1"/>
  <c r="E39" i="137" s="1"/>
  <c r="M46" i="137"/>
  <c r="M23" i="137"/>
  <c r="N23" i="137" s="1"/>
  <c r="E23" i="137" s="1"/>
  <c r="M27" i="137"/>
  <c r="N27" i="137" s="1"/>
  <c r="E27" i="137" s="1"/>
  <c r="M40" i="137"/>
  <c r="N40" i="137" s="1"/>
  <c r="E40" i="137" s="1"/>
  <c r="M32" i="137"/>
  <c r="N32" i="137" s="1"/>
  <c r="E32" i="137" s="1"/>
  <c r="M22" i="137"/>
  <c r="N22" i="137" s="1"/>
  <c r="E22" i="137" s="1"/>
  <c r="M18" i="137"/>
  <c r="N18" i="137" s="1"/>
  <c r="E18" i="137" s="1"/>
  <c r="N42" i="137"/>
  <c r="E42" i="137" s="1"/>
  <c r="N33" i="137"/>
  <c r="E33" i="137" s="1"/>
  <c r="M47" i="137"/>
  <c r="N47" i="137" s="1"/>
  <c r="E47" i="137" s="1"/>
  <c r="M33" i="137"/>
  <c r="M26" i="137"/>
  <c r="N26" i="137" s="1"/>
  <c r="E26" i="137" s="1"/>
  <c r="M16" i="137"/>
  <c r="N16" i="137" s="1"/>
  <c r="E16" i="137" s="1"/>
  <c r="N54" i="137"/>
  <c r="E54" i="137" s="1"/>
  <c r="M36" i="137"/>
  <c r="N36" i="137" s="1"/>
  <c r="E36" i="137" s="1"/>
  <c r="M17" i="137"/>
  <c r="M20" i="137"/>
  <c r="N20" i="137" s="1"/>
  <c r="E20" i="137" s="1"/>
  <c r="M59" i="137"/>
  <c r="N59" i="137" s="1"/>
  <c r="E59" i="137" s="1"/>
  <c r="M12" i="137"/>
  <c r="N12" i="137" s="1"/>
  <c r="E12" i="137" s="1"/>
  <c r="M62" i="137"/>
  <c r="N62" i="137" s="1"/>
  <c r="E62" i="137" s="1"/>
  <c r="M58" i="137"/>
  <c r="N58" i="137" s="1"/>
  <c r="E58" i="137" s="1"/>
  <c r="N17" i="137"/>
  <c r="E17" i="137" s="1"/>
  <c r="N46" i="137"/>
  <c r="E46" i="137" s="1"/>
  <c r="L10" i="135"/>
  <c r="M14" i="137"/>
  <c r="N14" i="137" s="1"/>
  <c r="E14" i="137" s="1"/>
  <c r="M21" i="137"/>
  <c r="N21" i="137" s="1"/>
  <c r="E21" i="137" s="1"/>
  <c r="M60" i="137"/>
  <c r="N60" i="137" s="1"/>
  <c r="E60" i="137" s="1"/>
  <c r="M45" i="137"/>
  <c r="N45" i="137" s="1"/>
  <c r="E45" i="137" s="1"/>
  <c r="M10" i="137"/>
  <c r="N10" i="137" s="1"/>
  <c r="M19" i="137"/>
  <c r="N19" i="137" s="1"/>
  <c r="E19" i="137" s="1"/>
  <c r="M53" i="137"/>
  <c r="N53" i="137" s="1"/>
  <c r="E53" i="137" s="1"/>
  <c r="M43" i="137"/>
  <c r="N43" i="137" s="1"/>
  <c r="E43" i="137" s="1"/>
  <c r="N30" i="137"/>
  <c r="E30" i="137" s="1"/>
  <c r="M55" i="137"/>
  <c r="N55" i="137" s="1"/>
  <c r="E55" i="137" s="1"/>
  <c r="M57" i="137"/>
  <c r="M50" i="137"/>
  <c r="N50" i="137" s="1"/>
  <c r="E50" i="137" s="1"/>
  <c r="M15" i="137"/>
  <c r="N15" i="137" s="1"/>
  <c r="E15" i="137" s="1"/>
  <c r="M48" i="137"/>
  <c r="N48" i="137" s="1"/>
  <c r="E48" i="137" s="1"/>
  <c r="M41" i="137"/>
  <c r="N41" i="137" s="1"/>
  <c r="E41" i="137" s="1"/>
  <c r="N57" i="137"/>
  <c r="E57" i="137" s="1"/>
  <c r="M61" i="137"/>
  <c r="N61" i="137" s="1"/>
  <c r="E61" i="137" s="1"/>
  <c r="M51" i="137"/>
  <c r="N51" i="137" s="1"/>
  <c r="E51" i="137" s="1"/>
  <c r="M42" i="137"/>
  <c r="M31" i="137"/>
  <c r="N31" i="137" s="1"/>
  <c r="E31" i="137" s="1"/>
  <c r="M38" i="137"/>
  <c r="N38" i="137" s="1"/>
  <c r="E38" i="137" s="1"/>
  <c r="M44" i="137"/>
  <c r="N44" i="137" s="1"/>
  <c r="E44" i="137" s="1"/>
  <c r="H62" i="133"/>
  <c r="I62" i="133" s="1"/>
  <c r="J62" i="133" s="1"/>
  <c r="K62" i="133" s="1"/>
  <c r="G62" i="133"/>
  <c r="L62" i="133" s="1"/>
  <c r="I61" i="133"/>
  <c r="J61" i="133" s="1"/>
  <c r="K61" i="133" s="1"/>
  <c r="H61" i="133"/>
  <c r="G61" i="133"/>
  <c r="J60" i="133"/>
  <c r="K60" i="133" s="1"/>
  <c r="I60" i="133"/>
  <c r="H60" i="133"/>
  <c r="G60" i="133"/>
  <c r="L60" i="133" s="1"/>
  <c r="H59" i="133"/>
  <c r="I59" i="133" s="1"/>
  <c r="J59" i="133" s="1"/>
  <c r="K59" i="133" s="1"/>
  <c r="G59" i="133"/>
  <c r="I58" i="133"/>
  <c r="J58" i="133" s="1"/>
  <c r="K58" i="133" s="1"/>
  <c r="H58" i="133"/>
  <c r="G58" i="133"/>
  <c r="H57" i="133"/>
  <c r="I57" i="133" s="1"/>
  <c r="J57" i="133" s="1"/>
  <c r="K57" i="133" s="1"/>
  <c r="G57" i="133"/>
  <c r="I56" i="133"/>
  <c r="J56" i="133" s="1"/>
  <c r="K56" i="133" s="1"/>
  <c r="H56" i="133"/>
  <c r="G56" i="133"/>
  <c r="L56" i="133" s="1"/>
  <c r="H55" i="133"/>
  <c r="I55" i="133" s="1"/>
  <c r="J55" i="133" s="1"/>
  <c r="K55" i="133" s="1"/>
  <c r="G55" i="133"/>
  <c r="L55" i="133" s="1"/>
  <c r="H54" i="133"/>
  <c r="I54" i="133" s="1"/>
  <c r="J54" i="133" s="1"/>
  <c r="K54" i="133" s="1"/>
  <c r="G54" i="133"/>
  <c r="L54" i="133" s="1"/>
  <c r="I53" i="133"/>
  <c r="J53" i="133" s="1"/>
  <c r="K53" i="133" s="1"/>
  <c r="H53" i="133"/>
  <c r="G53" i="133"/>
  <c r="J52" i="133"/>
  <c r="K52" i="133" s="1"/>
  <c r="I52" i="133"/>
  <c r="H52" i="133"/>
  <c r="G52" i="133"/>
  <c r="L52" i="133" s="1"/>
  <c r="H51" i="133"/>
  <c r="I51" i="133" s="1"/>
  <c r="J51" i="133" s="1"/>
  <c r="K51" i="133" s="1"/>
  <c r="G51" i="133"/>
  <c r="I50" i="133"/>
  <c r="J50" i="133" s="1"/>
  <c r="K50" i="133" s="1"/>
  <c r="H50" i="133"/>
  <c r="G50" i="133"/>
  <c r="H49" i="133"/>
  <c r="I49" i="133" s="1"/>
  <c r="J49" i="133" s="1"/>
  <c r="K49" i="133" s="1"/>
  <c r="G49" i="133"/>
  <c r="I48" i="133"/>
  <c r="J48" i="133" s="1"/>
  <c r="K48" i="133" s="1"/>
  <c r="H48" i="133"/>
  <c r="G48" i="133"/>
  <c r="L48" i="133" s="1"/>
  <c r="H47" i="133"/>
  <c r="I47" i="133" s="1"/>
  <c r="J47" i="133" s="1"/>
  <c r="K47" i="133" s="1"/>
  <c r="G47" i="133"/>
  <c r="L47" i="133" s="1"/>
  <c r="H46" i="133"/>
  <c r="I46" i="133" s="1"/>
  <c r="J46" i="133" s="1"/>
  <c r="K46" i="133" s="1"/>
  <c r="G46" i="133"/>
  <c r="L46" i="133" s="1"/>
  <c r="I45" i="133"/>
  <c r="J45" i="133" s="1"/>
  <c r="K45" i="133" s="1"/>
  <c r="H45" i="133"/>
  <c r="G45" i="133"/>
  <c r="J44" i="133"/>
  <c r="K44" i="133" s="1"/>
  <c r="I44" i="133"/>
  <c r="H44" i="133"/>
  <c r="G44" i="133"/>
  <c r="L44" i="133" s="1"/>
  <c r="H43" i="133"/>
  <c r="I43" i="133" s="1"/>
  <c r="J43" i="133" s="1"/>
  <c r="K43" i="133" s="1"/>
  <c r="G43" i="133"/>
  <c r="I42" i="133"/>
  <c r="J42" i="133" s="1"/>
  <c r="K42" i="133" s="1"/>
  <c r="H42" i="133"/>
  <c r="G42" i="133"/>
  <c r="H41" i="133"/>
  <c r="I41" i="133" s="1"/>
  <c r="J41" i="133" s="1"/>
  <c r="K41" i="133" s="1"/>
  <c r="G41" i="133"/>
  <c r="I40" i="133"/>
  <c r="J40" i="133" s="1"/>
  <c r="K40" i="133" s="1"/>
  <c r="H40" i="133"/>
  <c r="G40" i="133"/>
  <c r="L40" i="133" s="1"/>
  <c r="H39" i="133"/>
  <c r="I39" i="133" s="1"/>
  <c r="J39" i="133" s="1"/>
  <c r="K39" i="133" s="1"/>
  <c r="G39" i="133"/>
  <c r="L39" i="133" s="1"/>
  <c r="H38" i="133"/>
  <c r="I38" i="133" s="1"/>
  <c r="J38" i="133" s="1"/>
  <c r="K38" i="133" s="1"/>
  <c r="G38" i="133"/>
  <c r="L38" i="133" s="1"/>
  <c r="I37" i="133"/>
  <c r="J37" i="133" s="1"/>
  <c r="K37" i="133" s="1"/>
  <c r="H37" i="133"/>
  <c r="G37" i="133"/>
  <c r="J36" i="133"/>
  <c r="K36" i="133" s="1"/>
  <c r="I36" i="133"/>
  <c r="H36" i="133"/>
  <c r="G36" i="133"/>
  <c r="L36" i="133" s="1"/>
  <c r="H35" i="133"/>
  <c r="I35" i="133" s="1"/>
  <c r="J35" i="133" s="1"/>
  <c r="K35" i="133" s="1"/>
  <c r="G35" i="133"/>
  <c r="I34" i="133"/>
  <c r="J34" i="133" s="1"/>
  <c r="K34" i="133" s="1"/>
  <c r="H34" i="133"/>
  <c r="G34" i="133"/>
  <c r="H33" i="133"/>
  <c r="I33" i="133" s="1"/>
  <c r="J33" i="133" s="1"/>
  <c r="K33" i="133" s="1"/>
  <c r="G33" i="133"/>
  <c r="I32" i="133"/>
  <c r="J32" i="133" s="1"/>
  <c r="K32" i="133" s="1"/>
  <c r="H32" i="133"/>
  <c r="G32" i="133"/>
  <c r="L32" i="133" s="1"/>
  <c r="H31" i="133"/>
  <c r="I31" i="133" s="1"/>
  <c r="J31" i="133" s="1"/>
  <c r="K31" i="133" s="1"/>
  <c r="G31" i="133"/>
  <c r="L31" i="133" s="1"/>
  <c r="H30" i="133"/>
  <c r="I30" i="133" s="1"/>
  <c r="J30" i="133" s="1"/>
  <c r="K30" i="133" s="1"/>
  <c r="G30" i="133"/>
  <c r="L30" i="133" s="1"/>
  <c r="H29" i="133"/>
  <c r="I29" i="133" s="1"/>
  <c r="J29" i="133" s="1"/>
  <c r="K29" i="133" s="1"/>
  <c r="G29" i="133"/>
  <c r="I28" i="133"/>
  <c r="J28" i="133" s="1"/>
  <c r="K28" i="133" s="1"/>
  <c r="H28" i="133"/>
  <c r="G28" i="133"/>
  <c r="L28" i="133" s="1"/>
  <c r="H27" i="133"/>
  <c r="I27" i="133" s="1"/>
  <c r="J27" i="133" s="1"/>
  <c r="K27" i="133" s="1"/>
  <c r="G27" i="133"/>
  <c r="I26" i="133"/>
  <c r="J26" i="133" s="1"/>
  <c r="K26" i="133" s="1"/>
  <c r="H26" i="133"/>
  <c r="G26" i="133"/>
  <c r="H25" i="133"/>
  <c r="I25" i="133" s="1"/>
  <c r="J25" i="133" s="1"/>
  <c r="K25" i="133" s="1"/>
  <c r="G25" i="133"/>
  <c r="I24" i="133"/>
  <c r="J24" i="133" s="1"/>
  <c r="K24" i="133" s="1"/>
  <c r="H24" i="133"/>
  <c r="G24" i="133"/>
  <c r="L24" i="133" s="1"/>
  <c r="H23" i="133"/>
  <c r="I23" i="133" s="1"/>
  <c r="J23" i="133" s="1"/>
  <c r="K23" i="133" s="1"/>
  <c r="G23" i="133"/>
  <c r="L23" i="133" s="1"/>
  <c r="H22" i="133"/>
  <c r="I22" i="133" s="1"/>
  <c r="J22" i="133" s="1"/>
  <c r="K22" i="133" s="1"/>
  <c r="G22" i="133"/>
  <c r="L22" i="133" s="1"/>
  <c r="H21" i="133"/>
  <c r="I21" i="133" s="1"/>
  <c r="J21" i="133" s="1"/>
  <c r="K21" i="133" s="1"/>
  <c r="G21" i="133"/>
  <c r="I20" i="133"/>
  <c r="J20" i="133" s="1"/>
  <c r="K20" i="133" s="1"/>
  <c r="H20" i="133"/>
  <c r="G20" i="133"/>
  <c r="L20" i="133" s="1"/>
  <c r="H19" i="133"/>
  <c r="I19" i="133" s="1"/>
  <c r="J19" i="133" s="1"/>
  <c r="K19" i="133" s="1"/>
  <c r="G19" i="133"/>
  <c r="I18" i="133"/>
  <c r="J18" i="133" s="1"/>
  <c r="K18" i="133" s="1"/>
  <c r="H18" i="133"/>
  <c r="G18" i="133"/>
  <c r="H17" i="133"/>
  <c r="I17" i="133" s="1"/>
  <c r="J17" i="133" s="1"/>
  <c r="K17" i="133" s="1"/>
  <c r="G17" i="133"/>
  <c r="I16" i="133"/>
  <c r="J16" i="133" s="1"/>
  <c r="K16" i="133" s="1"/>
  <c r="H16" i="133"/>
  <c r="G16" i="133"/>
  <c r="L16" i="133" s="1"/>
  <c r="H15" i="133"/>
  <c r="I15" i="133" s="1"/>
  <c r="J15" i="133" s="1"/>
  <c r="K15" i="133" s="1"/>
  <c r="G15" i="133"/>
  <c r="L15" i="133" s="1"/>
  <c r="H14" i="133"/>
  <c r="I14" i="133" s="1"/>
  <c r="J14" i="133" s="1"/>
  <c r="K14" i="133" s="1"/>
  <c r="G14" i="133"/>
  <c r="L14" i="133" s="1"/>
  <c r="H13" i="133"/>
  <c r="I13" i="133" s="1"/>
  <c r="J13" i="133" s="1"/>
  <c r="K13" i="133" s="1"/>
  <c r="G13" i="133"/>
  <c r="I12" i="133"/>
  <c r="J12" i="133" s="1"/>
  <c r="K12" i="133" s="1"/>
  <c r="H12" i="133"/>
  <c r="G12" i="133"/>
  <c r="L12" i="133" s="1"/>
  <c r="H11" i="133"/>
  <c r="I11" i="133" s="1"/>
  <c r="J11" i="133" s="1"/>
  <c r="K11" i="133" s="1"/>
  <c r="G11" i="133"/>
  <c r="I10" i="133"/>
  <c r="J10" i="133" s="1"/>
  <c r="K10" i="133" s="1"/>
  <c r="H10" i="133"/>
  <c r="G10" i="133"/>
  <c r="E10" i="133"/>
  <c r="B7" i="133"/>
  <c r="I6" i="133"/>
  <c r="L26" i="133" s="1"/>
  <c r="B6" i="133"/>
  <c r="I7" i="133" l="1"/>
  <c r="M17" i="133" s="1"/>
  <c r="M49" i="133"/>
  <c r="M55" i="133"/>
  <c r="N55" i="133" s="1"/>
  <c r="E55" i="133" s="1"/>
  <c r="L17" i="133"/>
  <c r="L25" i="133"/>
  <c r="L33" i="133"/>
  <c r="L41" i="133"/>
  <c r="L49" i="133"/>
  <c r="L57" i="133"/>
  <c r="M57" i="135"/>
  <c r="L50" i="133"/>
  <c r="L58" i="133"/>
  <c r="N39" i="135"/>
  <c r="E39" i="135" s="1"/>
  <c r="L34" i="133"/>
  <c r="L42" i="133"/>
  <c r="L11" i="133"/>
  <c r="L19" i="133"/>
  <c r="L27" i="133"/>
  <c r="L35" i="133"/>
  <c r="L43" i="133"/>
  <c r="L51" i="133"/>
  <c r="L59" i="133"/>
  <c r="N50" i="135"/>
  <c r="E50" i="135" s="1"/>
  <c r="N30" i="135"/>
  <c r="E30" i="135" s="1"/>
  <c r="N12" i="135"/>
  <c r="E12" i="135" s="1"/>
  <c r="N31" i="135"/>
  <c r="E31" i="135" s="1"/>
  <c r="N23" i="135"/>
  <c r="E23" i="135" s="1"/>
  <c r="M32" i="135"/>
  <c r="M45" i="135"/>
  <c r="M47" i="135"/>
  <c r="L10" i="133"/>
  <c r="L29" i="133"/>
  <c r="L37" i="133"/>
  <c r="L45" i="133"/>
  <c r="L53" i="133"/>
  <c r="L61" i="133"/>
  <c r="N45" i="135"/>
  <c r="E45" i="135" s="1"/>
  <c r="N25" i="135"/>
  <c r="E25" i="135" s="1"/>
  <c r="N20" i="135"/>
  <c r="E20" i="135" s="1"/>
  <c r="N62" i="135"/>
  <c r="E62" i="135" s="1"/>
  <c r="M22" i="135"/>
  <c r="N22" i="135" s="1"/>
  <c r="E22" i="135" s="1"/>
  <c r="M19" i="135"/>
  <c r="N19" i="135" s="1"/>
  <c r="E19" i="135" s="1"/>
  <c r="M27" i="135"/>
  <c r="N43" i="135"/>
  <c r="E43" i="135" s="1"/>
  <c r="M42" i="135"/>
  <c r="N42" i="135" s="1"/>
  <c r="E42" i="135" s="1"/>
  <c r="L18" i="133"/>
  <c r="L13" i="133"/>
  <c r="L21" i="133"/>
  <c r="N27" i="135"/>
  <c r="E27" i="135" s="1"/>
  <c r="N32" i="135"/>
  <c r="E32" i="135" s="1"/>
  <c r="N41" i="135"/>
  <c r="E41" i="135" s="1"/>
  <c r="M28" i="135"/>
  <c r="N28" i="135" s="1"/>
  <c r="E28" i="135" s="1"/>
  <c r="M54" i="135"/>
  <c r="N54" i="135" s="1"/>
  <c r="E54" i="135" s="1"/>
  <c r="M61" i="135"/>
  <c r="M16" i="135"/>
  <c r="N16" i="135" s="1"/>
  <c r="E16" i="135" s="1"/>
  <c r="N11" i="135"/>
  <c r="E11" i="135" s="1"/>
  <c r="M30" i="135"/>
  <c r="M37" i="135"/>
  <c r="N37" i="135" s="1"/>
  <c r="E37" i="135" s="1"/>
  <c r="N61" i="135"/>
  <c r="E61" i="135" s="1"/>
  <c r="N36" i="135"/>
  <c r="E36" i="135" s="1"/>
  <c r="N26" i="135"/>
  <c r="E26" i="135" s="1"/>
  <c r="N59" i="135"/>
  <c r="E59" i="135" s="1"/>
  <c r="N35" i="135"/>
  <c r="E35" i="135" s="1"/>
  <c r="N21" i="135"/>
  <c r="E21" i="135" s="1"/>
  <c r="N48" i="135"/>
  <c r="E48" i="135" s="1"/>
  <c r="N57" i="135"/>
  <c r="E57" i="135" s="1"/>
  <c r="N44" i="135"/>
  <c r="E44" i="135" s="1"/>
  <c r="M17" i="135"/>
  <c r="N17" i="135" s="1"/>
  <c r="E17" i="135" s="1"/>
  <c r="N47" i="135"/>
  <c r="E47" i="135" s="1"/>
  <c r="M46" i="135"/>
  <c r="N46" i="135" s="1"/>
  <c r="E46" i="135" s="1"/>
  <c r="M58" i="135"/>
  <c r="N58" i="135" s="1"/>
  <c r="E58" i="135" s="1"/>
  <c r="M60" i="135"/>
  <c r="N60" i="135" s="1"/>
  <c r="E60" i="135" s="1"/>
  <c r="M10" i="135"/>
  <c r="N10" i="135" s="1"/>
  <c r="H62" i="131"/>
  <c r="I62" i="131" s="1"/>
  <c r="J62" i="131" s="1"/>
  <c r="K62" i="131" s="1"/>
  <c r="G62" i="131"/>
  <c r="I61" i="131"/>
  <c r="J61" i="131" s="1"/>
  <c r="K61" i="131" s="1"/>
  <c r="H61" i="131"/>
  <c r="G61" i="131"/>
  <c r="H60" i="131"/>
  <c r="I60" i="131" s="1"/>
  <c r="J60" i="131" s="1"/>
  <c r="K60" i="131" s="1"/>
  <c r="G60" i="131"/>
  <c r="I59" i="131"/>
  <c r="J59" i="131" s="1"/>
  <c r="K59" i="131" s="1"/>
  <c r="H59" i="131"/>
  <c r="G59" i="131"/>
  <c r="H58" i="131"/>
  <c r="I58" i="131" s="1"/>
  <c r="J58" i="131" s="1"/>
  <c r="K58" i="131" s="1"/>
  <c r="G58" i="131"/>
  <c r="H57" i="131"/>
  <c r="I57" i="131" s="1"/>
  <c r="J57" i="131" s="1"/>
  <c r="K57" i="131" s="1"/>
  <c r="G57" i="131"/>
  <c r="I56" i="131"/>
  <c r="J56" i="131" s="1"/>
  <c r="K56" i="131" s="1"/>
  <c r="H56" i="131"/>
  <c r="G56" i="131"/>
  <c r="J55" i="131"/>
  <c r="K55" i="131" s="1"/>
  <c r="I55" i="131"/>
  <c r="H55" i="131"/>
  <c r="G55" i="131"/>
  <c r="H54" i="131"/>
  <c r="I54" i="131" s="1"/>
  <c r="J54" i="131" s="1"/>
  <c r="K54" i="131" s="1"/>
  <c r="G54" i="131"/>
  <c r="I53" i="131"/>
  <c r="J53" i="131" s="1"/>
  <c r="K53" i="131" s="1"/>
  <c r="H53" i="131"/>
  <c r="G53" i="131"/>
  <c r="H52" i="131"/>
  <c r="I52" i="131" s="1"/>
  <c r="J52" i="131" s="1"/>
  <c r="K52" i="131" s="1"/>
  <c r="G52" i="131"/>
  <c r="I51" i="131"/>
  <c r="J51" i="131" s="1"/>
  <c r="K51" i="131" s="1"/>
  <c r="H51" i="131"/>
  <c r="G51" i="131"/>
  <c r="H50" i="131"/>
  <c r="I50" i="131" s="1"/>
  <c r="J50" i="131" s="1"/>
  <c r="K50" i="131" s="1"/>
  <c r="G50" i="131"/>
  <c r="H49" i="131"/>
  <c r="I49" i="131" s="1"/>
  <c r="J49" i="131" s="1"/>
  <c r="K49" i="131" s="1"/>
  <c r="G49" i="131"/>
  <c r="I48" i="131"/>
  <c r="J48" i="131" s="1"/>
  <c r="K48" i="131" s="1"/>
  <c r="H48" i="131"/>
  <c r="G48" i="131"/>
  <c r="J47" i="131"/>
  <c r="K47" i="131" s="1"/>
  <c r="I47" i="131"/>
  <c r="H47" i="131"/>
  <c r="G47" i="131"/>
  <c r="H46" i="131"/>
  <c r="I46" i="131" s="1"/>
  <c r="J46" i="131" s="1"/>
  <c r="K46" i="131" s="1"/>
  <c r="G46" i="131"/>
  <c r="I45" i="131"/>
  <c r="J45" i="131" s="1"/>
  <c r="K45" i="131" s="1"/>
  <c r="H45" i="131"/>
  <c r="G45" i="131"/>
  <c r="H44" i="131"/>
  <c r="I44" i="131" s="1"/>
  <c r="J44" i="131" s="1"/>
  <c r="K44" i="131" s="1"/>
  <c r="G44" i="131"/>
  <c r="I43" i="131"/>
  <c r="J43" i="131" s="1"/>
  <c r="K43" i="131" s="1"/>
  <c r="H43" i="131"/>
  <c r="G43" i="131"/>
  <c r="H42" i="131"/>
  <c r="I42" i="131" s="1"/>
  <c r="J42" i="131" s="1"/>
  <c r="K42" i="131" s="1"/>
  <c r="G42" i="131"/>
  <c r="H41" i="131"/>
  <c r="I41" i="131" s="1"/>
  <c r="J41" i="131" s="1"/>
  <c r="K41" i="131" s="1"/>
  <c r="G41" i="131"/>
  <c r="I40" i="131"/>
  <c r="J40" i="131" s="1"/>
  <c r="K40" i="131" s="1"/>
  <c r="H40" i="131"/>
  <c r="G40" i="131"/>
  <c r="J39" i="131"/>
  <c r="K39" i="131" s="1"/>
  <c r="I39" i="131"/>
  <c r="H39" i="131"/>
  <c r="G39" i="131"/>
  <c r="H38" i="131"/>
  <c r="I38" i="131" s="1"/>
  <c r="J38" i="131" s="1"/>
  <c r="K38" i="131" s="1"/>
  <c r="G38" i="131"/>
  <c r="I37" i="131"/>
  <c r="J37" i="131" s="1"/>
  <c r="K37" i="131" s="1"/>
  <c r="H37" i="131"/>
  <c r="G37" i="131"/>
  <c r="H36" i="131"/>
  <c r="I36" i="131" s="1"/>
  <c r="J36" i="131" s="1"/>
  <c r="K36" i="131" s="1"/>
  <c r="G36" i="131"/>
  <c r="I35" i="131"/>
  <c r="J35" i="131" s="1"/>
  <c r="K35" i="131" s="1"/>
  <c r="H35" i="131"/>
  <c r="G35" i="131"/>
  <c r="H34" i="131"/>
  <c r="I34" i="131" s="1"/>
  <c r="J34" i="131" s="1"/>
  <c r="K34" i="131" s="1"/>
  <c r="G34" i="131"/>
  <c r="H33" i="131"/>
  <c r="I33" i="131" s="1"/>
  <c r="J33" i="131" s="1"/>
  <c r="K33" i="131" s="1"/>
  <c r="G33" i="131"/>
  <c r="I32" i="131"/>
  <c r="J32" i="131" s="1"/>
  <c r="K32" i="131" s="1"/>
  <c r="H32" i="131"/>
  <c r="G32" i="131"/>
  <c r="J31" i="131"/>
  <c r="K31" i="131" s="1"/>
  <c r="I31" i="131"/>
  <c r="H31" i="131"/>
  <c r="G31" i="131"/>
  <c r="H30" i="131"/>
  <c r="I30" i="131" s="1"/>
  <c r="J30" i="131" s="1"/>
  <c r="K30" i="131" s="1"/>
  <c r="G30" i="131"/>
  <c r="I29" i="131"/>
  <c r="J29" i="131" s="1"/>
  <c r="K29" i="131" s="1"/>
  <c r="H29" i="131"/>
  <c r="G29" i="131"/>
  <c r="H28" i="131"/>
  <c r="I28" i="131" s="1"/>
  <c r="J28" i="131" s="1"/>
  <c r="K28" i="131" s="1"/>
  <c r="G28" i="131"/>
  <c r="I27" i="131"/>
  <c r="J27" i="131" s="1"/>
  <c r="K27" i="131" s="1"/>
  <c r="H27" i="131"/>
  <c r="G27" i="131"/>
  <c r="H26" i="131"/>
  <c r="I26" i="131" s="1"/>
  <c r="J26" i="131" s="1"/>
  <c r="K26" i="131" s="1"/>
  <c r="G26" i="131"/>
  <c r="H25" i="131"/>
  <c r="I25" i="131" s="1"/>
  <c r="J25" i="131" s="1"/>
  <c r="K25" i="131" s="1"/>
  <c r="G25" i="131"/>
  <c r="I24" i="131"/>
  <c r="J24" i="131" s="1"/>
  <c r="K24" i="131" s="1"/>
  <c r="H24" i="131"/>
  <c r="G24" i="131"/>
  <c r="J23" i="131"/>
  <c r="K23" i="131" s="1"/>
  <c r="I23" i="131"/>
  <c r="H23" i="131"/>
  <c r="G23" i="131"/>
  <c r="H22" i="131"/>
  <c r="I22" i="131" s="1"/>
  <c r="J22" i="131" s="1"/>
  <c r="K22" i="131" s="1"/>
  <c r="G22" i="131"/>
  <c r="I21" i="131"/>
  <c r="J21" i="131" s="1"/>
  <c r="K21" i="131" s="1"/>
  <c r="H21" i="131"/>
  <c r="G21" i="131"/>
  <c r="H20" i="131"/>
  <c r="I20" i="131" s="1"/>
  <c r="J20" i="131" s="1"/>
  <c r="K20" i="131" s="1"/>
  <c r="G20" i="131"/>
  <c r="I19" i="131"/>
  <c r="J19" i="131" s="1"/>
  <c r="K19" i="131" s="1"/>
  <c r="H19" i="131"/>
  <c r="G19" i="131"/>
  <c r="H18" i="131"/>
  <c r="I18" i="131" s="1"/>
  <c r="J18" i="131" s="1"/>
  <c r="K18" i="131" s="1"/>
  <c r="G18" i="131"/>
  <c r="H17" i="131"/>
  <c r="I17" i="131" s="1"/>
  <c r="J17" i="131" s="1"/>
  <c r="K17" i="131" s="1"/>
  <c r="G17" i="131"/>
  <c r="I16" i="131"/>
  <c r="J16" i="131" s="1"/>
  <c r="K16" i="131" s="1"/>
  <c r="H16" i="131"/>
  <c r="G16" i="131"/>
  <c r="J15" i="131"/>
  <c r="K15" i="131" s="1"/>
  <c r="I15" i="131"/>
  <c r="H15" i="131"/>
  <c r="G15" i="131"/>
  <c r="H14" i="131"/>
  <c r="I14" i="131" s="1"/>
  <c r="J14" i="131" s="1"/>
  <c r="K14" i="131" s="1"/>
  <c r="G14" i="131"/>
  <c r="I13" i="131"/>
  <c r="J13" i="131" s="1"/>
  <c r="K13" i="131" s="1"/>
  <c r="H13" i="131"/>
  <c r="G13" i="131"/>
  <c r="H12" i="131"/>
  <c r="I12" i="131" s="1"/>
  <c r="J12" i="131" s="1"/>
  <c r="K12" i="131" s="1"/>
  <c r="G12" i="131"/>
  <c r="I11" i="131"/>
  <c r="J11" i="131" s="1"/>
  <c r="K11" i="131" s="1"/>
  <c r="H11" i="131"/>
  <c r="G11" i="131"/>
  <c r="H10" i="131"/>
  <c r="I10" i="131" s="1"/>
  <c r="J10" i="131" s="1"/>
  <c r="K10" i="131" s="1"/>
  <c r="G10" i="131"/>
  <c r="E10" i="131"/>
  <c r="B7" i="131"/>
  <c r="B6" i="131"/>
  <c r="M60" i="131" l="1"/>
  <c r="M57" i="131"/>
  <c r="M52" i="131"/>
  <c r="I7" i="131"/>
  <c r="M14" i="131" s="1"/>
  <c r="M40" i="131"/>
  <c r="M59" i="131"/>
  <c r="M13" i="133"/>
  <c r="N13" i="133" s="1"/>
  <c r="E13" i="133" s="1"/>
  <c r="M57" i="133"/>
  <c r="M25" i="133"/>
  <c r="M47" i="133"/>
  <c r="N47" i="133" s="1"/>
  <c r="E47" i="133" s="1"/>
  <c r="M46" i="133"/>
  <c r="N46" i="133" s="1"/>
  <c r="E46" i="133" s="1"/>
  <c r="N57" i="133"/>
  <c r="E57" i="133" s="1"/>
  <c r="M10" i="133"/>
  <c r="M33" i="133"/>
  <c r="M48" i="133"/>
  <c r="N48" i="133" s="1"/>
  <c r="E48" i="133" s="1"/>
  <c r="M53" i="133"/>
  <c r="N53" i="133" s="1"/>
  <c r="E53" i="133" s="1"/>
  <c r="M41" i="133"/>
  <c r="M21" i="133"/>
  <c r="N21" i="133" s="1"/>
  <c r="E21" i="133" s="1"/>
  <c r="N10" i="133"/>
  <c r="N49" i="133"/>
  <c r="E49" i="133" s="1"/>
  <c r="M23" i="133"/>
  <c r="N23" i="133" s="1"/>
  <c r="E23" i="133" s="1"/>
  <c r="M42" i="133"/>
  <c r="M51" i="133"/>
  <c r="N51" i="133" s="1"/>
  <c r="E51" i="133" s="1"/>
  <c r="M28" i="133"/>
  <c r="N28" i="133" s="1"/>
  <c r="E28" i="133" s="1"/>
  <c r="M35" i="133"/>
  <c r="M40" i="133"/>
  <c r="N40" i="133" s="1"/>
  <c r="E40" i="133" s="1"/>
  <c r="N35" i="133"/>
  <c r="E35" i="133" s="1"/>
  <c r="N41" i="133"/>
  <c r="E41" i="133" s="1"/>
  <c r="M43" i="133"/>
  <c r="N43" i="133" s="1"/>
  <c r="E43" i="133" s="1"/>
  <c r="M45" i="133"/>
  <c r="M39" i="133"/>
  <c r="N39" i="133" s="1"/>
  <c r="E39" i="133" s="1"/>
  <c r="M44" i="133"/>
  <c r="N44" i="133" s="1"/>
  <c r="E44" i="133" s="1"/>
  <c r="M18" i="133"/>
  <c r="N18" i="133" s="1"/>
  <c r="E18" i="133" s="1"/>
  <c r="M15" i="133"/>
  <c r="N15" i="133" s="1"/>
  <c r="E15" i="133" s="1"/>
  <c r="M11" i="133"/>
  <c r="M34" i="133"/>
  <c r="N34" i="133" s="1"/>
  <c r="E34" i="133" s="1"/>
  <c r="N33" i="133"/>
  <c r="E33" i="133" s="1"/>
  <c r="M29" i="133"/>
  <c r="N29" i="133" s="1"/>
  <c r="E29" i="133" s="1"/>
  <c r="M38" i="133"/>
  <c r="N38" i="133" s="1"/>
  <c r="E38" i="133" s="1"/>
  <c r="M62" i="133"/>
  <c r="N62" i="133" s="1"/>
  <c r="E62" i="133" s="1"/>
  <c r="M14" i="133"/>
  <c r="N14" i="133" s="1"/>
  <c r="E14" i="133" s="1"/>
  <c r="M31" i="133"/>
  <c r="N31" i="133" s="1"/>
  <c r="E31" i="133" s="1"/>
  <c r="I6" i="131"/>
  <c r="L39" i="131" s="1"/>
  <c r="N25" i="133"/>
  <c r="E25" i="133" s="1"/>
  <c r="M27" i="133"/>
  <c r="N27" i="133" s="1"/>
  <c r="E27" i="133" s="1"/>
  <c r="M36" i="133"/>
  <c r="N36" i="133" s="1"/>
  <c r="E36" i="133" s="1"/>
  <c r="M26" i="133"/>
  <c r="N26" i="133" s="1"/>
  <c r="E26" i="133" s="1"/>
  <c r="M59" i="133"/>
  <c r="N59" i="133" s="1"/>
  <c r="E59" i="133" s="1"/>
  <c r="M61" i="133"/>
  <c r="N61" i="133" s="1"/>
  <c r="E61" i="133" s="1"/>
  <c r="N11" i="133"/>
  <c r="E11" i="133" s="1"/>
  <c r="N17" i="133"/>
  <c r="E17" i="133" s="1"/>
  <c r="M20" i="133"/>
  <c r="N20" i="133" s="1"/>
  <c r="E20" i="133" s="1"/>
  <c r="M30" i="133"/>
  <c r="N30" i="133" s="1"/>
  <c r="E30" i="133" s="1"/>
  <c r="M60" i="133"/>
  <c r="N60" i="133" s="1"/>
  <c r="E60" i="133" s="1"/>
  <c r="M19" i="133"/>
  <c r="N19" i="133" s="1"/>
  <c r="E19" i="133" s="1"/>
  <c r="M32" i="133"/>
  <c r="N32" i="133" s="1"/>
  <c r="E32" i="133" s="1"/>
  <c r="M56" i="133"/>
  <c r="N56" i="133" s="1"/>
  <c r="E56" i="133" s="1"/>
  <c r="M24" i="133"/>
  <c r="N24" i="133" s="1"/>
  <c r="E24" i="133" s="1"/>
  <c r="N45" i="133"/>
  <c r="E45" i="133" s="1"/>
  <c r="N42" i="133"/>
  <c r="E42" i="133" s="1"/>
  <c r="M58" i="133"/>
  <c r="N58" i="133" s="1"/>
  <c r="E58" i="133" s="1"/>
  <c r="M54" i="133"/>
  <c r="N54" i="133" s="1"/>
  <c r="E54" i="133" s="1"/>
  <c r="M16" i="133"/>
  <c r="N16" i="133" s="1"/>
  <c r="E16" i="133" s="1"/>
  <c r="M12" i="133"/>
  <c r="N12" i="133" s="1"/>
  <c r="E12" i="133" s="1"/>
  <c r="M22" i="133"/>
  <c r="N22" i="133" s="1"/>
  <c r="E22" i="133" s="1"/>
  <c r="M50" i="133"/>
  <c r="N50" i="133" s="1"/>
  <c r="E50" i="133" s="1"/>
  <c r="M37" i="133"/>
  <c r="N37" i="133" s="1"/>
  <c r="E37" i="133" s="1"/>
  <c r="M52" i="133"/>
  <c r="N52" i="133" s="1"/>
  <c r="E52" i="133" s="1"/>
  <c r="H62" i="129"/>
  <c r="I62" i="129" s="1"/>
  <c r="J62" i="129" s="1"/>
  <c r="K62" i="129" s="1"/>
  <c r="G62" i="129"/>
  <c r="L62" i="129" s="1"/>
  <c r="H61" i="129"/>
  <c r="I61" i="129" s="1"/>
  <c r="J61" i="129" s="1"/>
  <c r="K61" i="129" s="1"/>
  <c r="G61" i="129"/>
  <c r="L61" i="129" s="1"/>
  <c r="I60" i="129"/>
  <c r="J60" i="129" s="1"/>
  <c r="K60" i="129" s="1"/>
  <c r="H60" i="129"/>
  <c r="G60" i="129"/>
  <c r="L60" i="129" s="1"/>
  <c r="H59" i="129"/>
  <c r="I59" i="129" s="1"/>
  <c r="J59" i="129" s="1"/>
  <c r="K59" i="129" s="1"/>
  <c r="G59" i="129"/>
  <c r="L59" i="129" s="1"/>
  <c r="I58" i="129"/>
  <c r="J58" i="129" s="1"/>
  <c r="K58" i="129" s="1"/>
  <c r="H58" i="129"/>
  <c r="G58" i="129"/>
  <c r="J57" i="129"/>
  <c r="K57" i="129" s="1"/>
  <c r="I57" i="129"/>
  <c r="H57" i="129"/>
  <c r="G57" i="129"/>
  <c r="H56" i="129"/>
  <c r="I56" i="129" s="1"/>
  <c r="J56" i="129" s="1"/>
  <c r="K56" i="129" s="1"/>
  <c r="G56" i="129"/>
  <c r="I55" i="129"/>
  <c r="J55" i="129" s="1"/>
  <c r="K55" i="129" s="1"/>
  <c r="H55" i="129"/>
  <c r="G55" i="129"/>
  <c r="H54" i="129"/>
  <c r="I54" i="129" s="1"/>
  <c r="J54" i="129" s="1"/>
  <c r="K54" i="129" s="1"/>
  <c r="G54" i="129"/>
  <c r="L54" i="129" s="1"/>
  <c r="H53" i="129"/>
  <c r="I53" i="129" s="1"/>
  <c r="J53" i="129" s="1"/>
  <c r="K53" i="129" s="1"/>
  <c r="G53" i="129"/>
  <c r="L53" i="129" s="1"/>
  <c r="I52" i="129"/>
  <c r="J52" i="129" s="1"/>
  <c r="K52" i="129" s="1"/>
  <c r="H52" i="129"/>
  <c r="G52" i="129"/>
  <c r="L52" i="129" s="1"/>
  <c r="H51" i="129"/>
  <c r="I51" i="129" s="1"/>
  <c r="J51" i="129" s="1"/>
  <c r="K51" i="129" s="1"/>
  <c r="G51" i="129"/>
  <c r="L51" i="129" s="1"/>
  <c r="I50" i="129"/>
  <c r="J50" i="129" s="1"/>
  <c r="K50" i="129" s="1"/>
  <c r="H50" i="129"/>
  <c r="G50" i="129"/>
  <c r="J49" i="129"/>
  <c r="K49" i="129" s="1"/>
  <c r="I49" i="129"/>
  <c r="H49" i="129"/>
  <c r="G49" i="129"/>
  <c r="H48" i="129"/>
  <c r="I48" i="129" s="1"/>
  <c r="J48" i="129" s="1"/>
  <c r="K48" i="129" s="1"/>
  <c r="G48" i="129"/>
  <c r="I47" i="129"/>
  <c r="J47" i="129" s="1"/>
  <c r="K47" i="129" s="1"/>
  <c r="H47" i="129"/>
  <c r="G47" i="129"/>
  <c r="H46" i="129"/>
  <c r="I46" i="129" s="1"/>
  <c r="J46" i="129" s="1"/>
  <c r="K46" i="129" s="1"/>
  <c r="G46" i="129"/>
  <c r="L46" i="129" s="1"/>
  <c r="H45" i="129"/>
  <c r="I45" i="129" s="1"/>
  <c r="J45" i="129" s="1"/>
  <c r="K45" i="129" s="1"/>
  <c r="G45" i="129"/>
  <c r="L45" i="129" s="1"/>
  <c r="I44" i="129"/>
  <c r="J44" i="129" s="1"/>
  <c r="K44" i="129" s="1"/>
  <c r="H44" i="129"/>
  <c r="G44" i="129"/>
  <c r="L44" i="129" s="1"/>
  <c r="H43" i="129"/>
  <c r="I43" i="129" s="1"/>
  <c r="J43" i="129" s="1"/>
  <c r="K43" i="129" s="1"/>
  <c r="G43" i="129"/>
  <c r="L43" i="129" s="1"/>
  <c r="I42" i="129"/>
  <c r="J42" i="129" s="1"/>
  <c r="K42" i="129" s="1"/>
  <c r="H42" i="129"/>
  <c r="G42" i="129"/>
  <c r="J41" i="129"/>
  <c r="K41" i="129" s="1"/>
  <c r="I41" i="129"/>
  <c r="H41" i="129"/>
  <c r="G41" i="129"/>
  <c r="H40" i="129"/>
  <c r="I40" i="129" s="1"/>
  <c r="J40" i="129" s="1"/>
  <c r="K40" i="129" s="1"/>
  <c r="G40" i="129"/>
  <c r="I39" i="129"/>
  <c r="J39" i="129" s="1"/>
  <c r="K39" i="129" s="1"/>
  <c r="H39" i="129"/>
  <c r="G39" i="129"/>
  <c r="H38" i="129"/>
  <c r="I38" i="129" s="1"/>
  <c r="J38" i="129" s="1"/>
  <c r="K38" i="129" s="1"/>
  <c r="G38" i="129"/>
  <c r="L38" i="129" s="1"/>
  <c r="H37" i="129"/>
  <c r="I37" i="129" s="1"/>
  <c r="J37" i="129" s="1"/>
  <c r="K37" i="129" s="1"/>
  <c r="G37" i="129"/>
  <c r="L37" i="129" s="1"/>
  <c r="I36" i="129"/>
  <c r="J36" i="129" s="1"/>
  <c r="K36" i="129" s="1"/>
  <c r="H36" i="129"/>
  <c r="G36" i="129"/>
  <c r="L36" i="129" s="1"/>
  <c r="H35" i="129"/>
  <c r="I35" i="129" s="1"/>
  <c r="J35" i="129" s="1"/>
  <c r="K35" i="129" s="1"/>
  <c r="G35" i="129"/>
  <c r="L35" i="129" s="1"/>
  <c r="I34" i="129"/>
  <c r="J34" i="129" s="1"/>
  <c r="K34" i="129" s="1"/>
  <c r="H34" i="129"/>
  <c r="G34" i="129"/>
  <c r="J33" i="129"/>
  <c r="K33" i="129" s="1"/>
  <c r="I33" i="129"/>
  <c r="H33" i="129"/>
  <c r="G33" i="129"/>
  <c r="H32" i="129"/>
  <c r="I32" i="129" s="1"/>
  <c r="J32" i="129" s="1"/>
  <c r="K32" i="129" s="1"/>
  <c r="G32" i="129"/>
  <c r="I31" i="129"/>
  <c r="J31" i="129" s="1"/>
  <c r="K31" i="129" s="1"/>
  <c r="H31" i="129"/>
  <c r="G31" i="129"/>
  <c r="H30" i="129"/>
  <c r="I30" i="129" s="1"/>
  <c r="J30" i="129" s="1"/>
  <c r="K30" i="129" s="1"/>
  <c r="G30" i="129"/>
  <c r="L30" i="129" s="1"/>
  <c r="H29" i="129"/>
  <c r="I29" i="129" s="1"/>
  <c r="J29" i="129" s="1"/>
  <c r="K29" i="129" s="1"/>
  <c r="G29" i="129"/>
  <c r="L29" i="129" s="1"/>
  <c r="I28" i="129"/>
  <c r="J28" i="129" s="1"/>
  <c r="K28" i="129" s="1"/>
  <c r="H28" i="129"/>
  <c r="G28" i="129"/>
  <c r="L28" i="129" s="1"/>
  <c r="H27" i="129"/>
  <c r="I27" i="129" s="1"/>
  <c r="J27" i="129" s="1"/>
  <c r="K27" i="129" s="1"/>
  <c r="G27" i="129"/>
  <c r="L27" i="129" s="1"/>
  <c r="I26" i="129"/>
  <c r="J26" i="129" s="1"/>
  <c r="K26" i="129" s="1"/>
  <c r="H26" i="129"/>
  <c r="G26" i="129"/>
  <c r="J25" i="129"/>
  <c r="K25" i="129" s="1"/>
  <c r="I25" i="129"/>
  <c r="H25" i="129"/>
  <c r="G25" i="129"/>
  <c r="H24" i="129"/>
  <c r="I24" i="129" s="1"/>
  <c r="J24" i="129" s="1"/>
  <c r="K24" i="129" s="1"/>
  <c r="G24" i="129"/>
  <c r="L23" i="129"/>
  <c r="I23" i="129"/>
  <c r="J23" i="129" s="1"/>
  <c r="K23" i="129" s="1"/>
  <c r="H23" i="129"/>
  <c r="G23" i="129"/>
  <c r="H22" i="129"/>
  <c r="I22" i="129" s="1"/>
  <c r="J22" i="129" s="1"/>
  <c r="K22" i="129" s="1"/>
  <c r="G22" i="129"/>
  <c r="L22" i="129" s="1"/>
  <c r="H21" i="129"/>
  <c r="I21" i="129" s="1"/>
  <c r="J21" i="129" s="1"/>
  <c r="K21" i="129" s="1"/>
  <c r="G21" i="129"/>
  <c r="L21" i="129" s="1"/>
  <c r="I20" i="129"/>
  <c r="J20" i="129" s="1"/>
  <c r="K20" i="129" s="1"/>
  <c r="H20" i="129"/>
  <c r="G20" i="129"/>
  <c r="L20" i="129" s="1"/>
  <c r="H19" i="129"/>
  <c r="I19" i="129" s="1"/>
  <c r="J19" i="129" s="1"/>
  <c r="K19" i="129" s="1"/>
  <c r="G19" i="129"/>
  <c r="L19" i="129" s="1"/>
  <c r="I18" i="129"/>
  <c r="J18" i="129" s="1"/>
  <c r="K18" i="129" s="1"/>
  <c r="H18" i="129"/>
  <c r="G18" i="129"/>
  <c r="J17" i="129"/>
  <c r="K17" i="129" s="1"/>
  <c r="I17" i="129"/>
  <c r="H17" i="129"/>
  <c r="G17" i="129"/>
  <c r="H16" i="129"/>
  <c r="I16" i="129" s="1"/>
  <c r="J16" i="129" s="1"/>
  <c r="K16" i="129" s="1"/>
  <c r="G16" i="129"/>
  <c r="L15" i="129"/>
  <c r="I15" i="129"/>
  <c r="J15" i="129" s="1"/>
  <c r="K15" i="129" s="1"/>
  <c r="H15" i="129"/>
  <c r="G15" i="129"/>
  <c r="H14" i="129"/>
  <c r="I14" i="129" s="1"/>
  <c r="J14" i="129" s="1"/>
  <c r="K14" i="129" s="1"/>
  <c r="G14" i="129"/>
  <c r="L14" i="129" s="1"/>
  <c r="H13" i="129"/>
  <c r="I13" i="129" s="1"/>
  <c r="J13" i="129" s="1"/>
  <c r="K13" i="129" s="1"/>
  <c r="G13" i="129"/>
  <c r="L13" i="129" s="1"/>
  <c r="I12" i="129"/>
  <c r="J12" i="129" s="1"/>
  <c r="K12" i="129" s="1"/>
  <c r="H12" i="129"/>
  <c r="G12" i="129"/>
  <c r="L12" i="129" s="1"/>
  <c r="H11" i="129"/>
  <c r="I11" i="129" s="1"/>
  <c r="J11" i="129" s="1"/>
  <c r="K11" i="129" s="1"/>
  <c r="G11" i="129"/>
  <c r="L11" i="129" s="1"/>
  <c r="I10" i="129"/>
  <c r="J10" i="129" s="1"/>
  <c r="K10" i="129" s="1"/>
  <c r="H10" i="129"/>
  <c r="G10" i="129"/>
  <c r="E10" i="129"/>
  <c r="B7" i="129"/>
  <c r="I6" i="129"/>
  <c r="L58" i="129" s="1"/>
  <c r="B6" i="129"/>
  <c r="I7" i="129" l="1"/>
  <c r="M21" i="129" s="1"/>
  <c r="N21" i="129" s="1"/>
  <c r="E21" i="129" s="1"/>
  <c r="M14" i="129"/>
  <c r="N14" i="129" s="1"/>
  <c r="E14" i="129" s="1"/>
  <c r="M56" i="129"/>
  <c r="M38" i="129"/>
  <c r="N38" i="129" s="1"/>
  <c r="E38" i="129" s="1"/>
  <c r="M50" i="129"/>
  <c r="M26" i="129"/>
  <c r="M12" i="129"/>
  <c r="N12" i="129" s="1"/>
  <c r="E12" i="129" s="1"/>
  <c r="M24" i="129"/>
  <c r="M60" i="129"/>
  <c r="N60" i="129" s="1"/>
  <c r="E60" i="129" s="1"/>
  <c r="M16" i="131"/>
  <c r="L38" i="131"/>
  <c r="M10" i="131"/>
  <c r="M49" i="131"/>
  <c r="M58" i="131"/>
  <c r="L46" i="131"/>
  <c r="M12" i="131"/>
  <c r="M30" i="131"/>
  <c r="M23" i="131"/>
  <c r="M41" i="131"/>
  <c r="L14" i="131"/>
  <c r="N14" i="131" s="1"/>
  <c r="E14" i="131" s="1"/>
  <c r="L35" i="131"/>
  <c r="L10" i="131"/>
  <c r="N10" i="131" s="1"/>
  <c r="L47" i="131"/>
  <c r="L43" i="131"/>
  <c r="M17" i="131"/>
  <c r="L31" i="129"/>
  <c r="L39" i="129"/>
  <c r="L47" i="129"/>
  <c r="L55" i="129"/>
  <c r="L24" i="131"/>
  <c r="L56" i="131"/>
  <c r="L48" i="131"/>
  <c r="L40" i="131"/>
  <c r="N40" i="131" s="1"/>
  <c r="E40" i="131" s="1"/>
  <c r="L32" i="131"/>
  <c r="L16" i="131"/>
  <c r="L29" i="131"/>
  <c r="L13" i="131"/>
  <c r="L45" i="131"/>
  <c r="L37" i="131"/>
  <c r="L61" i="131"/>
  <c r="L53" i="131"/>
  <c r="N53" i="131" s="1"/>
  <c r="E53" i="131" s="1"/>
  <c r="L21" i="131"/>
  <c r="L60" i="131"/>
  <c r="N60" i="131" s="1"/>
  <c r="E60" i="131" s="1"/>
  <c r="L52" i="131"/>
  <c r="N52" i="131" s="1"/>
  <c r="E52" i="131" s="1"/>
  <c r="L44" i="131"/>
  <c r="L36" i="131"/>
  <c r="L28" i="131"/>
  <c r="L20" i="131"/>
  <c r="L12" i="131"/>
  <c r="N12" i="131" s="1"/>
  <c r="E12" i="131" s="1"/>
  <c r="M53" i="131"/>
  <c r="L11" i="131"/>
  <c r="M31" i="131"/>
  <c r="L22" i="131"/>
  <c r="M43" i="131"/>
  <c r="L49" i="131"/>
  <c r="N49" i="131" s="1"/>
  <c r="E49" i="131" s="1"/>
  <c r="M39" i="131"/>
  <c r="N39" i="131" s="1"/>
  <c r="E39" i="131" s="1"/>
  <c r="L55" i="131"/>
  <c r="L57" i="131"/>
  <c r="N57" i="131" s="1"/>
  <c r="E57" i="131" s="1"/>
  <c r="L15" i="131"/>
  <c r="M35" i="131"/>
  <c r="L16" i="129"/>
  <c r="L24" i="129"/>
  <c r="N24" i="129" s="1"/>
  <c r="E24" i="129" s="1"/>
  <c r="L32" i="129"/>
  <c r="L40" i="129"/>
  <c r="L48" i="129"/>
  <c r="L56" i="129"/>
  <c r="N56" i="129" s="1"/>
  <c r="E56" i="129" s="1"/>
  <c r="M50" i="131"/>
  <c r="L25" i="131"/>
  <c r="N25" i="131" s="1"/>
  <c r="E25" i="131" s="1"/>
  <c r="M25" i="131"/>
  <c r="L19" i="131"/>
  <c r="M37" i="131"/>
  <c r="M46" i="131"/>
  <c r="M33" i="131"/>
  <c r="M51" i="131"/>
  <c r="M54" i="131"/>
  <c r="M11" i="131"/>
  <c r="M29" i="131"/>
  <c r="L25" i="129"/>
  <c r="L33" i="129"/>
  <c r="L41" i="129"/>
  <c r="L49" i="129"/>
  <c r="L57" i="129"/>
  <c r="M44" i="131"/>
  <c r="M22" i="131"/>
  <c r="L23" i="131"/>
  <c r="N23" i="131" s="1"/>
  <c r="E23" i="131" s="1"/>
  <c r="M15" i="131"/>
  <c r="M34" i="131"/>
  <c r="L34" i="131"/>
  <c r="L31" i="131"/>
  <c r="N31" i="131" s="1"/>
  <c r="E31" i="131" s="1"/>
  <c r="M45" i="131"/>
  <c r="L42" i="131"/>
  <c r="M56" i="131"/>
  <c r="M26" i="131"/>
  <c r="L17" i="129"/>
  <c r="L10" i="129"/>
  <c r="L18" i="129"/>
  <c r="L26" i="129"/>
  <c r="N26" i="129" s="1"/>
  <c r="E26" i="129" s="1"/>
  <c r="L34" i="129"/>
  <c r="L42" i="129"/>
  <c r="L50" i="129"/>
  <c r="N50" i="129" s="1"/>
  <c r="E50" i="129" s="1"/>
  <c r="L41" i="131"/>
  <c r="N41" i="131" s="1"/>
  <c r="E41" i="131" s="1"/>
  <c r="M62" i="131"/>
  <c r="M19" i="131"/>
  <c r="L62" i="131"/>
  <c r="M28" i="131"/>
  <c r="M24" i="131"/>
  <c r="M27" i="131"/>
  <c r="M42" i="131"/>
  <c r="M32" i="131"/>
  <c r="L54" i="131"/>
  <c r="N54" i="131" s="1"/>
  <c r="E54" i="131" s="1"/>
  <c r="M20" i="131"/>
  <c r="M38" i="131"/>
  <c r="L50" i="131"/>
  <c r="N50" i="131" s="1"/>
  <c r="E50" i="131" s="1"/>
  <c r="M13" i="131"/>
  <c r="L59" i="131"/>
  <c r="N59" i="131" s="1"/>
  <c r="E59" i="131" s="1"/>
  <c r="L18" i="131"/>
  <c r="N18" i="131" s="1"/>
  <c r="E18" i="131" s="1"/>
  <c r="L58" i="131"/>
  <c r="N58" i="131" s="1"/>
  <c r="E58" i="131" s="1"/>
  <c r="M21" i="131"/>
  <c r="M36" i="131"/>
  <c r="L30" i="131"/>
  <c r="N30" i="131" s="1"/>
  <c r="E30" i="131" s="1"/>
  <c r="L51" i="131"/>
  <c r="N51" i="131" s="1"/>
  <c r="E51" i="131" s="1"/>
  <c r="L17" i="131"/>
  <c r="N17" i="131" s="1"/>
  <c r="E17" i="131" s="1"/>
  <c r="L26" i="131"/>
  <c r="N26" i="131" s="1"/>
  <c r="E26" i="131" s="1"/>
  <c r="M55" i="131"/>
  <c r="M61" i="131"/>
  <c r="M48" i="131"/>
  <c r="M18" i="131"/>
  <c r="L33" i="131"/>
  <c r="L27" i="131"/>
  <c r="N27" i="131" s="1"/>
  <c r="E27" i="131" s="1"/>
  <c r="M47" i="131"/>
  <c r="H62" i="127"/>
  <c r="I62" i="127" s="1"/>
  <c r="J62" i="127" s="1"/>
  <c r="K62" i="127" s="1"/>
  <c r="G62" i="127"/>
  <c r="L62" i="127" s="1"/>
  <c r="I61" i="127"/>
  <c r="J61" i="127" s="1"/>
  <c r="K61" i="127" s="1"/>
  <c r="H61" i="127"/>
  <c r="G61" i="127"/>
  <c r="L61" i="127" s="1"/>
  <c r="J60" i="127"/>
  <c r="K60" i="127" s="1"/>
  <c r="I60" i="127"/>
  <c r="H60" i="127"/>
  <c r="G60" i="127"/>
  <c r="L60" i="127" s="1"/>
  <c r="H59" i="127"/>
  <c r="I59" i="127" s="1"/>
  <c r="J59" i="127" s="1"/>
  <c r="K59" i="127" s="1"/>
  <c r="G59" i="127"/>
  <c r="L59" i="127" s="1"/>
  <c r="I58" i="127"/>
  <c r="J58" i="127" s="1"/>
  <c r="K58" i="127" s="1"/>
  <c r="H58" i="127"/>
  <c r="G58" i="127"/>
  <c r="H57" i="127"/>
  <c r="I57" i="127" s="1"/>
  <c r="J57" i="127" s="1"/>
  <c r="K57" i="127" s="1"/>
  <c r="G57" i="127"/>
  <c r="I56" i="127"/>
  <c r="J56" i="127" s="1"/>
  <c r="K56" i="127" s="1"/>
  <c r="H56" i="127"/>
  <c r="G56" i="127"/>
  <c r="J55" i="127"/>
  <c r="K55" i="127" s="1"/>
  <c r="I55" i="127"/>
  <c r="H55" i="127"/>
  <c r="G55" i="127"/>
  <c r="L55" i="127" s="1"/>
  <c r="H54" i="127"/>
  <c r="I54" i="127" s="1"/>
  <c r="J54" i="127" s="1"/>
  <c r="K54" i="127" s="1"/>
  <c r="G54" i="127"/>
  <c r="L54" i="127" s="1"/>
  <c r="I53" i="127"/>
  <c r="J53" i="127" s="1"/>
  <c r="K53" i="127" s="1"/>
  <c r="H53" i="127"/>
  <c r="G53" i="127"/>
  <c r="J52" i="127"/>
  <c r="K52" i="127" s="1"/>
  <c r="I52" i="127"/>
  <c r="H52" i="127"/>
  <c r="G52" i="127"/>
  <c r="L52" i="127" s="1"/>
  <c r="H51" i="127"/>
  <c r="I51" i="127" s="1"/>
  <c r="J51" i="127" s="1"/>
  <c r="K51" i="127" s="1"/>
  <c r="G51" i="127"/>
  <c r="L51" i="127" s="1"/>
  <c r="I50" i="127"/>
  <c r="J50" i="127" s="1"/>
  <c r="K50" i="127" s="1"/>
  <c r="H50" i="127"/>
  <c r="G50" i="127"/>
  <c r="H49" i="127"/>
  <c r="I49" i="127" s="1"/>
  <c r="J49" i="127" s="1"/>
  <c r="K49" i="127" s="1"/>
  <c r="G49" i="127"/>
  <c r="I48" i="127"/>
  <c r="J48" i="127" s="1"/>
  <c r="K48" i="127" s="1"/>
  <c r="H48" i="127"/>
  <c r="G48" i="127"/>
  <c r="J47" i="127"/>
  <c r="K47" i="127" s="1"/>
  <c r="I47" i="127"/>
  <c r="H47" i="127"/>
  <c r="G47" i="127"/>
  <c r="L47" i="127" s="1"/>
  <c r="H46" i="127"/>
  <c r="I46" i="127" s="1"/>
  <c r="J46" i="127" s="1"/>
  <c r="K46" i="127" s="1"/>
  <c r="G46" i="127"/>
  <c r="L46" i="127" s="1"/>
  <c r="I45" i="127"/>
  <c r="J45" i="127" s="1"/>
  <c r="K45" i="127" s="1"/>
  <c r="H45" i="127"/>
  <c r="G45" i="127"/>
  <c r="J44" i="127"/>
  <c r="K44" i="127" s="1"/>
  <c r="I44" i="127"/>
  <c r="H44" i="127"/>
  <c r="G44" i="127"/>
  <c r="L44" i="127" s="1"/>
  <c r="H43" i="127"/>
  <c r="I43" i="127" s="1"/>
  <c r="J43" i="127" s="1"/>
  <c r="K43" i="127" s="1"/>
  <c r="G43" i="127"/>
  <c r="L43" i="127" s="1"/>
  <c r="I42" i="127"/>
  <c r="J42" i="127" s="1"/>
  <c r="K42" i="127" s="1"/>
  <c r="H42" i="127"/>
  <c r="G42" i="127"/>
  <c r="H41" i="127"/>
  <c r="I41" i="127" s="1"/>
  <c r="J41" i="127" s="1"/>
  <c r="K41" i="127" s="1"/>
  <c r="G41" i="127"/>
  <c r="I40" i="127"/>
  <c r="J40" i="127" s="1"/>
  <c r="K40" i="127" s="1"/>
  <c r="H40" i="127"/>
  <c r="G40" i="127"/>
  <c r="J39" i="127"/>
  <c r="K39" i="127" s="1"/>
  <c r="I39" i="127"/>
  <c r="H39" i="127"/>
  <c r="G39" i="127"/>
  <c r="L39" i="127" s="1"/>
  <c r="H38" i="127"/>
  <c r="I38" i="127" s="1"/>
  <c r="J38" i="127" s="1"/>
  <c r="K38" i="127" s="1"/>
  <c r="G38" i="127"/>
  <c r="L38" i="127" s="1"/>
  <c r="I37" i="127"/>
  <c r="J37" i="127" s="1"/>
  <c r="K37" i="127" s="1"/>
  <c r="H37" i="127"/>
  <c r="G37" i="127"/>
  <c r="J36" i="127"/>
  <c r="K36" i="127" s="1"/>
  <c r="I36" i="127"/>
  <c r="H36" i="127"/>
  <c r="G36" i="127"/>
  <c r="L36" i="127" s="1"/>
  <c r="H35" i="127"/>
  <c r="I35" i="127" s="1"/>
  <c r="J35" i="127" s="1"/>
  <c r="K35" i="127" s="1"/>
  <c r="G35" i="127"/>
  <c r="L35" i="127" s="1"/>
  <c r="I34" i="127"/>
  <c r="J34" i="127" s="1"/>
  <c r="K34" i="127" s="1"/>
  <c r="H34" i="127"/>
  <c r="G34" i="127"/>
  <c r="H33" i="127"/>
  <c r="I33" i="127" s="1"/>
  <c r="J33" i="127" s="1"/>
  <c r="K33" i="127" s="1"/>
  <c r="G33" i="127"/>
  <c r="I32" i="127"/>
  <c r="J32" i="127" s="1"/>
  <c r="K32" i="127" s="1"/>
  <c r="H32" i="127"/>
  <c r="G32" i="127"/>
  <c r="J31" i="127"/>
  <c r="K31" i="127" s="1"/>
  <c r="I31" i="127"/>
  <c r="H31" i="127"/>
  <c r="G31" i="127"/>
  <c r="L31" i="127" s="1"/>
  <c r="H30" i="127"/>
  <c r="I30" i="127" s="1"/>
  <c r="J30" i="127" s="1"/>
  <c r="K30" i="127" s="1"/>
  <c r="G30" i="127"/>
  <c r="L30" i="127" s="1"/>
  <c r="I29" i="127"/>
  <c r="J29" i="127" s="1"/>
  <c r="K29" i="127" s="1"/>
  <c r="H29" i="127"/>
  <c r="G29" i="127"/>
  <c r="J28" i="127"/>
  <c r="K28" i="127" s="1"/>
  <c r="I28" i="127"/>
  <c r="H28" i="127"/>
  <c r="G28" i="127"/>
  <c r="L28" i="127" s="1"/>
  <c r="H27" i="127"/>
  <c r="I27" i="127" s="1"/>
  <c r="J27" i="127" s="1"/>
  <c r="K27" i="127" s="1"/>
  <c r="G27" i="127"/>
  <c r="L27" i="127" s="1"/>
  <c r="I26" i="127"/>
  <c r="J26" i="127" s="1"/>
  <c r="K26" i="127" s="1"/>
  <c r="H26" i="127"/>
  <c r="G26" i="127"/>
  <c r="H25" i="127"/>
  <c r="I25" i="127" s="1"/>
  <c r="J25" i="127" s="1"/>
  <c r="K25" i="127" s="1"/>
  <c r="G25" i="127"/>
  <c r="I24" i="127"/>
  <c r="J24" i="127" s="1"/>
  <c r="K24" i="127" s="1"/>
  <c r="H24" i="127"/>
  <c r="G24" i="127"/>
  <c r="J23" i="127"/>
  <c r="K23" i="127" s="1"/>
  <c r="I23" i="127"/>
  <c r="H23" i="127"/>
  <c r="G23" i="127"/>
  <c r="L23" i="127" s="1"/>
  <c r="H22" i="127"/>
  <c r="I22" i="127" s="1"/>
  <c r="J22" i="127" s="1"/>
  <c r="K22" i="127" s="1"/>
  <c r="G22" i="127"/>
  <c r="L22" i="127" s="1"/>
  <c r="I21" i="127"/>
  <c r="J21" i="127" s="1"/>
  <c r="K21" i="127" s="1"/>
  <c r="H21" i="127"/>
  <c r="G21" i="127"/>
  <c r="J20" i="127"/>
  <c r="K20" i="127" s="1"/>
  <c r="I20" i="127"/>
  <c r="H20" i="127"/>
  <c r="G20" i="127"/>
  <c r="L20" i="127" s="1"/>
  <c r="H19" i="127"/>
  <c r="I19" i="127" s="1"/>
  <c r="J19" i="127" s="1"/>
  <c r="K19" i="127" s="1"/>
  <c r="G19" i="127"/>
  <c r="L19" i="127" s="1"/>
  <c r="I18" i="127"/>
  <c r="J18" i="127" s="1"/>
  <c r="K18" i="127" s="1"/>
  <c r="H18" i="127"/>
  <c r="G18" i="127"/>
  <c r="H17" i="127"/>
  <c r="I17" i="127" s="1"/>
  <c r="J17" i="127" s="1"/>
  <c r="K17" i="127" s="1"/>
  <c r="G17" i="127"/>
  <c r="I16" i="127"/>
  <c r="J16" i="127" s="1"/>
  <c r="K16" i="127" s="1"/>
  <c r="H16" i="127"/>
  <c r="G16" i="127"/>
  <c r="L16" i="127" s="1"/>
  <c r="J15" i="127"/>
  <c r="K15" i="127" s="1"/>
  <c r="I15" i="127"/>
  <c r="H15" i="127"/>
  <c r="G15" i="127"/>
  <c r="L15" i="127" s="1"/>
  <c r="H14" i="127"/>
  <c r="I14" i="127" s="1"/>
  <c r="J14" i="127" s="1"/>
  <c r="K14" i="127" s="1"/>
  <c r="G14" i="127"/>
  <c r="L14" i="127" s="1"/>
  <c r="I13" i="127"/>
  <c r="J13" i="127" s="1"/>
  <c r="K13" i="127" s="1"/>
  <c r="H13" i="127"/>
  <c r="G13" i="127"/>
  <c r="I12" i="127"/>
  <c r="J12" i="127" s="1"/>
  <c r="K12" i="127" s="1"/>
  <c r="H12" i="127"/>
  <c r="G12" i="127"/>
  <c r="L12" i="127" s="1"/>
  <c r="H11" i="127"/>
  <c r="I11" i="127" s="1"/>
  <c r="J11" i="127" s="1"/>
  <c r="K11" i="127" s="1"/>
  <c r="G11" i="127"/>
  <c r="L11" i="127" s="1"/>
  <c r="I10" i="127"/>
  <c r="J10" i="127" s="1"/>
  <c r="K10" i="127" s="1"/>
  <c r="H10" i="127"/>
  <c r="G10" i="127"/>
  <c r="E10" i="127"/>
  <c r="B7" i="127"/>
  <c r="I6" i="127"/>
  <c r="L29" i="127" s="1"/>
  <c r="B6" i="127"/>
  <c r="M38" i="127" l="1"/>
  <c r="I7" i="127"/>
  <c r="M15" i="127" s="1"/>
  <c r="N15" i="127" s="1"/>
  <c r="E15" i="127" s="1"/>
  <c r="M24" i="127"/>
  <c r="M52" i="127"/>
  <c r="N52" i="127" s="1"/>
  <c r="E52" i="127" s="1"/>
  <c r="M55" i="127"/>
  <c r="N55" i="127" s="1"/>
  <c r="E55" i="127" s="1"/>
  <c r="M47" i="127"/>
  <c r="N47" i="127" s="1"/>
  <c r="E47" i="127" s="1"/>
  <c r="M28" i="127"/>
  <c r="N28" i="127" s="1"/>
  <c r="E28" i="127" s="1"/>
  <c r="M59" i="127"/>
  <c r="N59" i="127" s="1"/>
  <c r="E59" i="127" s="1"/>
  <c r="M20" i="127"/>
  <c r="N20" i="127" s="1"/>
  <c r="E20" i="127" s="1"/>
  <c r="M51" i="127"/>
  <c r="N51" i="127" s="1"/>
  <c r="E51" i="127" s="1"/>
  <c r="M62" i="127"/>
  <c r="N62" i="127" s="1"/>
  <c r="E62" i="127" s="1"/>
  <c r="N35" i="127"/>
  <c r="E35" i="127" s="1"/>
  <c r="M48" i="127"/>
  <c r="M35" i="127"/>
  <c r="N38" i="127"/>
  <c r="E38" i="127" s="1"/>
  <c r="M40" i="127"/>
  <c r="M57" i="127"/>
  <c r="L10" i="127"/>
  <c r="L13" i="127"/>
  <c r="L24" i="127"/>
  <c r="N24" i="127" s="1"/>
  <c r="E24" i="127" s="1"/>
  <c r="L32" i="127"/>
  <c r="L40" i="127"/>
  <c r="L48" i="127"/>
  <c r="L56" i="127"/>
  <c r="N42" i="131"/>
  <c r="E42" i="131" s="1"/>
  <c r="N15" i="131"/>
  <c r="E15" i="131" s="1"/>
  <c r="N11" i="131"/>
  <c r="E11" i="131" s="1"/>
  <c r="N16" i="131"/>
  <c r="E16" i="131" s="1"/>
  <c r="N38" i="131"/>
  <c r="E38" i="131" s="1"/>
  <c r="M20" i="129"/>
  <c r="N20" i="129" s="1"/>
  <c r="E20" i="129" s="1"/>
  <c r="M47" i="129"/>
  <c r="M31" i="129"/>
  <c r="M40" i="129"/>
  <c r="M36" i="129"/>
  <c r="N36" i="129" s="1"/>
  <c r="E36" i="129" s="1"/>
  <c r="L17" i="127"/>
  <c r="L25" i="127"/>
  <c r="L33" i="127"/>
  <c r="L41" i="127"/>
  <c r="L49" i="127"/>
  <c r="L57" i="127"/>
  <c r="N57" i="129"/>
  <c r="E57" i="129" s="1"/>
  <c r="N21" i="131"/>
  <c r="E21" i="131" s="1"/>
  <c r="N32" i="131"/>
  <c r="E32" i="131" s="1"/>
  <c r="N31" i="129"/>
  <c r="E31" i="129" s="1"/>
  <c r="M19" i="129"/>
  <c r="N19" i="129" s="1"/>
  <c r="E19" i="129" s="1"/>
  <c r="M33" i="129"/>
  <c r="L18" i="127"/>
  <c r="L34" i="127"/>
  <c r="L42" i="127"/>
  <c r="L50" i="127"/>
  <c r="L58" i="127"/>
  <c r="N55" i="131"/>
  <c r="E55" i="131" s="1"/>
  <c r="M27" i="129"/>
  <c r="N27" i="129" s="1"/>
  <c r="E27" i="129" s="1"/>
  <c r="N33" i="131"/>
  <c r="E33" i="131" s="1"/>
  <c r="N62" i="131"/>
  <c r="E62" i="131" s="1"/>
  <c r="N34" i="131"/>
  <c r="E34" i="131" s="1"/>
  <c r="N40" i="129"/>
  <c r="E40" i="129" s="1"/>
  <c r="N20" i="131"/>
  <c r="E20" i="131" s="1"/>
  <c r="N61" i="131"/>
  <c r="E61" i="131" s="1"/>
  <c r="N48" i="131"/>
  <c r="E48" i="131" s="1"/>
  <c r="N43" i="131"/>
  <c r="E43" i="131" s="1"/>
  <c r="M57" i="129"/>
  <c r="M54" i="129"/>
  <c r="N54" i="129" s="1"/>
  <c r="E54" i="129" s="1"/>
  <c r="M15" i="129"/>
  <c r="N15" i="129" s="1"/>
  <c r="E15" i="129" s="1"/>
  <c r="M44" i="129"/>
  <c r="N44" i="129" s="1"/>
  <c r="E44" i="129" s="1"/>
  <c r="M32" i="129"/>
  <c r="N32" i="129" s="1"/>
  <c r="E32" i="129" s="1"/>
  <c r="M58" i="129"/>
  <c r="N58" i="129" s="1"/>
  <c r="E58" i="129" s="1"/>
  <c r="M10" i="129"/>
  <c r="N10" i="129" s="1"/>
  <c r="M22" i="129"/>
  <c r="N22" i="129" s="1"/>
  <c r="E22" i="129" s="1"/>
  <c r="N33" i="129"/>
  <c r="E33" i="129" s="1"/>
  <c r="N28" i="131"/>
  <c r="E28" i="131" s="1"/>
  <c r="N37" i="131"/>
  <c r="E37" i="131" s="1"/>
  <c r="N56" i="131"/>
  <c r="E56" i="131" s="1"/>
  <c r="N47" i="131"/>
  <c r="E47" i="131" s="1"/>
  <c r="N46" i="131"/>
  <c r="E46" i="131" s="1"/>
  <c r="M51" i="129"/>
  <c r="N51" i="129" s="1"/>
  <c r="E51" i="129" s="1"/>
  <c r="M17" i="129"/>
  <c r="N17" i="129" s="1"/>
  <c r="E17" i="129" s="1"/>
  <c r="M41" i="129"/>
  <c r="N41" i="129" s="1"/>
  <c r="E41" i="129" s="1"/>
  <c r="M52" i="129"/>
  <c r="N52" i="129" s="1"/>
  <c r="E52" i="129" s="1"/>
  <c r="M61" i="129"/>
  <c r="N61" i="129" s="1"/>
  <c r="E61" i="129" s="1"/>
  <c r="M18" i="129"/>
  <c r="N18" i="129" s="1"/>
  <c r="E18" i="129" s="1"/>
  <c r="L21" i="127"/>
  <c r="L37" i="127"/>
  <c r="L45" i="127"/>
  <c r="L53" i="127"/>
  <c r="N19" i="131"/>
  <c r="E19" i="131" s="1"/>
  <c r="N36" i="131"/>
  <c r="E36" i="131" s="1"/>
  <c r="N45" i="131"/>
  <c r="E45" i="131" s="1"/>
  <c r="N24" i="131"/>
  <c r="E24" i="131" s="1"/>
  <c r="M45" i="129"/>
  <c r="N45" i="129" s="1"/>
  <c r="E45" i="129" s="1"/>
  <c r="M48" i="129"/>
  <c r="N48" i="129" s="1"/>
  <c r="E48" i="129" s="1"/>
  <c r="M35" i="129"/>
  <c r="N35" i="129" s="1"/>
  <c r="E35" i="129" s="1"/>
  <c r="M13" i="129"/>
  <c r="N13" i="129" s="1"/>
  <c r="E13" i="129" s="1"/>
  <c r="M23" i="129"/>
  <c r="N23" i="129" s="1"/>
  <c r="E23" i="129" s="1"/>
  <c r="M34" i="129"/>
  <c r="N34" i="129" s="1"/>
  <c r="E34" i="129" s="1"/>
  <c r="M49" i="129"/>
  <c r="N49" i="129" s="1"/>
  <c r="E49" i="129" s="1"/>
  <c r="M55" i="129"/>
  <c r="N55" i="129" s="1"/>
  <c r="E55" i="129" s="1"/>
  <c r="L26" i="127"/>
  <c r="N22" i="131"/>
  <c r="E22" i="131" s="1"/>
  <c r="N44" i="131"/>
  <c r="E44" i="131" s="1"/>
  <c r="N13" i="131"/>
  <c r="E13" i="131" s="1"/>
  <c r="N35" i="131"/>
  <c r="E35" i="131" s="1"/>
  <c r="M39" i="129"/>
  <c r="N39" i="129" s="1"/>
  <c r="E39" i="129" s="1"/>
  <c r="M11" i="129"/>
  <c r="N11" i="129" s="1"/>
  <c r="E11" i="129" s="1"/>
  <c r="M29" i="129"/>
  <c r="N29" i="129" s="1"/>
  <c r="E29" i="129" s="1"/>
  <c r="M59" i="129"/>
  <c r="N59" i="129" s="1"/>
  <c r="E59" i="129" s="1"/>
  <c r="M16" i="129"/>
  <c r="N16" i="129" s="1"/>
  <c r="E16" i="129" s="1"/>
  <c r="M28" i="129"/>
  <c r="N28" i="129" s="1"/>
  <c r="E28" i="129" s="1"/>
  <c r="M43" i="129"/>
  <c r="N43" i="129" s="1"/>
  <c r="E43" i="129" s="1"/>
  <c r="M46" i="129"/>
  <c r="N46" i="129" s="1"/>
  <c r="E46" i="129" s="1"/>
  <c r="N29" i="131"/>
  <c r="E29" i="131" s="1"/>
  <c r="N47" i="129"/>
  <c r="E47" i="129" s="1"/>
  <c r="M30" i="129"/>
  <c r="N30" i="129" s="1"/>
  <c r="E30" i="129" s="1"/>
  <c r="M53" i="129"/>
  <c r="N53" i="129" s="1"/>
  <c r="E53" i="129" s="1"/>
  <c r="M62" i="129"/>
  <c r="N62" i="129" s="1"/>
  <c r="E62" i="129" s="1"/>
  <c r="M25" i="129"/>
  <c r="N25" i="129" s="1"/>
  <c r="E25" i="129" s="1"/>
  <c r="M37" i="129"/>
  <c r="N37" i="129" s="1"/>
  <c r="E37" i="129" s="1"/>
  <c r="M42" i="129"/>
  <c r="N42" i="129" s="1"/>
  <c r="E42" i="129" s="1"/>
  <c r="I62" i="125"/>
  <c r="J62" i="125" s="1"/>
  <c r="K62" i="125" s="1"/>
  <c r="H62" i="125"/>
  <c r="G62" i="125"/>
  <c r="L62" i="125" s="1"/>
  <c r="J61" i="125"/>
  <c r="K61" i="125" s="1"/>
  <c r="I61" i="125"/>
  <c r="H61" i="125"/>
  <c r="G61" i="125"/>
  <c r="L61" i="125" s="1"/>
  <c r="H60" i="125"/>
  <c r="I60" i="125" s="1"/>
  <c r="J60" i="125" s="1"/>
  <c r="K60" i="125" s="1"/>
  <c r="G60" i="125"/>
  <c r="I59" i="125"/>
  <c r="J59" i="125" s="1"/>
  <c r="K59" i="125" s="1"/>
  <c r="H59" i="125"/>
  <c r="G59" i="125"/>
  <c r="J58" i="125"/>
  <c r="K58" i="125" s="1"/>
  <c r="I58" i="125"/>
  <c r="H58" i="125"/>
  <c r="G58" i="125"/>
  <c r="K57" i="125"/>
  <c r="J57" i="125"/>
  <c r="I57" i="125"/>
  <c r="H57" i="125"/>
  <c r="G57" i="125"/>
  <c r="L57" i="125" s="1"/>
  <c r="L56" i="125"/>
  <c r="H56" i="125"/>
  <c r="I56" i="125" s="1"/>
  <c r="J56" i="125" s="1"/>
  <c r="K56" i="125" s="1"/>
  <c r="G56" i="125"/>
  <c r="H55" i="125"/>
  <c r="I55" i="125" s="1"/>
  <c r="J55" i="125" s="1"/>
  <c r="K55" i="125" s="1"/>
  <c r="G55" i="125"/>
  <c r="I54" i="125"/>
  <c r="J54" i="125" s="1"/>
  <c r="K54" i="125" s="1"/>
  <c r="H54" i="125"/>
  <c r="G54" i="125"/>
  <c r="L54" i="125" s="1"/>
  <c r="J53" i="125"/>
  <c r="K53" i="125" s="1"/>
  <c r="I53" i="125"/>
  <c r="H53" i="125"/>
  <c r="G53" i="125"/>
  <c r="L53" i="125" s="1"/>
  <c r="H52" i="125"/>
  <c r="I52" i="125" s="1"/>
  <c r="J52" i="125" s="1"/>
  <c r="K52" i="125" s="1"/>
  <c r="G52" i="125"/>
  <c r="I51" i="125"/>
  <c r="J51" i="125" s="1"/>
  <c r="K51" i="125" s="1"/>
  <c r="H51" i="125"/>
  <c r="G51" i="125"/>
  <c r="J50" i="125"/>
  <c r="K50" i="125" s="1"/>
  <c r="I50" i="125"/>
  <c r="H50" i="125"/>
  <c r="G50" i="125"/>
  <c r="K49" i="125"/>
  <c r="J49" i="125"/>
  <c r="I49" i="125"/>
  <c r="H49" i="125"/>
  <c r="G49" i="125"/>
  <c r="L49" i="125" s="1"/>
  <c r="L48" i="125"/>
  <c r="H48" i="125"/>
  <c r="I48" i="125" s="1"/>
  <c r="J48" i="125" s="1"/>
  <c r="K48" i="125" s="1"/>
  <c r="G48" i="125"/>
  <c r="H47" i="125"/>
  <c r="I47" i="125" s="1"/>
  <c r="J47" i="125" s="1"/>
  <c r="K47" i="125" s="1"/>
  <c r="G47" i="125"/>
  <c r="I46" i="125"/>
  <c r="J46" i="125" s="1"/>
  <c r="K46" i="125" s="1"/>
  <c r="H46" i="125"/>
  <c r="G46" i="125"/>
  <c r="J45" i="125"/>
  <c r="K45" i="125" s="1"/>
  <c r="I45" i="125"/>
  <c r="H45" i="125"/>
  <c r="G45" i="125"/>
  <c r="L45" i="125" s="1"/>
  <c r="H44" i="125"/>
  <c r="I44" i="125" s="1"/>
  <c r="J44" i="125" s="1"/>
  <c r="K44" i="125" s="1"/>
  <c r="G44" i="125"/>
  <c r="L44" i="125" s="1"/>
  <c r="L43" i="125"/>
  <c r="I43" i="125"/>
  <c r="J43" i="125" s="1"/>
  <c r="K43" i="125" s="1"/>
  <c r="H43" i="125"/>
  <c r="G43" i="125"/>
  <c r="J42" i="125"/>
  <c r="K42" i="125" s="1"/>
  <c r="I42" i="125"/>
  <c r="H42" i="125"/>
  <c r="G42" i="125"/>
  <c r="K41" i="125"/>
  <c r="J41" i="125"/>
  <c r="I41" i="125"/>
  <c r="H41" i="125"/>
  <c r="G41" i="125"/>
  <c r="L41" i="125" s="1"/>
  <c r="L40" i="125"/>
  <c r="H40" i="125"/>
  <c r="I40" i="125" s="1"/>
  <c r="J40" i="125" s="1"/>
  <c r="K40" i="125" s="1"/>
  <c r="G40" i="125"/>
  <c r="H39" i="125"/>
  <c r="I39" i="125" s="1"/>
  <c r="J39" i="125" s="1"/>
  <c r="K39" i="125" s="1"/>
  <c r="G39" i="125"/>
  <c r="I38" i="125"/>
  <c r="J38" i="125" s="1"/>
  <c r="K38" i="125" s="1"/>
  <c r="H38" i="125"/>
  <c r="G38" i="125"/>
  <c r="J37" i="125"/>
  <c r="K37" i="125" s="1"/>
  <c r="I37" i="125"/>
  <c r="H37" i="125"/>
  <c r="G37" i="125"/>
  <c r="L37" i="125" s="1"/>
  <c r="H36" i="125"/>
  <c r="I36" i="125" s="1"/>
  <c r="J36" i="125" s="1"/>
  <c r="K36" i="125" s="1"/>
  <c r="G36" i="125"/>
  <c r="L36" i="125" s="1"/>
  <c r="L35" i="125"/>
  <c r="I35" i="125"/>
  <c r="J35" i="125" s="1"/>
  <c r="K35" i="125" s="1"/>
  <c r="H35" i="125"/>
  <c r="G35" i="125"/>
  <c r="J34" i="125"/>
  <c r="K34" i="125" s="1"/>
  <c r="I34" i="125"/>
  <c r="H34" i="125"/>
  <c r="G34" i="125"/>
  <c r="K33" i="125"/>
  <c r="J33" i="125"/>
  <c r="I33" i="125"/>
  <c r="H33" i="125"/>
  <c r="G33" i="125"/>
  <c r="L33" i="125" s="1"/>
  <c r="L32" i="125"/>
  <c r="H32" i="125"/>
  <c r="I32" i="125" s="1"/>
  <c r="J32" i="125" s="1"/>
  <c r="K32" i="125" s="1"/>
  <c r="G32" i="125"/>
  <c r="L31" i="125"/>
  <c r="H31" i="125"/>
  <c r="I31" i="125" s="1"/>
  <c r="J31" i="125" s="1"/>
  <c r="K31" i="125" s="1"/>
  <c r="G31" i="125"/>
  <c r="I30" i="125"/>
  <c r="J30" i="125" s="1"/>
  <c r="K30" i="125" s="1"/>
  <c r="H30" i="125"/>
  <c r="G30" i="125"/>
  <c r="J29" i="125"/>
  <c r="K29" i="125" s="1"/>
  <c r="I29" i="125"/>
  <c r="H29" i="125"/>
  <c r="G29" i="125"/>
  <c r="L29" i="125" s="1"/>
  <c r="H28" i="125"/>
  <c r="I28" i="125" s="1"/>
  <c r="J28" i="125" s="1"/>
  <c r="K28" i="125" s="1"/>
  <c r="G28" i="125"/>
  <c r="L28" i="125" s="1"/>
  <c r="L27" i="125"/>
  <c r="I27" i="125"/>
  <c r="J27" i="125" s="1"/>
  <c r="K27" i="125" s="1"/>
  <c r="H27" i="125"/>
  <c r="G27" i="125"/>
  <c r="J26" i="125"/>
  <c r="K26" i="125" s="1"/>
  <c r="I26" i="125"/>
  <c r="H26" i="125"/>
  <c r="G26" i="125"/>
  <c r="K25" i="125"/>
  <c r="J25" i="125"/>
  <c r="I25" i="125"/>
  <c r="H25" i="125"/>
  <c r="G25" i="125"/>
  <c r="L25" i="125" s="1"/>
  <c r="L24" i="125"/>
  <c r="H24" i="125"/>
  <c r="I24" i="125" s="1"/>
  <c r="J24" i="125" s="1"/>
  <c r="K24" i="125" s="1"/>
  <c r="G24" i="125"/>
  <c r="L23" i="125"/>
  <c r="H23" i="125"/>
  <c r="I23" i="125" s="1"/>
  <c r="J23" i="125" s="1"/>
  <c r="K23" i="125" s="1"/>
  <c r="G23" i="125"/>
  <c r="I22" i="125"/>
  <c r="J22" i="125" s="1"/>
  <c r="K22" i="125" s="1"/>
  <c r="H22" i="125"/>
  <c r="G22" i="125"/>
  <c r="J21" i="125"/>
  <c r="K21" i="125" s="1"/>
  <c r="I21" i="125"/>
  <c r="H21" i="125"/>
  <c r="G21" i="125"/>
  <c r="L21" i="125" s="1"/>
  <c r="H20" i="125"/>
  <c r="I20" i="125" s="1"/>
  <c r="J20" i="125" s="1"/>
  <c r="K20" i="125" s="1"/>
  <c r="G20" i="125"/>
  <c r="L20" i="125" s="1"/>
  <c r="L19" i="125"/>
  <c r="I19" i="125"/>
  <c r="J19" i="125" s="1"/>
  <c r="K19" i="125" s="1"/>
  <c r="H19" i="125"/>
  <c r="G19" i="125"/>
  <c r="L18" i="125"/>
  <c r="J18" i="125"/>
  <c r="K18" i="125" s="1"/>
  <c r="I18" i="125"/>
  <c r="H18" i="125"/>
  <c r="G18" i="125"/>
  <c r="K17" i="125"/>
  <c r="J17" i="125"/>
  <c r="I17" i="125"/>
  <c r="H17" i="125"/>
  <c r="G17" i="125"/>
  <c r="L17" i="125" s="1"/>
  <c r="L16" i="125"/>
  <c r="H16" i="125"/>
  <c r="I16" i="125" s="1"/>
  <c r="J16" i="125" s="1"/>
  <c r="K16" i="125" s="1"/>
  <c r="G16" i="125"/>
  <c r="L15" i="125"/>
  <c r="H15" i="125"/>
  <c r="I15" i="125" s="1"/>
  <c r="J15" i="125" s="1"/>
  <c r="K15" i="125" s="1"/>
  <c r="G15" i="125"/>
  <c r="L14" i="125"/>
  <c r="I14" i="125"/>
  <c r="J14" i="125" s="1"/>
  <c r="K14" i="125" s="1"/>
  <c r="H14" i="125"/>
  <c r="G14" i="125"/>
  <c r="J13" i="125"/>
  <c r="K13" i="125" s="1"/>
  <c r="I13" i="125"/>
  <c r="H13" i="125"/>
  <c r="G13" i="125"/>
  <c r="L13" i="125" s="1"/>
  <c r="H12" i="125"/>
  <c r="I12" i="125" s="1"/>
  <c r="J12" i="125" s="1"/>
  <c r="K12" i="125" s="1"/>
  <c r="G12" i="125"/>
  <c r="L12" i="125" s="1"/>
  <c r="L11" i="125"/>
  <c r="I11" i="125"/>
  <c r="J11" i="125" s="1"/>
  <c r="K11" i="125" s="1"/>
  <c r="H11" i="125"/>
  <c r="G11" i="125"/>
  <c r="L10" i="125"/>
  <c r="J10" i="125"/>
  <c r="K10" i="125" s="1"/>
  <c r="I10" i="125"/>
  <c r="H10" i="125"/>
  <c r="G10" i="125"/>
  <c r="E10" i="125"/>
  <c r="B7" i="125"/>
  <c r="I6" i="125"/>
  <c r="L46" i="125" s="1"/>
  <c r="B6" i="125"/>
  <c r="M55" i="125" l="1"/>
  <c r="M45" i="125"/>
  <c r="M36" i="125"/>
  <c r="N36" i="125" s="1"/>
  <c r="E36" i="125" s="1"/>
  <c r="M43" i="125"/>
  <c r="M18" i="125"/>
  <c r="N18" i="125" s="1"/>
  <c r="E18" i="125" s="1"/>
  <c r="N21" i="125"/>
  <c r="E21" i="125" s="1"/>
  <c r="N43" i="125"/>
  <c r="E43" i="125" s="1"/>
  <c r="M53" i="125"/>
  <c r="N53" i="125" s="1"/>
  <c r="E53" i="125" s="1"/>
  <c r="M25" i="125"/>
  <c r="N25" i="125" s="1"/>
  <c r="E25" i="125" s="1"/>
  <c r="M58" i="125"/>
  <c r="I7" i="125"/>
  <c r="M26" i="125" s="1"/>
  <c r="M44" i="125"/>
  <c r="N44" i="125" s="1"/>
  <c r="E44" i="125" s="1"/>
  <c r="M51" i="125"/>
  <c r="M21" i="125"/>
  <c r="N45" i="125"/>
  <c r="E45" i="125" s="1"/>
  <c r="M47" i="125"/>
  <c r="M54" i="125"/>
  <c r="N54" i="125" s="1"/>
  <c r="E54" i="125" s="1"/>
  <c r="L39" i="125"/>
  <c r="L47" i="125"/>
  <c r="L55" i="125"/>
  <c r="N26" i="127"/>
  <c r="E26" i="127" s="1"/>
  <c r="N45" i="127"/>
  <c r="E45" i="127" s="1"/>
  <c r="M31" i="127"/>
  <c r="N31" i="127" s="1"/>
  <c r="E31" i="127" s="1"/>
  <c r="M39" i="127"/>
  <c r="N39" i="127" s="1"/>
  <c r="E39" i="127" s="1"/>
  <c r="M50" i="127"/>
  <c r="N50" i="127" s="1"/>
  <c r="E50" i="127" s="1"/>
  <c r="M58" i="127"/>
  <c r="N58" i="127" s="1"/>
  <c r="E58" i="127" s="1"/>
  <c r="N37" i="127"/>
  <c r="E37" i="127" s="1"/>
  <c r="N13" i="127"/>
  <c r="E13" i="127" s="1"/>
  <c r="M43" i="127"/>
  <c r="N43" i="127" s="1"/>
  <c r="E43" i="127" s="1"/>
  <c r="M56" i="127"/>
  <c r="M17" i="127"/>
  <c r="N17" i="127" s="1"/>
  <c r="E17" i="127" s="1"/>
  <c r="M36" i="127"/>
  <c r="N36" i="127" s="1"/>
  <c r="E36" i="127" s="1"/>
  <c r="M44" i="127"/>
  <c r="N44" i="127" s="1"/>
  <c r="E44" i="127" s="1"/>
  <c r="M13" i="127"/>
  <c r="L26" i="125"/>
  <c r="L34" i="125"/>
  <c r="L42" i="125"/>
  <c r="L50" i="125"/>
  <c r="L58" i="125"/>
  <c r="N58" i="125" s="1"/>
  <c r="E58" i="125" s="1"/>
  <c r="N57" i="127"/>
  <c r="E57" i="127" s="1"/>
  <c r="M29" i="127"/>
  <c r="N29" i="127" s="1"/>
  <c r="E29" i="127" s="1"/>
  <c r="M37" i="127"/>
  <c r="M25" i="127"/>
  <c r="M33" i="127"/>
  <c r="M19" i="127"/>
  <c r="N19" i="127" s="1"/>
  <c r="E19" i="127" s="1"/>
  <c r="M32" i="127"/>
  <c r="N32" i="127" s="1"/>
  <c r="E32" i="127" s="1"/>
  <c r="L51" i="125"/>
  <c r="L59" i="125"/>
  <c r="L52" i="125"/>
  <c r="L60" i="125"/>
  <c r="N56" i="127"/>
  <c r="E56" i="127" s="1"/>
  <c r="M18" i="127"/>
  <c r="N18" i="127" s="1"/>
  <c r="E18" i="127" s="1"/>
  <c r="M26" i="127"/>
  <c r="M45" i="127"/>
  <c r="M53" i="127"/>
  <c r="M14" i="127"/>
  <c r="N14" i="127" s="1"/>
  <c r="E14" i="127" s="1"/>
  <c r="M22" i="127"/>
  <c r="N22" i="127" s="1"/>
  <c r="E22" i="127" s="1"/>
  <c r="M41" i="127"/>
  <c r="N41" i="127" s="1"/>
  <c r="E41" i="127" s="1"/>
  <c r="M10" i="127"/>
  <c r="N10" i="127" s="1"/>
  <c r="M27" i="127"/>
  <c r="N27" i="127" s="1"/>
  <c r="E27" i="127" s="1"/>
  <c r="N33" i="127"/>
  <c r="E33" i="127" s="1"/>
  <c r="N48" i="127"/>
  <c r="E48" i="127" s="1"/>
  <c r="M46" i="127"/>
  <c r="N46" i="127" s="1"/>
  <c r="E46" i="127" s="1"/>
  <c r="M54" i="127"/>
  <c r="N54" i="127" s="1"/>
  <c r="E54" i="127" s="1"/>
  <c r="M23" i="127"/>
  <c r="N23" i="127" s="1"/>
  <c r="E23" i="127" s="1"/>
  <c r="M61" i="127"/>
  <c r="N61" i="127" s="1"/>
  <c r="E61" i="127" s="1"/>
  <c r="M11" i="127"/>
  <c r="N11" i="127" s="1"/>
  <c r="E11" i="127" s="1"/>
  <c r="M60" i="127"/>
  <c r="N60" i="127" s="1"/>
  <c r="E60" i="127" s="1"/>
  <c r="M21" i="127"/>
  <c r="N21" i="127" s="1"/>
  <c r="E21" i="127" s="1"/>
  <c r="L22" i="125"/>
  <c r="L30" i="125"/>
  <c r="L38" i="125"/>
  <c r="N53" i="127"/>
  <c r="E53" i="127" s="1"/>
  <c r="N25" i="127"/>
  <c r="E25" i="127" s="1"/>
  <c r="N40" i="127"/>
  <c r="E40" i="127" s="1"/>
  <c r="M12" i="127"/>
  <c r="N12" i="127" s="1"/>
  <c r="E12" i="127" s="1"/>
  <c r="M34" i="127"/>
  <c r="N34" i="127" s="1"/>
  <c r="E34" i="127" s="1"/>
  <c r="M42" i="127"/>
  <c r="N42" i="127" s="1"/>
  <c r="E42" i="127" s="1"/>
  <c r="M16" i="127"/>
  <c r="N16" i="127" s="1"/>
  <c r="E16" i="127" s="1"/>
  <c r="M30" i="127"/>
  <c r="N30" i="127" s="1"/>
  <c r="E30" i="127" s="1"/>
  <c r="M49" i="127"/>
  <c r="N49" i="127" s="1"/>
  <c r="E49" i="127" s="1"/>
  <c r="I62" i="123"/>
  <c r="J62" i="123" s="1"/>
  <c r="K62" i="123" s="1"/>
  <c r="H62" i="123"/>
  <c r="G62" i="123"/>
  <c r="J61" i="123"/>
  <c r="K61" i="123" s="1"/>
  <c r="I61" i="123"/>
  <c r="H61" i="123"/>
  <c r="G61" i="123"/>
  <c r="L61" i="123" s="1"/>
  <c r="H60" i="123"/>
  <c r="I60" i="123" s="1"/>
  <c r="J60" i="123" s="1"/>
  <c r="K60" i="123" s="1"/>
  <c r="G60" i="123"/>
  <c r="L60" i="123" s="1"/>
  <c r="I59" i="123"/>
  <c r="J59" i="123" s="1"/>
  <c r="K59" i="123" s="1"/>
  <c r="H59" i="123"/>
  <c r="G59" i="123"/>
  <c r="J58" i="123"/>
  <c r="K58" i="123" s="1"/>
  <c r="I58" i="123"/>
  <c r="H58" i="123"/>
  <c r="G58" i="123"/>
  <c r="K57" i="123"/>
  <c r="J57" i="123"/>
  <c r="I57" i="123"/>
  <c r="H57" i="123"/>
  <c r="G57" i="123"/>
  <c r="L57" i="123" s="1"/>
  <c r="L56" i="123"/>
  <c r="H56" i="123"/>
  <c r="I56" i="123" s="1"/>
  <c r="J56" i="123" s="1"/>
  <c r="K56" i="123" s="1"/>
  <c r="G56" i="123"/>
  <c r="H55" i="123"/>
  <c r="I55" i="123" s="1"/>
  <c r="J55" i="123" s="1"/>
  <c r="K55" i="123" s="1"/>
  <c r="G55" i="123"/>
  <c r="I54" i="123"/>
  <c r="J54" i="123" s="1"/>
  <c r="K54" i="123" s="1"/>
  <c r="H54" i="123"/>
  <c r="G54" i="123"/>
  <c r="J53" i="123"/>
  <c r="K53" i="123" s="1"/>
  <c r="I53" i="123"/>
  <c r="H53" i="123"/>
  <c r="G53" i="123"/>
  <c r="L53" i="123" s="1"/>
  <c r="H52" i="123"/>
  <c r="I52" i="123" s="1"/>
  <c r="J52" i="123" s="1"/>
  <c r="K52" i="123" s="1"/>
  <c r="G52" i="123"/>
  <c r="L52" i="123" s="1"/>
  <c r="I51" i="123"/>
  <c r="J51" i="123" s="1"/>
  <c r="K51" i="123" s="1"/>
  <c r="H51" i="123"/>
  <c r="G51" i="123"/>
  <c r="J50" i="123"/>
  <c r="K50" i="123" s="1"/>
  <c r="I50" i="123"/>
  <c r="H50" i="123"/>
  <c r="G50" i="123"/>
  <c r="K49" i="123"/>
  <c r="J49" i="123"/>
  <c r="I49" i="123"/>
  <c r="H49" i="123"/>
  <c r="G49" i="123"/>
  <c r="L49" i="123" s="1"/>
  <c r="L48" i="123"/>
  <c r="H48" i="123"/>
  <c r="I48" i="123" s="1"/>
  <c r="J48" i="123" s="1"/>
  <c r="K48" i="123" s="1"/>
  <c r="G48" i="123"/>
  <c r="L47" i="123"/>
  <c r="H47" i="123"/>
  <c r="I47" i="123" s="1"/>
  <c r="J47" i="123" s="1"/>
  <c r="K47" i="123" s="1"/>
  <c r="G47" i="123"/>
  <c r="I46" i="123"/>
  <c r="J46" i="123" s="1"/>
  <c r="K46" i="123" s="1"/>
  <c r="H46" i="123"/>
  <c r="G46" i="123"/>
  <c r="J45" i="123"/>
  <c r="K45" i="123" s="1"/>
  <c r="I45" i="123"/>
  <c r="H45" i="123"/>
  <c r="G45" i="123"/>
  <c r="L45" i="123" s="1"/>
  <c r="H44" i="123"/>
  <c r="I44" i="123" s="1"/>
  <c r="J44" i="123" s="1"/>
  <c r="K44" i="123" s="1"/>
  <c r="G44" i="123"/>
  <c r="L44" i="123" s="1"/>
  <c r="L43" i="123"/>
  <c r="I43" i="123"/>
  <c r="J43" i="123" s="1"/>
  <c r="K43" i="123" s="1"/>
  <c r="H43" i="123"/>
  <c r="G43" i="123"/>
  <c r="J42" i="123"/>
  <c r="K42" i="123" s="1"/>
  <c r="I42" i="123"/>
  <c r="H42" i="123"/>
  <c r="G42" i="123"/>
  <c r="K41" i="123"/>
  <c r="J41" i="123"/>
  <c r="I41" i="123"/>
  <c r="H41" i="123"/>
  <c r="G41" i="123"/>
  <c r="L41" i="123" s="1"/>
  <c r="L40" i="123"/>
  <c r="H40" i="123"/>
  <c r="I40" i="123" s="1"/>
  <c r="J40" i="123" s="1"/>
  <c r="K40" i="123" s="1"/>
  <c r="G40" i="123"/>
  <c r="L39" i="123"/>
  <c r="H39" i="123"/>
  <c r="I39" i="123" s="1"/>
  <c r="J39" i="123" s="1"/>
  <c r="K39" i="123" s="1"/>
  <c r="G39" i="123"/>
  <c r="I38" i="123"/>
  <c r="J38" i="123" s="1"/>
  <c r="K38" i="123" s="1"/>
  <c r="H38" i="123"/>
  <c r="G38" i="123"/>
  <c r="J37" i="123"/>
  <c r="K37" i="123" s="1"/>
  <c r="I37" i="123"/>
  <c r="H37" i="123"/>
  <c r="G37" i="123"/>
  <c r="L37" i="123" s="1"/>
  <c r="H36" i="123"/>
  <c r="I36" i="123" s="1"/>
  <c r="J36" i="123" s="1"/>
  <c r="K36" i="123" s="1"/>
  <c r="G36" i="123"/>
  <c r="L36" i="123" s="1"/>
  <c r="L35" i="123"/>
  <c r="I35" i="123"/>
  <c r="J35" i="123" s="1"/>
  <c r="K35" i="123" s="1"/>
  <c r="H35" i="123"/>
  <c r="G35" i="123"/>
  <c r="L34" i="123"/>
  <c r="I34" i="123"/>
  <c r="J34" i="123" s="1"/>
  <c r="K34" i="123" s="1"/>
  <c r="H34" i="123"/>
  <c r="G34" i="123"/>
  <c r="J33" i="123"/>
  <c r="K33" i="123" s="1"/>
  <c r="I33" i="123"/>
  <c r="H33" i="123"/>
  <c r="G33" i="123"/>
  <c r="L33" i="123" s="1"/>
  <c r="L32" i="123"/>
  <c r="H32" i="123"/>
  <c r="I32" i="123" s="1"/>
  <c r="J32" i="123" s="1"/>
  <c r="K32" i="123" s="1"/>
  <c r="G32" i="123"/>
  <c r="L31" i="123"/>
  <c r="H31" i="123"/>
  <c r="I31" i="123" s="1"/>
  <c r="J31" i="123" s="1"/>
  <c r="K31" i="123" s="1"/>
  <c r="G31" i="123"/>
  <c r="I30" i="123"/>
  <c r="J30" i="123" s="1"/>
  <c r="K30" i="123" s="1"/>
  <c r="H30" i="123"/>
  <c r="G30" i="123"/>
  <c r="J29" i="123"/>
  <c r="K29" i="123" s="1"/>
  <c r="I29" i="123"/>
  <c r="H29" i="123"/>
  <c r="G29" i="123"/>
  <c r="L29" i="123" s="1"/>
  <c r="H28" i="123"/>
  <c r="I28" i="123" s="1"/>
  <c r="J28" i="123" s="1"/>
  <c r="K28" i="123" s="1"/>
  <c r="G28" i="123"/>
  <c r="L28" i="123" s="1"/>
  <c r="L27" i="123"/>
  <c r="H27" i="123"/>
  <c r="I27" i="123" s="1"/>
  <c r="J27" i="123" s="1"/>
  <c r="K27" i="123" s="1"/>
  <c r="G27" i="123"/>
  <c r="L26" i="123"/>
  <c r="I26" i="123"/>
  <c r="J26" i="123" s="1"/>
  <c r="K26" i="123" s="1"/>
  <c r="H26" i="123"/>
  <c r="G26" i="123"/>
  <c r="J25" i="123"/>
  <c r="K25" i="123" s="1"/>
  <c r="I25" i="123"/>
  <c r="H25" i="123"/>
  <c r="G25" i="123"/>
  <c r="L25" i="123" s="1"/>
  <c r="L24" i="123"/>
  <c r="H24" i="123"/>
  <c r="I24" i="123" s="1"/>
  <c r="J24" i="123" s="1"/>
  <c r="K24" i="123" s="1"/>
  <c r="G24" i="123"/>
  <c r="L23" i="123"/>
  <c r="H23" i="123"/>
  <c r="I23" i="123" s="1"/>
  <c r="J23" i="123" s="1"/>
  <c r="K23" i="123" s="1"/>
  <c r="G23" i="123"/>
  <c r="L22" i="123"/>
  <c r="H22" i="123"/>
  <c r="I22" i="123" s="1"/>
  <c r="J22" i="123" s="1"/>
  <c r="K22" i="123" s="1"/>
  <c r="G22" i="123"/>
  <c r="I21" i="123"/>
  <c r="J21" i="123" s="1"/>
  <c r="K21" i="123" s="1"/>
  <c r="H21" i="123"/>
  <c r="G21" i="123"/>
  <c r="L21" i="123" s="1"/>
  <c r="H20" i="123"/>
  <c r="I20" i="123" s="1"/>
  <c r="J20" i="123" s="1"/>
  <c r="K20" i="123" s="1"/>
  <c r="G20" i="123"/>
  <c r="L20" i="123" s="1"/>
  <c r="L19" i="123"/>
  <c r="H19" i="123"/>
  <c r="I19" i="123" s="1"/>
  <c r="J19" i="123" s="1"/>
  <c r="K19" i="123" s="1"/>
  <c r="G19" i="123"/>
  <c r="L18" i="123"/>
  <c r="I18" i="123"/>
  <c r="J18" i="123" s="1"/>
  <c r="K18" i="123" s="1"/>
  <c r="H18" i="123"/>
  <c r="G18" i="123"/>
  <c r="J17" i="123"/>
  <c r="K17" i="123" s="1"/>
  <c r="I17" i="123"/>
  <c r="H17" i="123"/>
  <c r="G17" i="123"/>
  <c r="L17" i="123" s="1"/>
  <c r="L16" i="123"/>
  <c r="H16" i="123"/>
  <c r="I16" i="123" s="1"/>
  <c r="J16" i="123" s="1"/>
  <c r="K16" i="123" s="1"/>
  <c r="G16" i="123"/>
  <c r="L15" i="123"/>
  <c r="H15" i="123"/>
  <c r="I15" i="123" s="1"/>
  <c r="J15" i="123" s="1"/>
  <c r="K15" i="123" s="1"/>
  <c r="G15" i="123"/>
  <c r="L14" i="123"/>
  <c r="H14" i="123"/>
  <c r="I14" i="123" s="1"/>
  <c r="J14" i="123" s="1"/>
  <c r="K14" i="123" s="1"/>
  <c r="G14" i="123"/>
  <c r="I13" i="123"/>
  <c r="J13" i="123" s="1"/>
  <c r="K13" i="123" s="1"/>
  <c r="H13" i="123"/>
  <c r="G13" i="123"/>
  <c r="L13" i="123" s="1"/>
  <c r="H12" i="123"/>
  <c r="I12" i="123" s="1"/>
  <c r="J12" i="123" s="1"/>
  <c r="K12" i="123" s="1"/>
  <c r="G12" i="123"/>
  <c r="L12" i="123" s="1"/>
  <c r="L11" i="123"/>
  <c r="H11" i="123"/>
  <c r="I11" i="123" s="1"/>
  <c r="J11" i="123" s="1"/>
  <c r="K11" i="123" s="1"/>
  <c r="G11" i="123"/>
  <c r="L10" i="123"/>
  <c r="I10" i="123"/>
  <c r="J10" i="123" s="1"/>
  <c r="K10" i="123" s="1"/>
  <c r="H10" i="123"/>
  <c r="G10" i="123"/>
  <c r="E10" i="123"/>
  <c r="B7" i="123"/>
  <c r="I6" i="123"/>
  <c r="L62" i="123" s="1"/>
  <c r="B6" i="123"/>
  <c r="M27" i="123" l="1"/>
  <c r="M50" i="123"/>
  <c r="M56" i="123"/>
  <c r="N56" i="123" s="1"/>
  <c r="E56" i="123" s="1"/>
  <c r="N27" i="123"/>
  <c r="E27" i="123" s="1"/>
  <c r="M23" i="123"/>
  <c r="N23" i="123" s="1"/>
  <c r="E23" i="123" s="1"/>
  <c r="M25" i="123"/>
  <c r="N25" i="123" s="1"/>
  <c r="E25" i="123" s="1"/>
  <c r="M58" i="123"/>
  <c r="M10" i="123"/>
  <c r="N10" i="123" s="1"/>
  <c r="I7" i="123"/>
  <c r="M19" i="123" s="1"/>
  <c r="N19" i="123" s="1"/>
  <c r="E19" i="123" s="1"/>
  <c r="N45" i="123"/>
  <c r="E45" i="123" s="1"/>
  <c r="M47" i="123"/>
  <c r="N47" i="123" s="1"/>
  <c r="E47" i="123" s="1"/>
  <c r="M51" i="123"/>
  <c r="M31" i="123"/>
  <c r="M33" i="123"/>
  <c r="N33" i="123" s="1"/>
  <c r="E33" i="123" s="1"/>
  <c r="M54" i="123"/>
  <c r="M20" i="123"/>
  <c r="N20" i="123" s="1"/>
  <c r="E20" i="123" s="1"/>
  <c r="M26" i="123"/>
  <c r="N31" i="123"/>
  <c r="E31" i="123" s="1"/>
  <c r="M38" i="123"/>
  <c r="N26" i="123"/>
  <c r="E26" i="123" s="1"/>
  <c r="M36" i="123"/>
  <c r="N36" i="123" s="1"/>
  <c r="E36" i="123" s="1"/>
  <c r="M45" i="123"/>
  <c r="M57" i="123"/>
  <c r="N57" i="123" s="1"/>
  <c r="E57" i="123" s="1"/>
  <c r="M62" i="123"/>
  <c r="N62" i="123" s="1"/>
  <c r="E62" i="123" s="1"/>
  <c r="M22" i="123"/>
  <c r="N22" i="123" s="1"/>
  <c r="E22" i="123" s="1"/>
  <c r="M43" i="123"/>
  <c r="N43" i="123" s="1"/>
  <c r="E43" i="123" s="1"/>
  <c r="M60" i="123"/>
  <c r="N60" i="123" s="1"/>
  <c r="E60" i="123" s="1"/>
  <c r="L55" i="123"/>
  <c r="M57" i="125"/>
  <c r="N57" i="125" s="1"/>
  <c r="E57" i="125" s="1"/>
  <c r="M35" i="125"/>
  <c r="N35" i="125" s="1"/>
  <c r="E35" i="125" s="1"/>
  <c r="M31" i="125"/>
  <c r="N31" i="125" s="1"/>
  <c r="E31" i="125" s="1"/>
  <c r="N55" i="125"/>
  <c r="E55" i="125" s="1"/>
  <c r="M40" i="125"/>
  <c r="N40" i="125" s="1"/>
  <c r="E40" i="125" s="1"/>
  <c r="M41" i="125"/>
  <c r="N41" i="125" s="1"/>
  <c r="E41" i="125" s="1"/>
  <c r="M14" i="125"/>
  <c r="N14" i="125" s="1"/>
  <c r="E14" i="125" s="1"/>
  <c r="M32" i="125"/>
  <c r="N32" i="125" s="1"/>
  <c r="E32" i="125" s="1"/>
  <c r="M38" i="125"/>
  <c r="M13" i="125"/>
  <c r="N13" i="125" s="1"/>
  <c r="E13" i="125" s="1"/>
  <c r="L42" i="123"/>
  <c r="L50" i="123"/>
  <c r="N50" i="123" s="1"/>
  <c r="E50" i="123" s="1"/>
  <c r="L58" i="123"/>
  <c r="N58" i="123" s="1"/>
  <c r="E58" i="123" s="1"/>
  <c r="N47" i="125"/>
  <c r="E47" i="125" s="1"/>
  <c r="M37" i="125"/>
  <c r="N37" i="125" s="1"/>
  <c r="E37" i="125" s="1"/>
  <c r="M30" i="125"/>
  <c r="M46" i="125"/>
  <c r="N46" i="125" s="1"/>
  <c r="E46" i="125" s="1"/>
  <c r="M12" i="125"/>
  <c r="N12" i="125" s="1"/>
  <c r="E12" i="125" s="1"/>
  <c r="M39" i="125"/>
  <c r="M15" i="125"/>
  <c r="N15" i="125" s="1"/>
  <c r="E15" i="125" s="1"/>
  <c r="M29" i="125"/>
  <c r="N29" i="125" s="1"/>
  <c r="E29" i="125" s="1"/>
  <c r="M48" i="125"/>
  <c r="N48" i="125" s="1"/>
  <c r="E48" i="125" s="1"/>
  <c r="L51" i="123"/>
  <c r="N51" i="123" s="1"/>
  <c r="E51" i="123" s="1"/>
  <c r="L59" i="123"/>
  <c r="N38" i="125"/>
  <c r="E38" i="125" s="1"/>
  <c r="N39" i="125"/>
  <c r="E39" i="125" s="1"/>
  <c r="M28" i="125"/>
  <c r="N28" i="125" s="1"/>
  <c r="E28" i="125" s="1"/>
  <c r="M22" i="125"/>
  <c r="N22" i="125" s="1"/>
  <c r="E22" i="125" s="1"/>
  <c r="M59" i="125"/>
  <c r="M19" i="125"/>
  <c r="N19" i="125" s="1"/>
  <c r="E19" i="125" s="1"/>
  <c r="N30" i="125"/>
  <c r="E30" i="125" s="1"/>
  <c r="N26" i="125"/>
  <c r="E26" i="125" s="1"/>
  <c r="M24" i="125"/>
  <c r="N24" i="125" s="1"/>
  <c r="E24" i="125" s="1"/>
  <c r="M34" i="125"/>
  <c r="N34" i="125" s="1"/>
  <c r="E34" i="125" s="1"/>
  <c r="M56" i="125"/>
  <c r="N56" i="125" s="1"/>
  <c r="E56" i="125" s="1"/>
  <c r="M33" i="125"/>
  <c r="N33" i="125" s="1"/>
  <c r="E33" i="125" s="1"/>
  <c r="M52" i="125"/>
  <c r="N52" i="125" s="1"/>
  <c r="E52" i="125" s="1"/>
  <c r="M17" i="125"/>
  <c r="N17" i="125" s="1"/>
  <c r="E17" i="125" s="1"/>
  <c r="N59" i="125"/>
  <c r="E59" i="125" s="1"/>
  <c r="M20" i="125"/>
  <c r="N20" i="125" s="1"/>
  <c r="E20" i="125" s="1"/>
  <c r="M27" i="125"/>
  <c r="N27" i="125" s="1"/>
  <c r="E27" i="125" s="1"/>
  <c r="M50" i="125"/>
  <c r="N50" i="125" s="1"/>
  <c r="E50" i="125" s="1"/>
  <c r="M11" i="125"/>
  <c r="N11" i="125" s="1"/>
  <c r="E11" i="125" s="1"/>
  <c r="M16" i="125"/>
  <c r="N16" i="125" s="1"/>
  <c r="E16" i="125" s="1"/>
  <c r="M42" i="125"/>
  <c r="N42" i="125" s="1"/>
  <c r="E42" i="125" s="1"/>
  <c r="L30" i="123"/>
  <c r="L38" i="123"/>
  <c r="N38" i="123" s="1"/>
  <c r="E38" i="123" s="1"/>
  <c r="L46" i="123"/>
  <c r="L54" i="123"/>
  <c r="N54" i="123" s="1"/>
  <c r="E54" i="123" s="1"/>
  <c r="N51" i="125"/>
  <c r="E51" i="125" s="1"/>
  <c r="M49" i="125"/>
  <c r="N49" i="125" s="1"/>
  <c r="E49" i="125" s="1"/>
  <c r="M61" i="125"/>
  <c r="N61" i="125" s="1"/>
  <c r="E61" i="125" s="1"/>
  <c r="M10" i="125"/>
  <c r="N10" i="125" s="1"/>
  <c r="M23" i="125"/>
  <c r="N23" i="125" s="1"/>
  <c r="E23" i="125" s="1"/>
  <c r="M60" i="125"/>
  <c r="N60" i="125" s="1"/>
  <c r="E60" i="125" s="1"/>
  <c r="M62" i="125"/>
  <c r="N62" i="125" s="1"/>
  <c r="E62" i="125" s="1"/>
  <c r="H62" i="121"/>
  <c r="I62" i="121" s="1"/>
  <c r="J62" i="121" s="1"/>
  <c r="K62" i="121" s="1"/>
  <c r="G62" i="121"/>
  <c r="H61" i="121"/>
  <c r="I61" i="121" s="1"/>
  <c r="J61" i="121" s="1"/>
  <c r="K61" i="121" s="1"/>
  <c r="G61" i="121"/>
  <c r="L61" i="121" s="1"/>
  <c r="H60" i="121"/>
  <c r="I60" i="121" s="1"/>
  <c r="J60" i="121" s="1"/>
  <c r="K60" i="121" s="1"/>
  <c r="G60" i="121"/>
  <c r="L60" i="121" s="1"/>
  <c r="I59" i="121"/>
  <c r="J59" i="121" s="1"/>
  <c r="K59" i="121" s="1"/>
  <c r="H59" i="121"/>
  <c r="G59" i="121"/>
  <c r="L59" i="121" s="1"/>
  <c r="J58" i="121"/>
  <c r="K58" i="121" s="1"/>
  <c r="I58" i="121"/>
  <c r="H58" i="121"/>
  <c r="G58" i="121"/>
  <c r="K57" i="121"/>
  <c r="J57" i="121"/>
  <c r="I57" i="121"/>
  <c r="H57" i="121"/>
  <c r="G57" i="121"/>
  <c r="L56" i="121"/>
  <c r="K56" i="121"/>
  <c r="J56" i="121"/>
  <c r="I56" i="121"/>
  <c r="H56" i="121"/>
  <c r="G56" i="121"/>
  <c r="I55" i="121"/>
  <c r="J55" i="121" s="1"/>
  <c r="K55" i="121" s="1"/>
  <c r="H55" i="121"/>
  <c r="G55" i="121"/>
  <c r="H54" i="121"/>
  <c r="I54" i="121" s="1"/>
  <c r="J54" i="121" s="1"/>
  <c r="K54" i="121" s="1"/>
  <c r="G54" i="121"/>
  <c r="I53" i="121"/>
  <c r="J53" i="121" s="1"/>
  <c r="K53" i="121" s="1"/>
  <c r="H53" i="121"/>
  <c r="G53" i="121"/>
  <c r="L53" i="121" s="1"/>
  <c r="H52" i="121"/>
  <c r="I52" i="121" s="1"/>
  <c r="J52" i="121" s="1"/>
  <c r="K52" i="121" s="1"/>
  <c r="G52" i="121"/>
  <c r="L52" i="121" s="1"/>
  <c r="I51" i="121"/>
  <c r="J51" i="121" s="1"/>
  <c r="K51" i="121" s="1"/>
  <c r="H51" i="121"/>
  <c r="G51" i="121"/>
  <c r="L51" i="121" s="1"/>
  <c r="J50" i="121"/>
  <c r="K50" i="121" s="1"/>
  <c r="I50" i="121"/>
  <c r="H50" i="121"/>
  <c r="G50" i="121"/>
  <c r="K49" i="121"/>
  <c r="J49" i="121"/>
  <c r="I49" i="121"/>
  <c r="H49" i="121"/>
  <c r="G49" i="121"/>
  <c r="L49" i="121" s="1"/>
  <c r="L48" i="121"/>
  <c r="H48" i="121"/>
  <c r="I48" i="121" s="1"/>
  <c r="J48" i="121" s="1"/>
  <c r="K48" i="121" s="1"/>
  <c r="G48" i="121"/>
  <c r="L47" i="121"/>
  <c r="I47" i="121"/>
  <c r="J47" i="121" s="1"/>
  <c r="K47" i="121" s="1"/>
  <c r="H47" i="121"/>
  <c r="G47" i="121"/>
  <c r="H46" i="121"/>
  <c r="I46" i="121" s="1"/>
  <c r="J46" i="121" s="1"/>
  <c r="K46" i="121" s="1"/>
  <c r="G46" i="121"/>
  <c r="I45" i="121"/>
  <c r="J45" i="121" s="1"/>
  <c r="K45" i="121" s="1"/>
  <c r="H45" i="121"/>
  <c r="G45" i="121"/>
  <c r="L45" i="121" s="1"/>
  <c r="H44" i="121"/>
  <c r="I44" i="121" s="1"/>
  <c r="J44" i="121" s="1"/>
  <c r="K44" i="121" s="1"/>
  <c r="G44" i="121"/>
  <c r="L44" i="121" s="1"/>
  <c r="I43" i="121"/>
  <c r="J43" i="121" s="1"/>
  <c r="K43" i="121" s="1"/>
  <c r="H43" i="121"/>
  <c r="G43" i="121"/>
  <c r="L43" i="121" s="1"/>
  <c r="J42" i="121"/>
  <c r="K42" i="121" s="1"/>
  <c r="I42" i="121"/>
  <c r="H42" i="121"/>
  <c r="G42" i="121"/>
  <c r="J41" i="121"/>
  <c r="K41" i="121" s="1"/>
  <c r="I41" i="121"/>
  <c r="H41" i="121"/>
  <c r="G41" i="121"/>
  <c r="L41" i="121" s="1"/>
  <c r="L40" i="121"/>
  <c r="H40" i="121"/>
  <c r="I40" i="121" s="1"/>
  <c r="J40" i="121" s="1"/>
  <c r="K40" i="121" s="1"/>
  <c r="G40" i="121"/>
  <c r="L39" i="121"/>
  <c r="I39" i="121"/>
  <c r="J39" i="121" s="1"/>
  <c r="K39" i="121" s="1"/>
  <c r="H39" i="121"/>
  <c r="G39" i="121"/>
  <c r="H38" i="121"/>
  <c r="I38" i="121" s="1"/>
  <c r="J38" i="121" s="1"/>
  <c r="K38" i="121" s="1"/>
  <c r="G38" i="121"/>
  <c r="I37" i="121"/>
  <c r="J37" i="121" s="1"/>
  <c r="K37" i="121" s="1"/>
  <c r="H37" i="121"/>
  <c r="G37" i="121"/>
  <c r="L37" i="121" s="1"/>
  <c r="H36" i="121"/>
  <c r="I36" i="121" s="1"/>
  <c r="J36" i="121" s="1"/>
  <c r="K36" i="121" s="1"/>
  <c r="G36" i="121"/>
  <c r="L36" i="121" s="1"/>
  <c r="H35" i="121"/>
  <c r="I35" i="121" s="1"/>
  <c r="J35" i="121" s="1"/>
  <c r="K35" i="121" s="1"/>
  <c r="G35" i="121"/>
  <c r="L35" i="121" s="1"/>
  <c r="I34" i="121"/>
  <c r="J34" i="121" s="1"/>
  <c r="K34" i="121" s="1"/>
  <c r="H34" i="121"/>
  <c r="G34" i="121"/>
  <c r="J33" i="121"/>
  <c r="K33" i="121" s="1"/>
  <c r="I33" i="121"/>
  <c r="H33" i="121"/>
  <c r="G33" i="121"/>
  <c r="L33" i="121" s="1"/>
  <c r="L32" i="121"/>
  <c r="H32" i="121"/>
  <c r="I32" i="121" s="1"/>
  <c r="J32" i="121" s="1"/>
  <c r="K32" i="121" s="1"/>
  <c r="G32" i="121"/>
  <c r="L31" i="121"/>
  <c r="I31" i="121"/>
  <c r="J31" i="121" s="1"/>
  <c r="K31" i="121" s="1"/>
  <c r="H31" i="121"/>
  <c r="G31" i="121"/>
  <c r="L30" i="121"/>
  <c r="H30" i="121"/>
  <c r="I30" i="121" s="1"/>
  <c r="J30" i="121" s="1"/>
  <c r="K30" i="121" s="1"/>
  <c r="G30" i="121"/>
  <c r="I29" i="121"/>
  <c r="J29" i="121" s="1"/>
  <c r="K29" i="121" s="1"/>
  <c r="H29" i="121"/>
  <c r="G29" i="121"/>
  <c r="L29" i="121" s="1"/>
  <c r="H28" i="121"/>
  <c r="I28" i="121" s="1"/>
  <c r="J28" i="121" s="1"/>
  <c r="K28" i="121" s="1"/>
  <c r="G28" i="121"/>
  <c r="L28" i="121" s="1"/>
  <c r="H27" i="121"/>
  <c r="I27" i="121" s="1"/>
  <c r="J27" i="121" s="1"/>
  <c r="K27" i="121" s="1"/>
  <c r="G27" i="121"/>
  <c r="L27" i="121" s="1"/>
  <c r="I26" i="121"/>
  <c r="J26" i="121" s="1"/>
  <c r="K26" i="121" s="1"/>
  <c r="H26" i="121"/>
  <c r="G26" i="121"/>
  <c r="J25" i="121"/>
  <c r="K25" i="121" s="1"/>
  <c r="I25" i="121"/>
  <c r="H25" i="121"/>
  <c r="G25" i="121"/>
  <c r="L25" i="121" s="1"/>
  <c r="L24" i="121"/>
  <c r="H24" i="121"/>
  <c r="I24" i="121" s="1"/>
  <c r="J24" i="121" s="1"/>
  <c r="K24" i="121" s="1"/>
  <c r="G24" i="121"/>
  <c r="L23" i="121"/>
  <c r="I23" i="121"/>
  <c r="J23" i="121" s="1"/>
  <c r="K23" i="121" s="1"/>
  <c r="H23" i="121"/>
  <c r="G23" i="121"/>
  <c r="L22" i="121"/>
  <c r="H22" i="121"/>
  <c r="I22" i="121" s="1"/>
  <c r="J22" i="121" s="1"/>
  <c r="K22" i="121" s="1"/>
  <c r="G22" i="121"/>
  <c r="I21" i="121"/>
  <c r="J21" i="121" s="1"/>
  <c r="K21" i="121" s="1"/>
  <c r="H21" i="121"/>
  <c r="G21" i="121"/>
  <c r="L21" i="121" s="1"/>
  <c r="H20" i="121"/>
  <c r="I20" i="121" s="1"/>
  <c r="J20" i="121" s="1"/>
  <c r="K20" i="121" s="1"/>
  <c r="G20" i="121"/>
  <c r="L20" i="121" s="1"/>
  <c r="H19" i="121"/>
  <c r="I19" i="121" s="1"/>
  <c r="J19" i="121" s="1"/>
  <c r="K19" i="121" s="1"/>
  <c r="G19" i="121"/>
  <c r="L19" i="121" s="1"/>
  <c r="L18" i="121"/>
  <c r="I18" i="121"/>
  <c r="J18" i="121" s="1"/>
  <c r="K18" i="121" s="1"/>
  <c r="H18" i="121"/>
  <c r="G18" i="121"/>
  <c r="J17" i="121"/>
  <c r="K17" i="121" s="1"/>
  <c r="I17" i="121"/>
  <c r="H17" i="121"/>
  <c r="G17" i="121"/>
  <c r="L17" i="121" s="1"/>
  <c r="L16" i="121"/>
  <c r="H16" i="121"/>
  <c r="I16" i="121" s="1"/>
  <c r="J16" i="121" s="1"/>
  <c r="K16" i="121" s="1"/>
  <c r="G16" i="121"/>
  <c r="L15" i="121"/>
  <c r="I15" i="121"/>
  <c r="J15" i="121" s="1"/>
  <c r="K15" i="121" s="1"/>
  <c r="H15" i="121"/>
  <c r="G15" i="121"/>
  <c r="L14" i="121"/>
  <c r="H14" i="121"/>
  <c r="I14" i="121" s="1"/>
  <c r="J14" i="121" s="1"/>
  <c r="K14" i="121" s="1"/>
  <c r="G14" i="121"/>
  <c r="I13" i="121"/>
  <c r="J13" i="121" s="1"/>
  <c r="K13" i="121" s="1"/>
  <c r="H13" i="121"/>
  <c r="G13" i="121"/>
  <c r="L13" i="121" s="1"/>
  <c r="H12" i="121"/>
  <c r="I12" i="121" s="1"/>
  <c r="J12" i="121" s="1"/>
  <c r="K12" i="121" s="1"/>
  <c r="G12" i="121"/>
  <c r="L12" i="121" s="1"/>
  <c r="H11" i="121"/>
  <c r="I11" i="121" s="1"/>
  <c r="J11" i="121" s="1"/>
  <c r="K11" i="121" s="1"/>
  <c r="G11" i="121"/>
  <c r="L11" i="121" s="1"/>
  <c r="L10" i="121"/>
  <c r="H10" i="121"/>
  <c r="I10" i="121" s="1"/>
  <c r="J10" i="121" s="1"/>
  <c r="K10" i="121" s="1"/>
  <c r="G10" i="121"/>
  <c r="E10" i="121"/>
  <c r="B7" i="121"/>
  <c r="I6" i="121"/>
  <c r="L62" i="121" s="1"/>
  <c r="B6" i="121"/>
  <c r="M54" i="121" l="1"/>
  <c r="M44" i="121"/>
  <c r="N44" i="121" s="1"/>
  <c r="E44" i="121" s="1"/>
  <c r="I7" i="121"/>
  <c r="M20" i="121" s="1"/>
  <c r="N20" i="121" s="1"/>
  <c r="E20" i="121" s="1"/>
  <c r="M58" i="121"/>
  <c r="M37" i="121"/>
  <c r="N37" i="121" s="1"/>
  <c r="E37" i="121" s="1"/>
  <c r="M62" i="121"/>
  <c r="N62" i="121" s="1"/>
  <c r="E62" i="121" s="1"/>
  <c r="M34" i="121"/>
  <c r="M45" i="121"/>
  <c r="N45" i="121" s="1"/>
  <c r="E45" i="121" s="1"/>
  <c r="M27" i="121"/>
  <c r="N27" i="121" s="1"/>
  <c r="E27" i="121" s="1"/>
  <c r="M46" i="121"/>
  <c r="M19" i="121"/>
  <c r="N19" i="121" s="1"/>
  <c r="E19" i="121" s="1"/>
  <c r="M60" i="121"/>
  <c r="N60" i="121" s="1"/>
  <c r="E60" i="121" s="1"/>
  <c r="L55" i="121"/>
  <c r="L57" i="121"/>
  <c r="M17" i="123"/>
  <c r="N17" i="123" s="1"/>
  <c r="E17" i="123" s="1"/>
  <c r="L26" i="121"/>
  <c r="L34" i="121"/>
  <c r="L42" i="121"/>
  <c r="L50" i="121"/>
  <c r="L58" i="121"/>
  <c r="M24" i="123"/>
  <c r="N24" i="123" s="1"/>
  <c r="E24" i="123" s="1"/>
  <c r="M49" i="123"/>
  <c r="N49" i="123" s="1"/>
  <c r="E49" i="123" s="1"/>
  <c r="M18" i="123"/>
  <c r="N18" i="123" s="1"/>
  <c r="E18" i="123" s="1"/>
  <c r="M35" i="123"/>
  <c r="N35" i="123" s="1"/>
  <c r="E35" i="123" s="1"/>
  <c r="M44" i="123"/>
  <c r="N44" i="123" s="1"/>
  <c r="E44" i="123" s="1"/>
  <c r="M15" i="123"/>
  <c r="N15" i="123" s="1"/>
  <c r="E15" i="123" s="1"/>
  <c r="M39" i="123"/>
  <c r="N39" i="123" s="1"/>
  <c r="E39" i="123" s="1"/>
  <c r="M55" i="123"/>
  <c r="N55" i="123" s="1"/>
  <c r="E55" i="123" s="1"/>
  <c r="M14" i="123"/>
  <c r="N14" i="123" s="1"/>
  <c r="E14" i="123" s="1"/>
  <c r="M21" i="123"/>
  <c r="N21" i="123" s="1"/>
  <c r="E21" i="123" s="1"/>
  <c r="M16" i="123"/>
  <c r="N16" i="123" s="1"/>
  <c r="E16" i="123" s="1"/>
  <c r="M28" i="123"/>
  <c r="N28" i="123" s="1"/>
  <c r="E28" i="123" s="1"/>
  <c r="M40" i="123"/>
  <c r="N40" i="123" s="1"/>
  <c r="E40" i="123" s="1"/>
  <c r="M53" i="123"/>
  <c r="N53" i="123" s="1"/>
  <c r="E53" i="123" s="1"/>
  <c r="M12" i="123"/>
  <c r="N12" i="123" s="1"/>
  <c r="E12" i="123" s="1"/>
  <c r="M41" i="123"/>
  <c r="N41" i="123" s="1"/>
  <c r="E41" i="123" s="1"/>
  <c r="M32" i="123"/>
  <c r="N32" i="123" s="1"/>
  <c r="E32" i="123" s="1"/>
  <c r="M34" i="123"/>
  <c r="N34" i="123" s="1"/>
  <c r="E34" i="123" s="1"/>
  <c r="M59" i="123"/>
  <c r="N59" i="123" s="1"/>
  <c r="E59" i="123" s="1"/>
  <c r="M42" i="123"/>
  <c r="N42" i="123" s="1"/>
  <c r="E42" i="123" s="1"/>
  <c r="M13" i="123"/>
  <c r="N13" i="123" s="1"/>
  <c r="E13" i="123" s="1"/>
  <c r="M37" i="123"/>
  <c r="N37" i="123" s="1"/>
  <c r="E37" i="123" s="1"/>
  <c r="M46" i="123"/>
  <c r="N46" i="123" s="1"/>
  <c r="E46" i="123" s="1"/>
  <c r="M29" i="123"/>
  <c r="N29" i="123" s="1"/>
  <c r="E29" i="123" s="1"/>
  <c r="M48" i="123"/>
  <c r="N48" i="123" s="1"/>
  <c r="E48" i="123" s="1"/>
  <c r="M52" i="123"/>
  <c r="N52" i="123" s="1"/>
  <c r="E52" i="123" s="1"/>
  <c r="M61" i="123"/>
  <c r="N61" i="123" s="1"/>
  <c r="E61" i="123" s="1"/>
  <c r="M30" i="123"/>
  <c r="N30" i="123" s="1"/>
  <c r="E30" i="123" s="1"/>
  <c r="M11" i="123"/>
  <c r="N11" i="123" s="1"/>
  <c r="E11" i="123" s="1"/>
  <c r="L38" i="121"/>
  <c r="L46" i="121"/>
  <c r="N46" i="121" s="1"/>
  <c r="E46" i="121" s="1"/>
  <c r="L54" i="121"/>
  <c r="N54" i="121" s="1"/>
  <c r="E54" i="121" s="1"/>
  <c r="I62" i="119"/>
  <c r="J62" i="119" s="1"/>
  <c r="K62" i="119" s="1"/>
  <c r="H62" i="119"/>
  <c r="G62" i="119"/>
  <c r="L62" i="119" s="1"/>
  <c r="H61" i="119"/>
  <c r="I61" i="119" s="1"/>
  <c r="J61" i="119" s="1"/>
  <c r="K61" i="119" s="1"/>
  <c r="G61" i="119"/>
  <c r="L61" i="119" s="1"/>
  <c r="I60" i="119"/>
  <c r="J60" i="119" s="1"/>
  <c r="K60" i="119" s="1"/>
  <c r="H60" i="119"/>
  <c r="G60" i="119"/>
  <c r="L60" i="119" s="1"/>
  <c r="H59" i="119"/>
  <c r="I59" i="119" s="1"/>
  <c r="J59" i="119" s="1"/>
  <c r="K59" i="119" s="1"/>
  <c r="G59" i="119"/>
  <c r="L59" i="119" s="1"/>
  <c r="H58" i="119"/>
  <c r="I58" i="119" s="1"/>
  <c r="J58" i="119" s="1"/>
  <c r="K58" i="119" s="1"/>
  <c r="G58" i="119"/>
  <c r="I57" i="119"/>
  <c r="J57" i="119" s="1"/>
  <c r="K57" i="119" s="1"/>
  <c r="H57" i="119"/>
  <c r="G57" i="119"/>
  <c r="H56" i="119"/>
  <c r="I56" i="119" s="1"/>
  <c r="J56" i="119" s="1"/>
  <c r="K56" i="119" s="1"/>
  <c r="G56" i="119"/>
  <c r="L56" i="119" s="1"/>
  <c r="H55" i="119"/>
  <c r="I55" i="119" s="1"/>
  <c r="J55" i="119" s="1"/>
  <c r="K55" i="119" s="1"/>
  <c r="G55" i="119"/>
  <c r="I54" i="119"/>
  <c r="J54" i="119" s="1"/>
  <c r="K54" i="119" s="1"/>
  <c r="H54" i="119"/>
  <c r="G54" i="119"/>
  <c r="L54" i="119" s="1"/>
  <c r="H53" i="119"/>
  <c r="I53" i="119" s="1"/>
  <c r="J53" i="119" s="1"/>
  <c r="K53" i="119" s="1"/>
  <c r="G53" i="119"/>
  <c r="L53" i="119" s="1"/>
  <c r="I52" i="119"/>
  <c r="J52" i="119" s="1"/>
  <c r="K52" i="119" s="1"/>
  <c r="H52" i="119"/>
  <c r="G52" i="119"/>
  <c r="L52" i="119" s="1"/>
  <c r="H51" i="119"/>
  <c r="I51" i="119" s="1"/>
  <c r="J51" i="119" s="1"/>
  <c r="K51" i="119" s="1"/>
  <c r="G51" i="119"/>
  <c r="L51" i="119" s="1"/>
  <c r="H50" i="119"/>
  <c r="I50" i="119" s="1"/>
  <c r="J50" i="119" s="1"/>
  <c r="K50" i="119" s="1"/>
  <c r="G50" i="119"/>
  <c r="I49" i="119"/>
  <c r="J49" i="119" s="1"/>
  <c r="K49" i="119" s="1"/>
  <c r="H49" i="119"/>
  <c r="G49" i="119"/>
  <c r="H48" i="119"/>
  <c r="I48" i="119" s="1"/>
  <c r="J48" i="119" s="1"/>
  <c r="K48" i="119" s="1"/>
  <c r="G48" i="119"/>
  <c r="L48" i="119" s="1"/>
  <c r="H47" i="119"/>
  <c r="I47" i="119" s="1"/>
  <c r="J47" i="119" s="1"/>
  <c r="K47" i="119" s="1"/>
  <c r="G47" i="119"/>
  <c r="I46" i="119"/>
  <c r="J46" i="119" s="1"/>
  <c r="K46" i="119" s="1"/>
  <c r="H46" i="119"/>
  <c r="G46" i="119"/>
  <c r="L46" i="119" s="1"/>
  <c r="H45" i="119"/>
  <c r="I45" i="119" s="1"/>
  <c r="J45" i="119" s="1"/>
  <c r="K45" i="119" s="1"/>
  <c r="G45" i="119"/>
  <c r="L45" i="119" s="1"/>
  <c r="I44" i="119"/>
  <c r="J44" i="119" s="1"/>
  <c r="K44" i="119" s="1"/>
  <c r="H44" i="119"/>
  <c r="G44" i="119"/>
  <c r="L44" i="119" s="1"/>
  <c r="H43" i="119"/>
  <c r="I43" i="119" s="1"/>
  <c r="J43" i="119" s="1"/>
  <c r="K43" i="119" s="1"/>
  <c r="G43" i="119"/>
  <c r="L43" i="119" s="1"/>
  <c r="H42" i="119"/>
  <c r="I42" i="119" s="1"/>
  <c r="J42" i="119" s="1"/>
  <c r="K42" i="119" s="1"/>
  <c r="G42" i="119"/>
  <c r="I41" i="119"/>
  <c r="J41" i="119" s="1"/>
  <c r="K41" i="119" s="1"/>
  <c r="H41" i="119"/>
  <c r="G41" i="119"/>
  <c r="H40" i="119"/>
  <c r="I40" i="119" s="1"/>
  <c r="J40" i="119" s="1"/>
  <c r="K40" i="119" s="1"/>
  <c r="G40" i="119"/>
  <c r="L40" i="119" s="1"/>
  <c r="H39" i="119"/>
  <c r="I39" i="119" s="1"/>
  <c r="J39" i="119" s="1"/>
  <c r="K39" i="119" s="1"/>
  <c r="G39" i="119"/>
  <c r="I38" i="119"/>
  <c r="J38" i="119" s="1"/>
  <c r="K38" i="119" s="1"/>
  <c r="H38" i="119"/>
  <c r="G38" i="119"/>
  <c r="L38" i="119" s="1"/>
  <c r="H37" i="119"/>
  <c r="I37" i="119" s="1"/>
  <c r="J37" i="119" s="1"/>
  <c r="K37" i="119" s="1"/>
  <c r="G37" i="119"/>
  <c r="L37" i="119" s="1"/>
  <c r="I36" i="119"/>
  <c r="J36" i="119" s="1"/>
  <c r="K36" i="119" s="1"/>
  <c r="H36" i="119"/>
  <c r="G36" i="119"/>
  <c r="L36" i="119" s="1"/>
  <c r="H35" i="119"/>
  <c r="I35" i="119" s="1"/>
  <c r="J35" i="119" s="1"/>
  <c r="K35" i="119" s="1"/>
  <c r="G35" i="119"/>
  <c r="L35" i="119" s="1"/>
  <c r="H34" i="119"/>
  <c r="I34" i="119" s="1"/>
  <c r="J34" i="119" s="1"/>
  <c r="K34" i="119" s="1"/>
  <c r="G34" i="119"/>
  <c r="I33" i="119"/>
  <c r="J33" i="119" s="1"/>
  <c r="K33" i="119" s="1"/>
  <c r="H33" i="119"/>
  <c r="G33" i="119"/>
  <c r="H32" i="119"/>
  <c r="I32" i="119" s="1"/>
  <c r="J32" i="119" s="1"/>
  <c r="K32" i="119" s="1"/>
  <c r="G32" i="119"/>
  <c r="L32" i="119" s="1"/>
  <c r="H31" i="119"/>
  <c r="I31" i="119" s="1"/>
  <c r="J31" i="119" s="1"/>
  <c r="K31" i="119" s="1"/>
  <c r="G31" i="119"/>
  <c r="I30" i="119"/>
  <c r="J30" i="119" s="1"/>
  <c r="K30" i="119" s="1"/>
  <c r="H30" i="119"/>
  <c r="G30" i="119"/>
  <c r="L30" i="119" s="1"/>
  <c r="H29" i="119"/>
  <c r="I29" i="119" s="1"/>
  <c r="J29" i="119" s="1"/>
  <c r="K29" i="119" s="1"/>
  <c r="G29" i="119"/>
  <c r="L29" i="119" s="1"/>
  <c r="I28" i="119"/>
  <c r="J28" i="119" s="1"/>
  <c r="K28" i="119" s="1"/>
  <c r="H28" i="119"/>
  <c r="G28" i="119"/>
  <c r="L28" i="119" s="1"/>
  <c r="H27" i="119"/>
  <c r="I27" i="119" s="1"/>
  <c r="J27" i="119" s="1"/>
  <c r="K27" i="119" s="1"/>
  <c r="G27" i="119"/>
  <c r="L27" i="119" s="1"/>
  <c r="H26" i="119"/>
  <c r="I26" i="119" s="1"/>
  <c r="J26" i="119" s="1"/>
  <c r="K26" i="119" s="1"/>
  <c r="G26" i="119"/>
  <c r="I25" i="119"/>
  <c r="J25" i="119" s="1"/>
  <c r="K25" i="119" s="1"/>
  <c r="H25" i="119"/>
  <c r="G25" i="119"/>
  <c r="H24" i="119"/>
  <c r="I24" i="119" s="1"/>
  <c r="J24" i="119" s="1"/>
  <c r="K24" i="119" s="1"/>
  <c r="G24" i="119"/>
  <c r="L24" i="119" s="1"/>
  <c r="H23" i="119"/>
  <c r="I23" i="119" s="1"/>
  <c r="J23" i="119" s="1"/>
  <c r="K23" i="119" s="1"/>
  <c r="G23" i="119"/>
  <c r="I22" i="119"/>
  <c r="J22" i="119" s="1"/>
  <c r="K22" i="119" s="1"/>
  <c r="H22" i="119"/>
  <c r="G22" i="119"/>
  <c r="L22" i="119" s="1"/>
  <c r="H21" i="119"/>
  <c r="I21" i="119" s="1"/>
  <c r="J21" i="119" s="1"/>
  <c r="K21" i="119" s="1"/>
  <c r="G21" i="119"/>
  <c r="I20" i="119"/>
  <c r="J20" i="119" s="1"/>
  <c r="K20" i="119" s="1"/>
  <c r="H20" i="119"/>
  <c r="G20" i="119"/>
  <c r="L20" i="119" s="1"/>
  <c r="H19" i="119"/>
  <c r="I19" i="119" s="1"/>
  <c r="J19" i="119" s="1"/>
  <c r="K19" i="119" s="1"/>
  <c r="G19" i="119"/>
  <c r="L19" i="119" s="1"/>
  <c r="H18" i="119"/>
  <c r="I18" i="119" s="1"/>
  <c r="J18" i="119" s="1"/>
  <c r="K18" i="119" s="1"/>
  <c r="G18" i="119"/>
  <c r="L18" i="119" s="1"/>
  <c r="I17" i="119"/>
  <c r="J17" i="119" s="1"/>
  <c r="K17" i="119" s="1"/>
  <c r="H17" i="119"/>
  <c r="G17" i="119"/>
  <c r="J16" i="119"/>
  <c r="K16" i="119" s="1"/>
  <c r="I16" i="119"/>
  <c r="H16" i="119"/>
  <c r="G16" i="119"/>
  <c r="L16" i="119" s="1"/>
  <c r="H15" i="119"/>
  <c r="I15" i="119" s="1"/>
  <c r="J15" i="119" s="1"/>
  <c r="K15" i="119" s="1"/>
  <c r="G15" i="119"/>
  <c r="I14" i="119"/>
  <c r="J14" i="119" s="1"/>
  <c r="K14" i="119" s="1"/>
  <c r="H14" i="119"/>
  <c r="G14" i="119"/>
  <c r="L14" i="119" s="1"/>
  <c r="H13" i="119"/>
  <c r="I13" i="119" s="1"/>
  <c r="J13" i="119" s="1"/>
  <c r="K13" i="119" s="1"/>
  <c r="G13" i="119"/>
  <c r="I12" i="119"/>
  <c r="J12" i="119" s="1"/>
  <c r="K12" i="119" s="1"/>
  <c r="H12" i="119"/>
  <c r="G12" i="119"/>
  <c r="L12" i="119" s="1"/>
  <c r="H11" i="119"/>
  <c r="I11" i="119" s="1"/>
  <c r="J11" i="119" s="1"/>
  <c r="K11" i="119" s="1"/>
  <c r="G11" i="119"/>
  <c r="L11" i="119" s="1"/>
  <c r="H10" i="119"/>
  <c r="I10" i="119" s="1"/>
  <c r="J10" i="119" s="1"/>
  <c r="K10" i="119" s="1"/>
  <c r="G10" i="119"/>
  <c r="L10" i="119" s="1"/>
  <c r="E10" i="119"/>
  <c r="B7" i="119"/>
  <c r="I6" i="119"/>
  <c r="L17" i="119" s="1"/>
  <c r="B6" i="119"/>
  <c r="M31" i="119" l="1"/>
  <c r="M15" i="119"/>
  <c r="M45" i="119"/>
  <c r="N45" i="119" s="1"/>
  <c r="E45" i="119" s="1"/>
  <c r="M19" i="119"/>
  <c r="N19" i="119" s="1"/>
  <c r="E19" i="119" s="1"/>
  <c r="M46" i="119"/>
  <c r="N46" i="119" s="1"/>
  <c r="E46" i="119" s="1"/>
  <c r="I7" i="119"/>
  <c r="M17" i="119" s="1"/>
  <c r="N17" i="119" s="1"/>
  <c r="E17" i="119" s="1"/>
  <c r="M40" i="119"/>
  <c r="N40" i="119" s="1"/>
  <c r="E40" i="119" s="1"/>
  <c r="M11" i="119"/>
  <c r="N11" i="119" s="1"/>
  <c r="E11" i="119" s="1"/>
  <c r="L13" i="119"/>
  <c r="L21" i="119"/>
  <c r="M48" i="121"/>
  <c r="N48" i="121" s="1"/>
  <c r="E48" i="121" s="1"/>
  <c r="M40" i="121"/>
  <c r="N40" i="121" s="1"/>
  <c r="E40" i="121" s="1"/>
  <c r="M25" i="121"/>
  <c r="N25" i="121" s="1"/>
  <c r="E25" i="121" s="1"/>
  <c r="M47" i="121"/>
  <c r="N47" i="121" s="1"/>
  <c r="E47" i="121" s="1"/>
  <c r="M56" i="121"/>
  <c r="N56" i="121" s="1"/>
  <c r="E56" i="121" s="1"/>
  <c r="L15" i="119"/>
  <c r="L23" i="119"/>
  <c r="L31" i="119"/>
  <c r="N31" i="119" s="1"/>
  <c r="E31" i="119" s="1"/>
  <c r="L39" i="119"/>
  <c r="L47" i="119"/>
  <c r="L55" i="119"/>
  <c r="N34" i="121"/>
  <c r="E34" i="121" s="1"/>
  <c r="M35" i="121"/>
  <c r="N35" i="121" s="1"/>
  <c r="E35" i="121" s="1"/>
  <c r="M16" i="121"/>
  <c r="N16" i="121" s="1"/>
  <c r="E16" i="121" s="1"/>
  <c r="M30" i="121"/>
  <c r="N30" i="121" s="1"/>
  <c r="E30" i="121" s="1"/>
  <c r="M42" i="121"/>
  <c r="N42" i="121" s="1"/>
  <c r="E42" i="121" s="1"/>
  <c r="M14" i="121"/>
  <c r="N14" i="121" s="1"/>
  <c r="E14" i="121" s="1"/>
  <c r="M29" i="121"/>
  <c r="N29" i="121" s="1"/>
  <c r="E29" i="121" s="1"/>
  <c r="M43" i="121"/>
  <c r="N43" i="121" s="1"/>
  <c r="E43" i="121" s="1"/>
  <c r="M11" i="121"/>
  <c r="N11" i="121" s="1"/>
  <c r="E11" i="121" s="1"/>
  <c r="M59" i="121"/>
  <c r="N59" i="121" s="1"/>
  <c r="E59" i="121" s="1"/>
  <c r="M21" i="121"/>
  <c r="N21" i="121" s="1"/>
  <c r="E21" i="121" s="1"/>
  <c r="M13" i="121"/>
  <c r="N13" i="121" s="1"/>
  <c r="E13" i="121" s="1"/>
  <c r="M17" i="121"/>
  <c r="N17" i="121" s="1"/>
  <c r="E17" i="121" s="1"/>
  <c r="M41" i="121"/>
  <c r="N41" i="121" s="1"/>
  <c r="E41" i="121" s="1"/>
  <c r="L33" i="119"/>
  <c r="L49" i="119"/>
  <c r="L57" i="119"/>
  <c r="M31" i="121"/>
  <c r="N31" i="121" s="1"/>
  <c r="E31" i="121" s="1"/>
  <c r="M39" i="121"/>
  <c r="N39" i="121" s="1"/>
  <c r="E39" i="121" s="1"/>
  <c r="L41" i="119"/>
  <c r="L26" i="119"/>
  <c r="L34" i="119"/>
  <c r="L42" i="119"/>
  <c r="L50" i="119"/>
  <c r="L58" i="119"/>
  <c r="M57" i="121"/>
  <c r="M22" i="121"/>
  <c r="N22" i="121" s="1"/>
  <c r="E22" i="121" s="1"/>
  <c r="M32" i="121"/>
  <c r="N32" i="121" s="1"/>
  <c r="E32" i="121" s="1"/>
  <c r="M10" i="121"/>
  <c r="N10" i="121" s="1"/>
  <c r="M61" i="121"/>
  <c r="N61" i="121" s="1"/>
  <c r="E61" i="121" s="1"/>
  <c r="M23" i="121"/>
  <c r="N23" i="121" s="1"/>
  <c r="E23" i="121" s="1"/>
  <c r="M36" i="121"/>
  <c r="N36" i="121" s="1"/>
  <c r="E36" i="121" s="1"/>
  <c r="L25" i="119"/>
  <c r="N38" i="121"/>
  <c r="E38" i="121" s="1"/>
  <c r="N57" i="121"/>
  <c r="E57" i="121" s="1"/>
  <c r="M53" i="121"/>
  <c r="N53" i="121" s="1"/>
  <c r="E53" i="121" s="1"/>
  <c r="M18" i="121"/>
  <c r="N18" i="121" s="1"/>
  <c r="E18" i="121" s="1"/>
  <c r="M26" i="121"/>
  <c r="N26" i="121" s="1"/>
  <c r="E26" i="121" s="1"/>
  <c r="M55" i="121"/>
  <c r="N55" i="121" s="1"/>
  <c r="E55" i="121" s="1"/>
  <c r="M49" i="121"/>
  <c r="N49" i="121" s="1"/>
  <c r="E49" i="121" s="1"/>
  <c r="M33" i="121"/>
  <c r="N33" i="121" s="1"/>
  <c r="E33" i="121" s="1"/>
  <c r="M15" i="121"/>
  <c r="N15" i="121" s="1"/>
  <c r="E15" i="121" s="1"/>
  <c r="M28" i="121"/>
  <c r="N28" i="121" s="1"/>
  <c r="E28" i="121" s="1"/>
  <c r="N58" i="121"/>
  <c r="E58" i="121" s="1"/>
  <c r="M12" i="121"/>
  <c r="N12" i="121" s="1"/>
  <c r="E12" i="121" s="1"/>
  <c r="M50" i="121"/>
  <c r="N50" i="121" s="1"/>
  <c r="E50" i="121" s="1"/>
  <c r="M38" i="121"/>
  <c r="M24" i="121"/>
  <c r="N24" i="121" s="1"/>
  <c r="E24" i="121" s="1"/>
  <c r="M52" i="121"/>
  <c r="N52" i="121" s="1"/>
  <c r="E52" i="121" s="1"/>
  <c r="M51" i="121"/>
  <c r="N51" i="121" s="1"/>
  <c r="E51" i="121" s="1"/>
  <c r="I62" i="117"/>
  <c r="J62" i="117" s="1"/>
  <c r="K62" i="117" s="1"/>
  <c r="H62" i="117"/>
  <c r="G62" i="117"/>
  <c r="H61" i="117"/>
  <c r="I61" i="117" s="1"/>
  <c r="J61" i="117" s="1"/>
  <c r="K61" i="117" s="1"/>
  <c r="G61" i="117"/>
  <c r="L61" i="117" s="1"/>
  <c r="I60" i="117"/>
  <c r="J60" i="117" s="1"/>
  <c r="K60" i="117" s="1"/>
  <c r="H60" i="117"/>
  <c r="G60" i="117"/>
  <c r="L60" i="117" s="1"/>
  <c r="H59" i="117"/>
  <c r="I59" i="117" s="1"/>
  <c r="J59" i="117" s="1"/>
  <c r="K59" i="117" s="1"/>
  <c r="G59" i="117"/>
  <c r="L59" i="117" s="1"/>
  <c r="H58" i="117"/>
  <c r="I58" i="117" s="1"/>
  <c r="J58" i="117" s="1"/>
  <c r="K58" i="117" s="1"/>
  <c r="G58" i="117"/>
  <c r="L58" i="117" s="1"/>
  <c r="I57" i="117"/>
  <c r="J57" i="117" s="1"/>
  <c r="K57" i="117" s="1"/>
  <c r="H57" i="117"/>
  <c r="G57" i="117"/>
  <c r="J56" i="117"/>
  <c r="K56" i="117" s="1"/>
  <c r="I56" i="117"/>
  <c r="H56" i="117"/>
  <c r="G56" i="117"/>
  <c r="L56" i="117" s="1"/>
  <c r="H55" i="117"/>
  <c r="I55" i="117" s="1"/>
  <c r="J55" i="117" s="1"/>
  <c r="K55" i="117" s="1"/>
  <c r="G55" i="117"/>
  <c r="I54" i="117"/>
  <c r="J54" i="117" s="1"/>
  <c r="K54" i="117" s="1"/>
  <c r="H54" i="117"/>
  <c r="G54" i="117"/>
  <c r="H53" i="117"/>
  <c r="I53" i="117" s="1"/>
  <c r="J53" i="117" s="1"/>
  <c r="K53" i="117" s="1"/>
  <c r="G53" i="117"/>
  <c r="I52" i="117"/>
  <c r="J52" i="117" s="1"/>
  <c r="K52" i="117" s="1"/>
  <c r="H52" i="117"/>
  <c r="G52" i="117"/>
  <c r="L52" i="117" s="1"/>
  <c r="H51" i="117"/>
  <c r="I51" i="117" s="1"/>
  <c r="J51" i="117" s="1"/>
  <c r="K51" i="117" s="1"/>
  <c r="G51" i="117"/>
  <c r="L51" i="117" s="1"/>
  <c r="H50" i="117"/>
  <c r="I50" i="117" s="1"/>
  <c r="J50" i="117" s="1"/>
  <c r="K50" i="117" s="1"/>
  <c r="G50" i="117"/>
  <c r="L50" i="117" s="1"/>
  <c r="I49" i="117"/>
  <c r="J49" i="117" s="1"/>
  <c r="K49" i="117" s="1"/>
  <c r="H49" i="117"/>
  <c r="G49" i="117"/>
  <c r="J48" i="117"/>
  <c r="K48" i="117" s="1"/>
  <c r="I48" i="117"/>
  <c r="H48" i="117"/>
  <c r="G48" i="117"/>
  <c r="L48" i="117" s="1"/>
  <c r="H47" i="117"/>
  <c r="I47" i="117" s="1"/>
  <c r="J47" i="117" s="1"/>
  <c r="K47" i="117" s="1"/>
  <c r="G47" i="117"/>
  <c r="I46" i="117"/>
  <c r="J46" i="117" s="1"/>
  <c r="K46" i="117" s="1"/>
  <c r="H46" i="117"/>
  <c r="G46" i="117"/>
  <c r="H45" i="117"/>
  <c r="I45" i="117" s="1"/>
  <c r="J45" i="117" s="1"/>
  <c r="K45" i="117" s="1"/>
  <c r="G45" i="117"/>
  <c r="I44" i="117"/>
  <c r="J44" i="117" s="1"/>
  <c r="K44" i="117" s="1"/>
  <c r="H44" i="117"/>
  <c r="G44" i="117"/>
  <c r="L44" i="117" s="1"/>
  <c r="H43" i="117"/>
  <c r="I43" i="117" s="1"/>
  <c r="J43" i="117" s="1"/>
  <c r="K43" i="117" s="1"/>
  <c r="G43" i="117"/>
  <c r="L43" i="117" s="1"/>
  <c r="H42" i="117"/>
  <c r="I42" i="117" s="1"/>
  <c r="J42" i="117" s="1"/>
  <c r="K42" i="117" s="1"/>
  <c r="G42" i="117"/>
  <c r="L42" i="117" s="1"/>
  <c r="I41" i="117"/>
  <c r="J41" i="117" s="1"/>
  <c r="K41" i="117" s="1"/>
  <c r="H41" i="117"/>
  <c r="G41" i="117"/>
  <c r="J40" i="117"/>
  <c r="K40" i="117" s="1"/>
  <c r="I40" i="117"/>
  <c r="H40" i="117"/>
  <c r="G40" i="117"/>
  <c r="L40" i="117" s="1"/>
  <c r="H39" i="117"/>
  <c r="I39" i="117" s="1"/>
  <c r="J39" i="117" s="1"/>
  <c r="K39" i="117" s="1"/>
  <c r="G39" i="117"/>
  <c r="I38" i="117"/>
  <c r="J38" i="117" s="1"/>
  <c r="K38" i="117" s="1"/>
  <c r="H38" i="117"/>
  <c r="G38" i="117"/>
  <c r="H37" i="117"/>
  <c r="I37" i="117" s="1"/>
  <c r="J37" i="117" s="1"/>
  <c r="K37" i="117" s="1"/>
  <c r="G37" i="117"/>
  <c r="I36" i="117"/>
  <c r="J36" i="117" s="1"/>
  <c r="K36" i="117" s="1"/>
  <c r="H36" i="117"/>
  <c r="G36" i="117"/>
  <c r="L36" i="117" s="1"/>
  <c r="H35" i="117"/>
  <c r="I35" i="117" s="1"/>
  <c r="J35" i="117" s="1"/>
  <c r="K35" i="117" s="1"/>
  <c r="G35" i="117"/>
  <c r="L35" i="117" s="1"/>
  <c r="H34" i="117"/>
  <c r="I34" i="117" s="1"/>
  <c r="J34" i="117" s="1"/>
  <c r="K34" i="117" s="1"/>
  <c r="G34" i="117"/>
  <c r="L34" i="117" s="1"/>
  <c r="I33" i="117"/>
  <c r="J33" i="117" s="1"/>
  <c r="K33" i="117" s="1"/>
  <c r="H33" i="117"/>
  <c r="G33" i="117"/>
  <c r="J32" i="117"/>
  <c r="K32" i="117" s="1"/>
  <c r="I32" i="117"/>
  <c r="H32" i="117"/>
  <c r="G32" i="117"/>
  <c r="L32" i="117" s="1"/>
  <c r="H31" i="117"/>
  <c r="I31" i="117" s="1"/>
  <c r="J31" i="117" s="1"/>
  <c r="K31" i="117" s="1"/>
  <c r="G31" i="117"/>
  <c r="I30" i="117"/>
  <c r="J30" i="117" s="1"/>
  <c r="K30" i="117" s="1"/>
  <c r="H30" i="117"/>
  <c r="G30" i="117"/>
  <c r="H29" i="117"/>
  <c r="I29" i="117" s="1"/>
  <c r="J29" i="117" s="1"/>
  <c r="K29" i="117" s="1"/>
  <c r="G29" i="117"/>
  <c r="I28" i="117"/>
  <c r="J28" i="117" s="1"/>
  <c r="K28" i="117" s="1"/>
  <c r="H28" i="117"/>
  <c r="G28" i="117"/>
  <c r="L28" i="117" s="1"/>
  <c r="H27" i="117"/>
  <c r="I27" i="117" s="1"/>
  <c r="J27" i="117" s="1"/>
  <c r="K27" i="117" s="1"/>
  <c r="G27" i="117"/>
  <c r="L27" i="117" s="1"/>
  <c r="H26" i="117"/>
  <c r="I26" i="117" s="1"/>
  <c r="J26" i="117" s="1"/>
  <c r="K26" i="117" s="1"/>
  <c r="G26" i="117"/>
  <c r="L26" i="117" s="1"/>
  <c r="I25" i="117"/>
  <c r="J25" i="117" s="1"/>
  <c r="K25" i="117" s="1"/>
  <c r="H25" i="117"/>
  <c r="G25" i="117"/>
  <c r="J24" i="117"/>
  <c r="K24" i="117" s="1"/>
  <c r="I24" i="117"/>
  <c r="H24" i="117"/>
  <c r="G24" i="117"/>
  <c r="L24" i="117" s="1"/>
  <c r="H23" i="117"/>
  <c r="I23" i="117" s="1"/>
  <c r="J23" i="117" s="1"/>
  <c r="K23" i="117" s="1"/>
  <c r="G23" i="117"/>
  <c r="I22" i="117"/>
  <c r="J22" i="117" s="1"/>
  <c r="K22" i="117" s="1"/>
  <c r="H22" i="117"/>
  <c r="G22" i="117"/>
  <c r="H21" i="117"/>
  <c r="I21" i="117" s="1"/>
  <c r="J21" i="117" s="1"/>
  <c r="K21" i="117" s="1"/>
  <c r="G21" i="117"/>
  <c r="I20" i="117"/>
  <c r="J20" i="117" s="1"/>
  <c r="K20" i="117" s="1"/>
  <c r="H20" i="117"/>
  <c r="G20" i="117"/>
  <c r="L20" i="117" s="1"/>
  <c r="H19" i="117"/>
  <c r="I19" i="117" s="1"/>
  <c r="J19" i="117" s="1"/>
  <c r="K19" i="117" s="1"/>
  <c r="G19" i="117"/>
  <c r="L19" i="117" s="1"/>
  <c r="H18" i="117"/>
  <c r="I18" i="117" s="1"/>
  <c r="J18" i="117" s="1"/>
  <c r="K18" i="117" s="1"/>
  <c r="G18" i="117"/>
  <c r="L18" i="117" s="1"/>
  <c r="I17" i="117"/>
  <c r="J17" i="117" s="1"/>
  <c r="K17" i="117" s="1"/>
  <c r="H17" i="117"/>
  <c r="G17" i="117"/>
  <c r="J16" i="117"/>
  <c r="K16" i="117" s="1"/>
  <c r="I16" i="117"/>
  <c r="H16" i="117"/>
  <c r="G16" i="117"/>
  <c r="L16" i="117" s="1"/>
  <c r="H15" i="117"/>
  <c r="I15" i="117" s="1"/>
  <c r="J15" i="117" s="1"/>
  <c r="K15" i="117" s="1"/>
  <c r="G15" i="117"/>
  <c r="L14" i="117"/>
  <c r="I14" i="117"/>
  <c r="J14" i="117" s="1"/>
  <c r="K14" i="117" s="1"/>
  <c r="H14" i="117"/>
  <c r="G14" i="117"/>
  <c r="H13" i="117"/>
  <c r="I13" i="117" s="1"/>
  <c r="J13" i="117" s="1"/>
  <c r="K13" i="117" s="1"/>
  <c r="G13" i="117"/>
  <c r="I12" i="117"/>
  <c r="J12" i="117" s="1"/>
  <c r="K12" i="117" s="1"/>
  <c r="H12" i="117"/>
  <c r="G12" i="117"/>
  <c r="L12" i="117" s="1"/>
  <c r="H11" i="117"/>
  <c r="I11" i="117" s="1"/>
  <c r="J11" i="117" s="1"/>
  <c r="K11" i="117" s="1"/>
  <c r="G11" i="117"/>
  <c r="L11" i="117" s="1"/>
  <c r="H10" i="117"/>
  <c r="I10" i="117" s="1"/>
  <c r="J10" i="117" s="1"/>
  <c r="K10" i="117" s="1"/>
  <c r="G10" i="117"/>
  <c r="L10" i="117" s="1"/>
  <c r="E10" i="117"/>
  <c r="B7" i="117"/>
  <c r="I6" i="117"/>
  <c r="L22" i="117" s="1"/>
  <c r="B6" i="117"/>
  <c r="M51" i="117" l="1"/>
  <c r="N51" i="117" s="1"/>
  <c r="E51" i="117" s="1"/>
  <c r="M42" i="117"/>
  <c r="N42" i="117" s="1"/>
  <c r="E42" i="117" s="1"/>
  <c r="M24" i="117"/>
  <c r="N24" i="117" s="1"/>
  <c r="E24" i="117" s="1"/>
  <c r="M31" i="117"/>
  <c r="M12" i="117"/>
  <c r="N12" i="117" s="1"/>
  <c r="E12" i="117" s="1"/>
  <c r="I7" i="117"/>
  <c r="M53" i="117" s="1"/>
  <c r="M49" i="117"/>
  <c r="L13" i="117"/>
  <c r="L21" i="117"/>
  <c r="L29" i="117"/>
  <c r="L37" i="117"/>
  <c r="L45" i="117"/>
  <c r="L53" i="117"/>
  <c r="M57" i="119"/>
  <c r="M14" i="119"/>
  <c r="N14" i="119" s="1"/>
  <c r="E14" i="119" s="1"/>
  <c r="M33" i="119"/>
  <c r="M53" i="119"/>
  <c r="N53" i="119" s="1"/>
  <c r="E53" i="119" s="1"/>
  <c r="M13" i="119"/>
  <c r="M22" i="119"/>
  <c r="N22" i="119" s="1"/>
  <c r="E22" i="119" s="1"/>
  <c r="M42" i="119"/>
  <c r="M55" i="119"/>
  <c r="M51" i="119"/>
  <c r="N51" i="119" s="1"/>
  <c r="E51" i="119" s="1"/>
  <c r="L38" i="117"/>
  <c r="L46" i="117"/>
  <c r="L54" i="117"/>
  <c r="L62" i="117"/>
  <c r="L30" i="117"/>
  <c r="L15" i="117"/>
  <c r="L23" i="117"/>
  <c r="L31" i="117"/>
  <c r="N31" i="117" s="1"/>
  <c r="E31" i="117" s="1"/>
  <c r="L39" i="117"/>
  <c r="L47" i="117"/>
  <c r="L55" i="117"/>
  <c r="M47" i="119"/>
  <c r="N47" i="119" s="1"/>
  <c r="E47" i="119" s="1"/>
  <c r="M60" i="119"/>
  <c r="N60" i="119" s="1"/>
  <c r="E60" i="119" s="1"/>
  <c r="M23" i="119"/>
  <c r="M43" i="119"/>
  <c r="N43" i="119" s="1"/>
  <c r="E43" i="119" s="1"/>
  <c r="M56" i="119"/>
  <c r="N56" i="119" s="1"/>
  <c r="E56" i="119" s="1"/>
  <c r="M32" i="119"/>
  <c r="N32" i="119" s="1"/>
  <c r="E32" i="119" s="1"/>
  <c r="M38" i="119"/>
  <c r="N38" i="119" s="1"/>
  <c r="E38" i="119" s="1"/>
  <c r="M21" i="119"/>
  <c r="M44" i="119"/>
  <c r="N44" i="119" s="1"/>
  <c r="E44" i="119" s="1"/>
  <c r="N23" i="119"/>
  <c r="E23" i="119" s="1"/>
  <c r="M37" i="119"/>
  <c r="N37" i="119" s="1"/>
  <c r="E37" i="119" s="1"/>
  <c r="M62" i="119"/>
  <c r="N62" i="119" s="1"/>
  <c r="E62" i="119" s="1"/>
  <c r="M35" i="119"/>
  <c r="N35" i="119" s="1"/>
  <c r="E35" i="119" s="1"/>
  <c r="M58" i="119"/>
  <c r="L17" i="117"/>
  <c r="L33" i="117"/>
  <c r="L41" i="117"/>
  <c r="L49" i="117"/>
  <c r="N49" i="117" s="1"/>
  <c r="E49" i="117" s="1"/>
  <c r="L57" i="117"/>
  <c r="N15" i="119"/>
  <c r="E15" i="119" s="1"/>
  <c r="M30" i="119"/>
  <c r="N30" i="119" s="1"/>
  <c r="E30" i="119" s="1"/>
  <c r="M50" i="119"/>
  <c r="M36" i="119"/>
  <c r="N36" i="119" s="1"/>
  <c r="E36" i="119" s="1"/>
  <c r="M49" i="119"/>
  <c r="M59" i="119"/>
  <c r="N59" i="119" s="1"/>
  <c r="E59" i="119" s="1"/>
  <c r="M25" i="119"/>
  <c r="M34" i="119"/>
  <c r="N34" i="119" s="1"/>
  <c r="E34" i="119" s="1"/>
  <c r="L25" i="117"/>
  <c r="N25" i="119"/>
  <c r="E25" i="119" s="1"/>
  <c r="N58" i="119"/>
  <c r="E58" i="119" s="1"/>
  <c r="N57" i="119"/>
  <c r="E57" i="119" s="1"/>
  <c r="N21" i="119"/>
  <c r="E21" i="119" s="1"/>
  <c r="M27" i="119"/>
  <c r="N27" i="119" s="1"/>
  <c r="E27" i="119" s="1"/>
  <c r="M28" i="119"/>
  <c r="N28" i="119" s="1"/>
  <c r="E28" i="119" s="1"/>
  <c r="M48" i="119"/>
  <c r="N48" i="119" s="1"/>
  <c r="E48" i="119" s="1"/>
  <c r="N50" i="119"/>
  <c r="E50" i="119" s="1"/>
  <c r="N49" i="119"/>
  <c r="E49" i="119" s="1"/>
  <c r="N13" i="119"/>
  <c r="E13" i="119" s="1"/>
  <c r="M26" i="119"/>
  <c r="N26" i="119" s="1"/>
  <c r="E26" i="119" s="1"/>
  <c r="M39" i="119"/>
  <c r="N39" i="119" s="1"/>
  <c r="E39" i="119" s="1"/>
  <c r="M52" i="119"/>
  <c r="N52" i="119" s="1"/>
  <c r="E52" i="119" s="1"/>
  <c r="M12" i="119"/>
  <c r="N12" i="119" s="1"/>
  <c r="E12" i="119" s="1"/>
  <c r="M61" i="119"/>
  <c r="N61" i="119" s="1"/>
  <c r="E61" i="119" s="1"/>
  <c r="M24" i="119"/>
  <c r="N24" i="119" s="1"/>
  <c r="E24" i="119" s="1"/>
  <c r="N42" i="119"/>
  <c r="E42" i="119" s="1"/>
  <c r="N33" i="119"/>
  <c r="E33" i="119" s="1"/>
  <c r="N55" i="119"/>
  <c r="E55" i="119" s="1"/>
  <c r="M20" i="119"/>
  <c r="N20" i="119" s="1"/>
  <c r="E20" i="119" s="1"/>
  <c r="M10" i="119"/>
  <c r="N10" i="119" s="1"/>
  <c r="M16" i="119"/>
  <c r="N16" i="119" s="1"/>
  <c r="E16" i="119" s="1"/>
  <c r="M29" i="119"/>
  <c r="N29" i="119" s="1"/>
  <c r="E29" i="119" s="1"/>
  <c r="M18" i="119"/>
  <c r="N18" i="119" s="1"/>
  <c r="E18" i="119" s="1"/>
  <c r="M41" i="119"/>
  <c r="N41" i="119" s="1"/>
  <c r="E41" i="119" s="1"/>
  <c r="M54" i="119"/>
  <c r="N54" i="119" s="1"/>
  <c r="E54" i="119" s="1"/>
  <c r="I62" i="115"/>
  <c r="J62" i="115" s="1"/>
  <c r="K62" i="115" s="1"/>
  <c r="H62" i="115"/>
  <c r="G62" i="115"/>
  <c r="J61" i="115"/>
  <c r="K61" i="115" s="1"/>
  <c r="I61" i="115"/>
  <c r="H61" i="115"/>
  <c r="G61" i="115"/>
  <c r="H60" i="115"/>
  <c r="I60" i="115" s="1"/>
  <c r="J60" i="115" s="1"/>
  <c r="K60" i="115" s="1"/>
  <c r="G60" i="115"/>
  <c r="I59" i="115"/>
  <c r="J59" i="115" s="1"/>
  <c r="K59" i="115" s="1"/>
  <c r="H59" i="115"/>
  <c r="G59" i="115"/>
  <c r="H58" i="115"/>
  <c r="I58" i="115" s="1"/>
  <c r="J58" i="115" s="1"/>
  <c r="K58" i="115" s="1"/>
  <c r="G58" i="115"/>
  <c r="H57" i="115"/>
  <c r="I57" i="115" s="1"/>
  <c r="J57" i="115" s="1"/>
  <c r="K57" i="115" s="1"/>
  <c r="G57" i="115"/>
  <c r="I56" i="115"/>
  <c r="J56" i="115" s="1"/>
  <c r="K56" i="115" s="1"/>
  <c r="H56" i="115"/>
  <c r="G56" i="115"/>
  <c r="H55" i="115"/>
  <c r="I55" i="115" s="1"/>
  <c r="J55" i="115" s="1"/>
  <c r="K55" i="115" s="1"/>
  <c r="G55" i="115"/>
  <c r="I54" i="115"/>
  <c r="J54" i="115" s="1"/>
  <c r="K54" i="115" s="1"/>
  <c r="H54" i="115"/>
  <c r="G54" i="115"/>
  <c r="J53" i="115"/>
  <c r="K53" i="115" s="1"/>
  <c r="I53" i="115"/>
  <c r="H53" i="115"/>
  <c r="G53" i="115"/>
  <c r="H52" i="115"/>
  <c r="I52" i="115" s="1"/>
  <c r="J52" i="115" s="1"/>
  <c r="K52" i="115" s="1"/>
  <c r="G52" i="115"/>
  <c r="I51" i="115"/>
  <c r="J51" i="115" s="1"/>
  <c r="K51" i="115" s="1"/>
  <c r="H51" i="115"/>
  <c r="G51" i="115"/>
  <c r="H50" i="115"/>
  <c r="I50" i="115" s="1"/>
  <c r="J50" i="115" s="1"/>
  <c r="K50" i="115" s="1"/>
  <c r="G50" i="115"/>
  <c r="H49" i="115"/>
  <c r="I49" i="115" s="1"/>
  <c r="J49" i="115" s="1"/>
  <c r="K49" i="115" s="1"/>
  <c r="G49" i="115"/>
  <c r="I48" i="115"/>
  <c r="J48" i="115" s="1"/>
  <c r="K48" i="115" s="1"/>
  <c r="H48" i="115"/>
  <c r="G48" i="115"/>
  <c r="H47" i="115"/>
  <c r="I47" i="115" s="1"/>
  <c r="J47" i="115" s="1"/>
  <c r="K47" i="115" s="1"/>
  <c r="G47" i="115"/>
  <c r="I46" i="115"/>
  <c r="J46" i="115" s="1"/>
  <c r="K46" i="115" s="1"/>
  <c r="H46" i="115"/>
  <c r="G46" i="115"/>
  <c r="J45" i="115"/>
  <c r="K45" i="115" s="1"/>
  <c r="I45" i="115"/>
  <c r="H45" i="115"/>
  <c r="G45" i="115"/>
  <c r="H44" i="115"/>
  <c r="I44" i="115" s="1"/>
  <c r="J44" i="115" s="1"/>
  <c r="K44" i="115" s="1"/>
  <c r="G44" i="115"/>
  <c r="I43" i="115"/>
  <c r="J43" i="115" s="1"/>
  <c r="K43" i="115" s="1"/>
  <c r="H43" i="115"/>
  <c r="G43" i="115"/>
  <c r="H42" i="115"/>
  <c r="I42" i="115" s="1"/>
  <c r="J42" i="115" s="1"/>
  <c r="K42" i="115" s="1"/>
  <c r="G42" i="115"/>
  <c r="H41" i="115"/>
  <c r="I41" i="115" s="1"/>
  <c r="J41" i="115" s="1"/>
  <c r="K41" i="115" s="1"/>
  <c r="G41" i="115"/>
  <c r="I40" i="115"/>
  <c r="J40" i="115" s="1"/>
  <c r="K40" i="115" s="1"/>
  <c r="H40" i="115"/>
  <c r="G40" i="115"/>
  <c r="H39" i="115"/>
  <c r="I39" i="115" s="1"/>
  <c r="J39" i="115" s="1"/>
  <c r="K39" i="115" s="1"/>
  <c r="G39" i="115"/>
  <c r="I38" i="115"/>
  <c r="J38" i="115" s="1"/>
  <c r="K38" i="115" s="1"/>
  <c r="H38" i="115"/>
  <c r="G38" i="115"/>
  <c r="J37" i="115"/>
  <c r="K37" i="115" s="1"/>
  <c r="I37" i="115"/>
  <c r="H37" i="115"/>
  <c r="G37" i="115"/>
  <c r="H36" i="115"/>
  <c r="I36" i="115" s="1"/>
  <c r="J36" i="115" s="1"/>
  <c r="K36" i="115" s="1"/>
  <c r="G36" i="115"/>
  <c r="I35" i="115"/>
  <c r="J35" i="115" s="1"/>
  <c r="K35" i="115" s="1"/>
  <c r="H35" i="115"/>
  <c r="G35" i="115"/>
  <c r="H34" i="115"/>
  <c r="I34" i="115" s="1"/>
  <c r="J34" i="115" s="1"/>
  <c r="K34" i="115" s="1"/>
  <c r="G34" i="115"/>
  <c r="H33" i="115"/>
  <c r="I33" i="115" s="1"/>
  <c r="J33" i="115" s="1"/>
  <c r="K33" i="115" s="1"/>
  <c r="G33" i="115"/>
  <c r="I32" i="115"/>
  <c r="J32" i="115" s="1"/>
  <c r="K32" i="115" s="1"/>
  <c r="H32" i="115"/>
  <c r="G32" i="115"/>
  <c r="H31" i="115"/>
  <c r="I31" i="115" s="1"/>
  <c r="J31" i="115" s="1"/>
  <c r="K31" i="115" s="1"/>
  <c r="G31" i="115"/>
  <c r="I30" i="115"/>
  <c r="J30" i="115" s="1"/>
  <c r="K30" i="115" s="1"/>
  <c r="H30" i="115"/>
  <c r="G30" i="115"/>
  <c r="J29" i="115"/>
  <c r="K29" i="115" s="1"/>
  <c r="I29" i="115"/>
  <c r="H29" i="115"/>
  <c r="G29" i="115"/>
  <c r="H28" i="115"/>
  <c r="I28" i="115" s="1"/>
  <c r="J28" i="115" s="1"/>
  <c r="K28" i="115" s="1"/>
  <c r="G28" i="115"/>
  <c r="I27" i="115"/>
  <c r="J27" i="115" s="1"/>
  <c r="K27" i="115" s="1"/>
  <c r="H27" i="115"/>
  <c r="G27" i="115"/>
  <c r="H26" i="115"/>
  <c r="I26" i="115" s="1"/>
  <c r="J26" i="115" s="1"/>
  <c r="K26" i="115" s="1"/>
  <c r="G26" i="115"/>
  <c r="H25" i="115"/>
  <c r="I25" i="115" s="1"/>
  <c r="J25" i="115" s="1"/>
  <c r="K25" i="115" s="1"/>
  <c r="G25" i="115"/>
  <c r="I24" i="115"/>
  <c r="J24" i="115" s="1"/>
  <c r="K24" i="115" s="1"/>
  <c r="H24" i="115"/>
  <c r="G24" i="115"/>
  <c r="H23" i="115"/>
  <c r="I23" i="115" s="1"/>
  <c r="J23" i="115" s="1"/>
  <c r="K23" i="115" s="1"/>
  <c r="G23" i="115"/>
  <c r="I22" i="115"/>
  <c r="J22" i="115" s="1"/>
  <c r="K22" i="115" s="1"/>
  <c r="H22" i="115"/>
  <c r="G22" i="115"/>
  <c r="J21" i="115"/>
  <c r="K21" i="115" s="1"/>
  <c r="I21" i="115"/>
  <c r="H21" i="115"/>
  <c r="G21" i="115"/>
  <c r="H20" i="115"/>
  <c r="I20" i="115" s="1"/>
  <c r="J20" i="115" s="1"/>
  <c r="K20" i="115" s="1"/>
  <c r="G20" i="115"/>
  <c r="I19" i="115"/>
  <c r="J19" i="115" s="1"/>
  <c r="K19" i="115" s="1"/>
  <c r="H19" i="115"/>
  <c r="G19" i="115"/>
  <c r="H18" i="115"/>
  <c r="I18" i="115" s="1"/>
  <c r="J18" i="115" s="1"/>
  <c r="K18" i="115" s="1"/>
  <c r="G18" i="115"/>
  <c r="H17" i="115"/>
  <c r="I17" i="115" s="1"/>
  <c r="J17" i="115" s="1"/>
  <c r="K17" i="115" s="1"/>
  <c r="G17" i="115"/>
  <c r="I16" i="115"/>
  <c r="J16" i="115" s="1"/>
  <c r="K16" i="115" s="1"/>
  <c r="H16" i="115"/>
  <c r="G16" i="115"/>
  <c r="H15" i="115"/>
  <c r="I15" i="115" s="1"/>
  <c r="J15" i="115" s="1"/>
  <c r="K15" i="115" s="1"/>
  <c r="G15" i="115"/>
  <c r="I14" i="115"/>
  <c r="J14" i="115" s="1"/>
  <c r="K14" i="115" s="1"/>
  <c r="H14" i="115"/>
  <c r="G14" i="115"/>
  <c r="J13" i="115"/>
  <c r="K13" i="115" s="1"/>
  <c r="I13" i="115"/>
  <c r="H13" i="115"/>
  <c r="G13" i="115"/>
  <c r="H12" i="115"/>
  <c r="I12" i="115" s="1"/>
  <c r="J12" i="115" s="1"/>
  <c r="K12" i="115" s="1"/>
  <c r="G12" i="115"/>
  <c r="I11" i="115"/>
  <c r="J11" i="115" s="1"/>
  <c r="K11" i="115" s="1"/>
  <c r="H11" i="115"/>
  <c r="G11" i="115"/>
  <c r="H10" i="115"/>
  <c r="I10" i="115" s="1"/>
  <c r="J10" i="115" s="1"/>
  <c r="K10" i="115" s="1"/>
  <c r="G10" i="115"/>
  <c r="I6" i="115" s="1"/>
  <c r="E10" i="115"/>
  <c r="B7" i="115"/>
  <c r="B6" i="115"/>
  <c r="L23" i="115" l="1"/>
  <c r="L48" i="115"/>
  <c r="L54" i="115"/>
  <c r="L57" i="115"/>
  <c r="L24" i="115"/>
  <c r="L30" i="115"/>
  <c r="L33" i="115"/>
  <c r="L39" i="115"/>
  <c r="L40" i="115"/>
  <c r="L46" i="115"/>
  <c r="L49" i="115"/>
  <c r="L55" i="115"/>
  <c r="L14" i="115"/>
  <c r="L17" i="115"/>
  <c r="L15" i="115"/>
  <c r="L16" i="115"/>
  <c r="L22" i="115"/>
  <c r="L25" i="115"/>
  <c r="L31" i="115"/>
  <c r="L35" i="115"/>
  <c r="L19" i="115"/>
  <c r="L13" i="115"/>
  <c r="L11" i="115"/>
  <c r="L61" i="115"/>
  <c r="L53" i="115"/>
  <c r="L45" i="115"/>
  <c r="L37" i="115"/>
  <c r="L29" i="115"/>
  <c r="L21" i="115"/>
  <c r="L60" i="115"/>
  <c r="L52" i="115"/>
  <c r="L44" i="115"/>
  <c r="L36" i="115"/>
  <c r="L28" i="115"/>
  <c r="L20" i="115"/>
  <c r="L12" i="115"/>
  <c r="L27" i="115"/>
  <c r="L59" i="115"/>
  <c r="L51" i="115"/>
  <c r="L43" i="115"/>
  <c r="L58" i="115"/>
  <c r="L50" i="115"/>
  <c r="L42" i="115"/>
  <c r="L34" i="115"/>
  <c r="L18" i="115"/>
  <c r="L10" i="115"/>
  <c r="M19" i="115"/>
  <c r="L56" i="115"/>
  <c r="L62" i="115"/>
  <c r="M10" i="115"/>
  <c r="I7" i="115"/>
  <c r="M26" i="115" s="1"/>
  <c r="L26" i="115"/>
  <c r="L32" i="115"/>
  <c r="L38" i="115"/>
  <c r="L41" i="115"/>
  <c r="M44" i="115"/>
  <c r="L47" i="115"/>
  <c r="M34" i="117"/>
  <c r="N34" i="117" s="1"/>
  <c r="E34" i="117" s="1"/>
  <c r="M48" i="117"/>
  <c r="N48" i="117" s="1"/>
  <c r="E48" i="117" s="1"/>
  <c r="M54" i="117"/>
  <c r="N54" i="117" s="1"/>
  <c r="E54" i="117" s="1"/>
  <c r="M11" i="117"/>
  <c r="N11" i="117" s="1"/>
  <c r="E11" i="117" s="1"/>
  <c r="M44" i="117"/>
  <c r="N44" i="117" s="1"/>
  <c r="E44" i="117" s="1"/>
  <c r="M47" i="117"/>
  <c r="N38" i="117"/>
  <c r="E38" i="117" s="1"/>
  <c r="M28" i="117"/>
  <c r="N28" i="117" s="1"/>
  <c r="E28" i="117" s="1"/>
  <c r="M58" i="117"/>
  <c r="N58" i="117" s="1"/>
  <c r="E58" i="117" s="1"/>
  <c r="M13" i="117"/>
  <c r="N13" i="117" s="1"/>
  <c r="E13" i="117" s="1"/>
  <c r="M18" i="117"/>
  <c r="N18" i="117" s="1"/>
  <c r="E18" i="117" s="1"/>
  <c r="M45" i="117"/>
  <c r="M41" i="117"/>
  <c r="N41" i="117" s="1"/>
  <c r="E41" i="117" s="1"/>
  <c r="M35" i="117"/>
  <c r="N35" i="117" s="1"/>
  <c r="E35" i="117" s="1"/>
  <c r="M38" i="117"/>
  <c r="M22" i="117"/>
  <c r="N22" i="117" s="1"/>
  <c r="E22" i="117" s="1"/>
  <c r="M61" i="117"/>
  <c r="N61" i="117" s="1"/>
  <c r="E61" i="117" s="1"/>
  <c r="M36" i="117"/>
  <c r="N36" i="117" s="1"/>
  <c r="E36" i="117" s="1"/>
  <c r="M29" i="117"/>
  <c r="N29" i="117" s="1"/>
  <c r="E29" i="117" s="1"/>
  <c r="M25" i="117"/>
  <c r="N25" i="117" s="1"/>
  <c r="E25" i="117" s="1"/>
  <c r="M19" i="117"/>
  <c r="N19" i="117" s="1"/>
  <c r="E19" i="117" s="1"/>
  <c r="M52" i="117"/>
  <c r="N52" i="117" s="1"/>
  <c r="E52" i="117" s="1"/>
  <c r="M15" i="117"/>
  <c r="N15" i="117" s="1"/>
  <c r="E15" i="117" s="1"/>
  <c r="M30" i="117"/>
  <c r="N30" i="117" s="1"/>
  <c r="E30" i="117" s="1"/>
  <c r="M39" i="117"/>
  <c r="N39" i="117" s="1"/>
  <c r="E39" i="117" s="1"/>
  <c r="M32" i="117"/>
  <c r="N32" i="117" s="1"/>
  <c r="E32" i="117" s="1"/>
  <c r="M14" i="117"/>
  <c r="N14" i="117" s="1"/>
  <c r="E14" i="117" s="1"/>
  <c r="M23" i="117"/>
  <c r="N23" i="117" s="1"/>
  <c r="E23" i="117" s="1"/>
  <c r="M46" i="117"/>
  <c r="N46" i="117" s="1"/>
  <c r="E46" i="117" s="1"/>
  <c r="M55" i="117"/>
  <c r="N55" i="117" s="1"/>
  <c r="E55" i="117" s="1"/>
  <c r="M27" i="117"/>
  <c r="N27" i="117" s="1"/>
  <c r="E27" i="117" s="1"/>
  <c r="M26" i="117"/>
  <c r="N26" i="117" s="1"/>
  <c r="E26" i="117" s="1"/>
  <c r="M62" i="117"/>
  <c r="M16" i="117"/>
  <c r="N16" i="117" s="1"/>
  <c r="E16" i="117" s="1"/>
  <c r="N53" i="117"/>
  <c r="E53" i="117" s="1"/>
  <c r="M10" i="117"/>
  <c r="N10" i="117" s="1"/>
  <c r="M43" i="117"/>
  <c r="N43" i="117" s="1"/>
  <c r="E43" i="117" s="1"/>
  <c r="M57" i="117"/>
  <c r="N57" i="117" s="1"/>
  <c r="E57" i="117" s="1"/>
  <c r="M21" i="117"/>
  <c r="N21" i="117" s="1"/>
  <c r="E21" i="117" s="1"/>
  <c r="M17" i="117"/>
  <c r="N17" i="117" s="1"/>
  <c r="E17" i="117" s="1"/>
  <c r="M56" i="117"/>
  <c r="N56" i="117" s="1"/>
  <c r="E56" i="117" s="1"/>
  <c r="M59" i="117"/>
  <c r="N59" i="117" s="1"/>
  <c r="E59" i="117" s="1"/>
  <c r="N47" i="117"/>
  <c r="E47" i="117" s="1"/>
  <c r="N62" i="117"/>
  <c r="E62" i="117" s="1"/>
  <c r="N45" i="117"/>
  <c r="E45" i="117" s="1"/>
  <c r="M40" i="117"/>
  <c r="N40" i="117" s="1"/>
  <c r="E40" i="117" s="1"/>
  <c r="M37" i="117"/>
  <c r="N37" i="117" s="1"/>
  <c r="E37" i="117" s="1"/>
  <c r="M33" i="117"/>
  <c r="N33" i="117" s="1"/>
  <c r="E33" i="117" s="1"/>
  <c r="M60" i="117"/>
  <c r="N60" i="117" s="1"/>
  <c r="E60" i="117" s="1"/>
  <c r="M20" i="117"/>
  <c r="N20" i="117" s="1"/>
  <c r="E20" i="117" s="1"/>
  <c r="M50" i="117"/>
  <c r="N50" i="117" s="1"/>
  <c r="E50" i="117" s="1"/>
  <c r="H62" i="113"/>
  <c r="I62" i="113" s="1"/>
  <c r="J62" i="113" s="1"/>
  <c r="K62" i="113" s="1"/>
  <c r="G62" i="113"/>
  <c r="L62" i="113" s="1"/>
  <c r="H61" i="113"/>
  <c r="I61" i="113" s="1"/>
  <c r="J61" i="113" s="1"/>
  <c r="K61" i="113" s="1"/>
  <c r="G61" i="113"/>
  <c r="L61" i="113" s="1"/>
  <c r="H60" i="113"/>
  <c r="I60" i="113" s="1"/>
  <c r="J60" i="113" s="1"/>
  <c r="K60" i="113" s="1"/>
  <c r="G60" i="113"/>
  <c r="L60" i="113" s="1"/>
  <c r="I59" i="113"/>
  <c r="J59" i="113" s="1"/>
  <c r="K59" i="113" s="1"/>
  <c r="H59" i="113"/>
  <c r="G59" i="113"/>
  <c r="L59" i="113" s="1"/>
  <c r="J58" i="113"/>
  <c r="K58" i="113" s="1"/>
  <c r="I58" i="113"/>
  <c r="H58" i="113"/>
  <c r="G58" i="113"/>
  <c r="L58" i="113" s="1"/>
  <c r="H57" i="113"/>
  <c r="I57" i="113" s="1"/>
  <c r="J57" i="113" s="1"/>
  <c r="K57" i="113" s="1"/>
  <c r="G57" i="113"/>
  <c r="I56" i="113"/>
  <c r="J56" i="113" s="1"/>
  <c r="K56" i="113" s="1"/>
  <c r="H56" i="113"/>
  <c r="G56" i="113"/>
  <c r="H55" i="113"/>
  <c r="I55" i="113" s="1"/>
  <c r="J55" i="113" s="1"/>
  <c r="K55" i="113" s="1"/>
  <c r="G55" i="113"/>
  <c r="H54" i="113"/>
  <c r="I54" i="113" s="1"/>
  <c r="J54" i="113" s="1"/>
  <c r="K54" i="113" s="1"/>
  <c r="G54" i="113"/>
  <c r="L54" i="113" s="1"/>
  <c r="H53" i="113"/>
  <c r="I53" i="113" s="1"/>
  <c r="J53" i="113" s="1"/>
  <c r="K53" i="113" s="1"/>
  <c r="G53" i="113"/>
  <c r="L53" i="113" s="1"/>
  <c r="H52" i="113"/>
  <c r="I52" i="113" s="1"/>
  <c r="J52" i="113" s="1"/>
  <c r="K52" i="113" s="1"/>
  <c r="G52" i="113"/>
  <c r="L52" i="113" s="1"/>
  <c r="I51" i="113"/>
  <c r="J51" i="113" s="1"/>
  <c r="K51" i="113" s="1"/>
  <c r="H51" i="113"/>
  <c r="G51" i="113"/>
  <c r="J50" i="113"/>
  <c r="K50" i="113" s="1"/>
  <c r="I50" i="113"/>
  <c r="H50" i="113"/>
  <c r="G50" i="113"/>
  <c r="L50" i="113" s="1"/>
  <c r="H49" i="113"/>
  <c r="I49" i="113" s="1"/>
  <c r="J49" i="113" s="1"/>
  <c r="K49" i="113" s="1"/>
  <c r="G49" i="113"/>
  <c r="I48" i="113"/>
  <c r="J48" i="113" s="1"/>
  <c r="K48" i="113" s="1"/>
  <c r="H48" i="113"/>
  <c r="G48" i="113"/>
  <c r="H47" i="113"/>
  <c r="I47" i="113" s="1"/>
  <c r="J47" i="113" s="1"/>
  <c r="K47" i="113" s="1"/>
  <c r="G47" i="113"/>
  <c r="H46" i="113"/>
  <c r="I46" i="113" s="1"/>
  <c r="J46" i="113" s="1"/>
  <c r="K46" i="113" s="1"/>
  <c r="G46" i="113"/>
  <c r="L46" i="113" s="1"/>
  <c r="H45" i="113"/>
  <c r="I45" i="113" s="1"/>
  <c r="J45" i="113" s="1"/>
  <c r="K45" i="113" s="1"/>
  <c r="G45" i="113"/>
  <c r="L45" i="113" s="1"/>
  <c r="H44" i="113"/>
  <c r="I44" i="113" s="1"/>
  <c r="J44" i="113" s="1"/>
  <c r="K44" i="113" s="1"/>
  <c r="G44" i="113"/>
  <c r="L44" i="113" s="1"/>
  <c r="I43" i="113"/>
  <c r="J43" i="113" s="1"/>
  <c r="K43" i="113" s="1"/>
  <c r="H43" i="113"/>
  <c r="G43" i="113"/>
  <c r="J42" i="113"/>
  <c r="K42" i="113" s="1"/>
  <c r="I42" i="113"/>
  <c r="H42" i="113"/>
  <c r="G42" i="113"/>
  <c r="L42" i="113" s="1"/>
  <c r="H41" i="113"/>
  <c r="I41" i="113" s="1"/>
  <c r="J41" i="113" s="1"/>
  <c r="K41" i="113" s="1"/>
  <c r="G41" i="113"/>
  <c r="I40" i="113"/>
  <c r="J40" i="113" s="1"/>
  <c r="K40" i="113" s="1"/>
  <c r="H40" i="113"/>
  <c r="G40" i="113"/>
  <c r="H39" i="113"/>
  <c r="I39" i="113" s="1"/>
  <c r="J39" i="113" s="1"/>
  <c r="K39" i="113" s="1"/>
  <c r="G39" i="113"/>
  <c r="I38" i="113"/>
  <c r="J38" i="113" s="1"/>
  <c r="K38" i="113" s="1"/>
  <c r="H38" i="113"/>
  <c r="G38" i="113"/>
  <c r="L38" i="113" s="1"/>
  <c r="H37" i="113"/>
  <c r="I37" i="113" s="1"/>
  <c r="J37" i="113" s="1"/>
  <c r="K37" i="113" s="1"/>
  <c r="G37" i="113"/>
  <c r="L37" i="113" s="1"/>
  <c r="H36" i="113"/>
  <c r="I36" i="113" s="1"/>
  <c r="J36" i="113" s="1"/>
  <c r="K36" i="113" s="1"/>
  <c r="G36" i="113"/>
  <c r="L36" i="113" s="1"/>
  <c r="I35" i="113"/>
  <c r="J35" i="113" s="1"/>
  <c r="K35" i="113" s="1"/>
  <c r="H35" i="113"/>
  <c r="G35" i="113"/>
  <c r="J34" i="113"/>
  <c r="K34" i="113" s="1"/>
  <c r="I34" i="113"/>
  <c r="H34" i="113"/>
  <c r="G34" i="113"/>
  <c r="L34" i="113" s="1"/>
  <c r="H33" i="113"/>
  <c r="I33" i="113" s="1"/>
  <c r="J33" i="113" s="1"/>
  <c r="K33" i="113" s="1"/>
  <c r="G33" i="113"/>
  <c r="I32" i="113"/>
  <c r="J32" i="113" s="1"/>
  <c r="K32" i="113" s="1"/>
  <c r="H32" i="113"/>
  <c r="G32" i="113"/>
  <c r="H31" i="113"/>
  <c r="I31" i="113" s="1"/>
  <c r="J31" i="113" s="1"/>
  <c r="K31" i="113" s="1"/>
  <c r="G31" i="113"/>
  <c r="I30" i="113"/>
  <c r="J30" i="113" s="1"/>
  <c r="K30" i="113" s="1"/>
  <c r="H30" i="113"/>
  <c r="G30" i="113"/>
  <c r="L30" i="113" s="1"/>
  <c r="H29" i="113"/>
  <c r="I29" i="113" s="1"/>
  <c r="J29" i="113" s="1"/>
  <c r="K29" i="113" s="1"/>
  <c r="G29" i="113"/>
  <c r="L29" i="113" s="1"/>
  <c r="H28" i="113"/>
  <c r="I28" i="113" s="1"/>
  <c r="J28" i="113" s="1"/>
  <c r="K28" i="113" s="1"/>
  <c r="G28" i="113"/>
  <c r="L28" i="113" s="1"/>
  <c r="I27" i="113"/>
  <c r="J27" i="113" s="1"/>
  <c r="K27" i="113" s="1"/>
  <c r="H27" i="113"/>
  <c r="G27" i="113"/>
  <c r="J26" i="113"/>
  <c r="K26" i="113" s="1"/>
  <c r="I26" i="113"/>
  <c r="H26" i="113"/>
  <c r="G26" i="113"/>
  <c r="L26" i="113" s="1"/>
  <c r="H25" i="113"/>
  <c r="I25" i="113" s="1"/>
  <c r="J25" i="113" s="1"/>
  <c r="K25" i="113" s="1"/>
  <c r="G25" i="113"/>
  <c r="L24" i="113"/>
  <c r="I24" i="113"/>
  <c r="J24" i="113" s="1"/>
  <c r="K24" i="113" s="1"/>
  <c r="H24" i="113"/>
  <c r="G24" i="113"/>
  <c r="H23" i="113"/>
  <c r="I23" i="113" s="1"/>
  <c r="J23" i="113" s="1"/>
  <c r="K23" i="113" s="1"/>
  <c r="G23" i="113"/>
  <c r="I22" i="113"/>
  <c r="J22" i="113" s="1"/>
  <c r="K22" i="113" s="1"/>
  <c r="H22" i="113"/>
  <c r="G22" i="113"/>
  <c r="L22" i="113" s="1"/>
  <c r="H21" i="113"/>
  <c r="I21" i="113" s="1"/>
  <c r="J21" i="113" s="1"/>
  <c r="K21" i="113" s="1"/>
  <c r="G21" i="113"/>
  <c r="L21" i="113" s="1"/>
  <c r="H20" i="113"/>
  <c r="I20" i="113" s="1"/>
  <c r="J20" i="113" s="1"/>
  <c r="K20" i="113" s="1"/>
  <c r="G20" i="113"/>
  <c r="L20" i="113" s="1"/>
  <c r="H19" i="113"/>
  <c r="I19" i="113" s="1"/>
  <c r="J19" i="113" s="1"/>
  <c r="K19" i="113" s="1"/>
  <c r="G19" i="113"/>
  <c r="I18" i="113"/>
  <c r="J18" i="113" s="1"/>
  <c r="K18" i="113" s="1"/>
  <c r="H18" i="113"/>
  <c r="G18" i="113"/>
  <c r="L18" i="113" s="1"/>
  <c r="H17" i="113"/>
  <c r="I17" i="113" s="1"/>
  <c r="J17" i="113" s="1"/>
  <c r="K17" i="113" s="1"/>
  <c r="G17" i="113"/>
  <c r="L16" i="113"/>
  <c r="I16" i="113"/>
  <c r="J16" i="113" s="1"/>
  <c r="K16" i="113" s="1"/>
  <c r="H16" i="113"/>
  <c r="G16" i="113"/>
  <c r="L15" i="113"/>
  <c r="H15" i="113"/>
  <c r="I15" i="113" s="1"/>
  <c r="J15" i="113" s="1"/>
  <c r="K15" i="113" s="1"/>
  <c r="G15" i="113"/>
  <c r="I14" i="113"/>
  <c r="J14" i="113" s="1"/>
  <c r="K14" i="113" s="1"/>
  <c r="H14" i="113"/>
  <c r="G14" i="113"/>
  <c r="L14" i="113" s="1"/>
  <c r="H13" i="113"/>
  <c r="I13" i="113" s="1"/>
  <c r="J13" i="113" s="1"/>
  <c r="K13" i="113" s="1"/>
  <c r="G13" i="113"/>
  <c r="L13" i="113" s="1"/>
  <c r="H12" i="113"/>
  <c r="I12" i="113" s="1"/>
  <c r="J12" i="113" s="1"/>
  <c r="K12" i="113" s="1"/>
  <c r="G12" i="113"/>
  <c r="L12" i="113" s="1"/>
  <c r="H11" i="113"/>
  <c r="I11" i="113" s="1"/>
  <c r="J11" i="113" s="1"/>
  <c r="K11" i="113" s="1"/>
  <c r="G11" i="113"/>
  <c r="I10" i="113"/>
  <c r="J10" i="113" s="1"/>
  <c r="K10" i="113" s="1"/>
  <c r="H10" i="113"/>
  <c r="G10" i="113"/>
  <c r="L10" i="113" s="1"/>
  <c r="E10" i="113"/>
  <c r="B7" i="113"/>
  <c r="I6" i="113"/>
  <c r="L40" i="113" s="1"/>
  <c r="B6" i="113"/>
  <c r="M25" i="113" l="1"/>
  <c r="M16" i="113"/>
  <c r="N16" i="113" s="1"/>
  <c r="E16" i="113" s="1"/>
  <c r="M59" i="113"/>
  <c r="N59" i="113" s="1"/>
  <c r="E59" i="113" s="1"/>
  <c r="M15" i="113"/>
  <c r="N15" i="113" s="1"/>
  <c r="E15" i="113" s="1"/>
  <c r="I7" i="113"/>
  <c r="M20" i="113" s="1"/>
  <c r="N20" i="113" s="1"/>
  <c r="E20" i="113" s="1"/>
  <c r="M23" i="113"/>
  <c r="M14" i="113"/>
  <c r="N14" i="113" s="1"/>
  <c r="E14" i="113" s="1"/>
  <c r="M29" i="113"/>
  <c r="N29" i="113" s="1"/>
  <c r="E29" i="113" s="1"/>
  <c r="M44" i="113"/>
  <c r="N44" i="113" s="1"/>
  <c r="E44" i="113" s="1"/>
  <c r="M60" i="113"/>
  <c r="N60" i="113" s="1"/>
  <c r="E60" i="113" s="1"/>
  <c r="L23" i="113"/>
  <c r="L31" i="113"/>
  <c r="L39" i="113"/>
  <c r="L47" i="113"/>
  <c r="L55" i="113"/>
  <c r="M25" i="115"/>
  <c r="N44" i="115"/>
  <c r="E44" i="115" s="1"/>
  <c r="M43" i="115"/>
  <c r="N43" i="115" s="1"/>
  <c r="E43" i="115" s="1"/>
  <c r="M30" i="115"/>
  <c r="M39" i="115"/>
  <c r="M36" i="115"/>
  <c r="M20" i="115"/>
  <c r="L48" i="113"/>
  <c r="L56" i="113"/>
  <c r="M34" i="115"/>
  <c r="M24" i="115"/>
  <c r="N24" i="115" s="1"/>
  <c r="E24" i="115" s="1"/>
  <c r="M33" i="115"/>
  <c r="N33" i="115" s="1"/>
  <c r="E33" i="115" s="1"/>
  <c r="M62" i="115"/>
  <c r="L17" i="113"/>
  <c r="L25" i="113"/>
  <c r="N25" i="113" s="1"/>
  <c r="E25" i="113" s="1"/>
  <c r="L33" i="113"/>
  <c r="L41" i="113"/>
  <c r="L49" i="113"/>
  <c r="L57" i="113"/>
  <c r="N62" i="115"/>
  <c r="E62" i="115" s="1"/>
  <c r="N10" i="115"/>
  <c r="N60" i="115"/>
  <c r="E60" i="115" s="1"/>
  <c r="M58" i="115"/>
  <c r="M21" i="115"/>
  <c r="M27" i="115"/>
  <c r="N27" i="115" s="1"/>
  <c r="E27" i="115" s="1"/>
  <c r="N30" i="115"/>
  <c r="E30" i="115" s="1"/>
  <c r="M38" i="115"/>
  <c r="N38" i="115" s="1"/>
  <c r="E38" i="115" s="1"/>
  <c r="M56" i="115"/>
  <c r="N56" i="115" s="1"/>
  <c r="E56" i="115" s="1"/>
  <c r="N32" i="115"/>
  <c r="E32" i="115" s="1"/>
  <c r="N21" i="115"/>
  <c r="E21" i="115" s="1"/>
  <c r="N19" i="115"/>
  <c r="E19" i="115" s="1"/>
  <c r="M28" i="115"/>
  <c r="M15" i="115"/>
  <c r="M18" i="115"/>
  <c r="N18" i="115" s="1"/>
  <c r="E18" i="115" s="1"/>
  <c r="M32" i="115"/>
  <c r="M53" i="115"/>
  <c r="N53" i="115" s="1"/>
  <c r="E53" i="115" s="1"/>
  <c r="L11" i="113"/>
  <c r="L19" i="113"/>
  <c r="L27" i="113"/>
  <c r="L35" i="113"/>
  <c r="L43" i="113"/>
  <c r="L51" i="113"/>
  <c r="N26" i="115"/>
  <c r="E26" i="115" s="1"/>
  <c r="M46" i="115"/>
  <c r="N34" i="115"/>
  <c r="E34" i="115" s="1"/>
  <c r="N12" i="115"/>
  <c r="E12" i="115" s="1"/>
  <c r="N29" i="115"/>
  <c r="E29" i="115" s="1"/>
  <c r="N25" i="115"/>
  <c r="E25" i="115" s="1"/>
  <c r="M52" i="115"/>
  <c r="N52" i="115" s="1"/>
  <c r="E52" i="115" s="1"/>
  <c r="M12" i="115"/>
  <c r="M57" i="115"/>
  <c r="M14" i="115"/>
  <c r="N14" i="115" s="1"/>
  <c r="E14" i="115" s="1"/>
  <c r="M29" i="115"/>
  <c r="M47" i="115"/>
  <c r="N47" i="115" s="1"/>
  <c r="E47" i="115" s="1"/>
  <c r="M59" i="115"/>
  <c r="N59" i="115" s="1"/>
  <c r="E59" i="115" s="1"/>
  <c r="M22" i="115"/>
  <c r="M40" i="115"/>
  <c r="N20" i="115"/>
  <c r="E20" i="115" s="1"/>
  <c r="N37" i="115"/>
  <c r="E37" i="115" s="1"/>
  <c r="M61" i="115"/>
  <c r="N61" i="115" s="1"/>
  <c r="E61" i="115" s="1"/>
  <c r="N22" i="115"/>
  <c r="E22" i="115" s="1"/>
  <c r="M54" i="115"/>
  <c r="N54" i="115" s="1"/>
  <c r="E54" i="115" s="1"/>
  <c r="M51" i="115"/>
  <c r="N51" i="115" s="1"/>
  <c r="E51" i="115" s="1"/>
  <c r="M11" i="115"/>
  <c r="N11" i="115" s="1"/>
  <c r="E11" i="115" s="1"/>
  <c r="M23" i="115"/>
  <c r="N23" i="115" s="1"/>
  <c r="E23" i="115" s="1"/>
  <c r="M41" i="115"/>
  <c r="N41" i="115" s="1"/>
  <c r="E41" i="115" s="1"/>
  <c r="L32" i="113"/>
  <c r="M50" i="115"/>
  <c r="N50" i="115" s="1"/>
  <c r="E50" i="115" s="1"/>
  <c r="M16" i="115"/>
  <c r="M37" i="115"/>
  <c r="N28" i="115"/>
  <c r="E28" i="115" s="1"/>
  <c r="M55" i="115"/>
  <c r="N55" i="115" s="1"/>
  <c r="E55" i="115" s="1"/>
  <c r="N16" i="115"/>
  <c r="E16" i="115" s="1"/>
  <c r="N46" i="115"/>
  <c r="E46" i="115" s="1"/>
  <c r="M48" i="115"/>
  <c r="N48" i="115" s="1"/>
  <c r="E48" i="115" s="1"/>
  <c r="M42" i="115"/>
  <c r="N42" i="115" s="1"/>
  <c r="E42" i="115" s="1"/>
  <c r="M60" i="115"/>
  <c r="M17" i="115"/>
  <c r="N17" i="115" s="1"/>
  <c r="E17" i="115" s="1"/>
  <c r="M35" i="115"/>
  <c r="N35" i="115" s="1"/>
  <c r="E35" i="115" s="1"/>
  <c r="M13" i="115"/>
  <c r="N13" i="115" s="1"/>
  <c r="E13" i="115" s="1"/>
  <c r="M31" i="115"/>
  <c r="N31" i="115" s="1"/>
  <c r="E31" i="115" s="1"/>
  <c r="N58" i="115"/>
  <c r="E58" i="115" s="1"/>
  <c r="N36" i="115"/>
  <c r="E36" i="115" s="1"/>
  <c r="M49" i="115"/>
  <c r="N49" i="115" s="1"/>
  <c r="E49" i="115" s="1"/>
  <c r="N15" i="115"/>
  <c r="E15" i="115" s="1"/>
  <c r="N40" i="115"/>
  <c r="E40" i="115" s="1"/>
  <c r="M45" i="115"/>
  <c r="N45" i="115" s="1"/>
  <c r="E45" i="115" s="1"/>
  <c r="N39" i="115"/>
  <c r="E39" i="115" s="1"/>
  <c r="N57" i="115"/>
  <c r="E57" i="115" s="1"/>
  <c r="I62" i="111"/>
  <c r="J62" i="111" s="1"/>
  <c r="K62" i="111" s="1"/>
  <c r="H62" i="111"/>
  <c r="G62" i="111"/>
  <c r="J61" i="111"/>
  <c r="K61" i="111" s="1"/>
  <c r="I61" i="111"/>
  <c r="H61" i="111"/>
  <c r="G61" i="111"/>
  <c r="K60" i="111"/>
  <c r="J60" i="111"/>
  <c r="I60" i="111"/>
  <c r="H60" i="111"/>
  <c r="G60" i="111"/>
  <c r="H59" i="111"/>
  <c r="I59" i="111" s="1"/>
  <c r="J59" i="111" s="1"/>
  <c r="K59" i="111" s="1"/>
  <c r="G59" i="111"/>
  <c r="H58" i="111"/>
  <c r="I58" i="111" s="1"/>
  <c r="J58" i="111" s="1"/>
  <c r="K58" i="111" s="1"/>
  <c r="G58" i="111"/>
  <c r="I57" i="111"/>
  <c r="J57" i="111" s="1"/>
  <c r="K57" i="111" s="1"/>
  <c r="H57" i="111"/>
  <c r="G57" i="111"/>
  <c r="J56" i="111"/>
  <c r="K56" i="111" s="1"/>
  <c r="I56" i="111"/>
  <c r="H56" i="111"/>
  <c r="G56" i="111"/>
  <c r="H55" i="111"/>
  <c r="I55" i="111" s="1"/>
  <c r="J55" i="111" s="1"/>
  <c r="K55" i="111" s="1"/>
  <c r="G55" i="111"/>
  <c r="I54" i="111"/>
  <c r="J54" i="111" s="1"/>
  <c r="K54" i="111" s="1"/>
  <c r="H54" i="111"/>
  <c r="G54" i="111"/>
  <c r="J53" i="111"/>
  <c r="K53" i="111" s="1"/>
  <c r="I53" i="111"/>
  <c r="H53" i="111"/>
  <c r="G53" i="111"/>
  <c r="K52" i="111"/>
  <c r="J52" i="111"/>
  <c r="I52" i="111"/>
  <c r="H52" i="111"/>
  <c r="G52" i="111"/>
  <c r="H51" i="111"/>
  <c r="I51" i="111" s="1"/>
  <c r="J51" i="111" s="1"/>
  <c r="K51" i="111" s="1"/>
  <c r="G51" i="111"/>
  <c r="H50" i="111"/>
  <c r="I50" i="111" s="1"/>
  <c r="J50" i="111" s="1"/>
  <c r="K50" i="111" s="1"/>
  <c r="G50" i="111"/>
  <c r="I49" i="111"/>
  <c r="J49" i="111" s="1"/>
  <c r="K49" i="111" s="1"/>
  <c r="H49" i="111"/>
  <c r="G49" i="111"/>
  <c r="J48" i="111"/>
  <c r="K48" i="111" s="1"/>
  <c r="I48" i="111"/>
  <c r="H48" i="111"/>
  <c r="G48" i="111"/>
  <c r="H47" i="111"/>
  <c r="I47" i="111" s="1"/>
  <c r="J47" i="111" s="1"/>
  <c r="K47" i="111" s="1"/>
  <c r="G47" i="111"/>
  <c r="I46" i="111"/>
  <c r="J46" i="111" s="1"/>
  <c r="K46" i="111" s="1"/>
  <c r="H46" i="111"/>
  <c r="G46" i="111"/>
  <c r="J45" i="111"/>
  <c r="K45" i="111" s="1"/>
  <c r="I45" i="111"/>
  <c r="H45" i="111"/>
  <c r="G45" i="111"/>
  <c r="K44" i="111"/>
  <c r="J44" i="111"/>
  <c r="I44" i="111"/>
  <c r="H44" i="111"/>
  <c r="G44" i="111"/>
  <c r="H43" i="111"/>
  <c r="I43" i="111" s="1"/>
  <c r="J43" i="111" s="1"/>
  <c r="K43" i="111" s="1"/>
  <c r="G43" i="111"/>
  <c r="H42" i="111"/>
  <c r="I42" i="111" s="1"/>
  <c r="J42" i="111" s="1"/>
  <c r="K42" i="111" s="1"/>
  <c r="G42" i="111"/>
  <c r="I41" i="111"/>
  <c r="J41" i="111" s="1"/>
  <c r="K41" i="111" s="1"/>
  <c r="H41" i="111"/>
  <c r="G41" i="111"/>
  <c r="J40" i="111"/>
  <c r="K40" i="111" s="1"/>
  <c r="I40" i="111"/>
  <c r="H40" i="111"/>
  <c r="G40" i="111"/>
  <c r="H39" i="111"/>
  <c r="I39" i="111" s="1"/>
  <c r="J39" i="111" s="1"/>
  <c r="K39" i="111" s="1"/>
  <c r="G39" i="111"/>
  <c r="I38" i="111"/>
  <c r="J38" i="111" s="1"/>
  <c r="K38" i="111" s="1"/>
  <c r="H38" i="111"/>
  <c r="G38" i="111"/>
  <c r="J37" i="111"/>
  <c r="K37" i="111" s="1"/>
  <c r="I37" i="111"/>
  <c r="H37" i="111"/>
  <c r="G37" i="111"/>
  <c r="K36" i="111"/>
  <c r="J36" i="111"/>
  <c r="I36" i="111"/>
  <c r="H36" i="111"/>
  <c r="G36" i="111"/>
  <c r="H35" i="111"/>
  <c r="I35" i="111" s="1"/>
  <c r="J35" i="111" s="1"/>
  <c r="K35" i="111" s="1"/>
  <c r="G35" i="111"/>
  <c r="H34" i="111"/>
  <c r="I34" i="111" s="1"/>
  <c r="J34" i="111" s="1"/>
  <c r="K34" i="111" s="1"/>
  <c r="G34" i="111"/>
  <c r="I33" i="111"/>
  <c r="J33" i="111" s="1"/>
  <c r="K33" i="111" s="1"/>
  <c r="H33" i="111"/>
  <c r="G33" i="111"/>
  <c r="J32" i="111"/>
  <c r="K32" i="111" s="1"/>
  <c r="I32" i="111"/>
  <c r="H32" i="111"/>
  <c r="G32" i="111"/>
  <c r="H31" i="111"/>
  <c r="I31" i="111" s="1"/>
  <c r="J31" i="111" s="1"/>
  <c r="K31" i="111" s="1"/>
  <c r="G31" i="111"/>
  <c r="I30" i="111"/>
  <c r="J30" i="111" s="1"/>
  <c r="K30" i="111" s="1"/>
  <c r="H30" i="111"/>
  <c r="G30" i="111"/>
  <c r="J29" i="111"/>
  <c r="K29" i="111" s="1"/>
  <c r="I29" i="111"/>
  <c r="H29" i="111"/>
  <c r="G29" i="111"/>
  <c r="K28" i="111"/>
  <c r="J28" i="111"/>
  <c r="I28" i="111"/>
  <c r="H28" i="111"/>
  <c r="G28" i="111"/>
  <c r="H27" i="111"/>
  <c r="I27" i="111" s="1"/>
  <c r="J27" i="111" s="1"/>
  <c r="K27" i="111" s="1"/>
  <c r="G27" i="111"/>
  <c r="H26" i="111"/>
  <c r="I26" i="111" s="1"/>
  <c r="J26" i="111" s="1"/>
  <c r="K26" i="111" s="1"/>
  <c r="G26" i="111"/>
  <c r="I25" i="111"/>
  <c r="J25" i="111" s="1"/>
  <c r="K25" i="111" s="1"/>
  <c r="H25" i="111"/>
  <c r="G25" i="111"/>
  <c r="J24" i="111"/>
  <c r="K24" i="111" s="1"/>
  <c r="I24" i="111"/>
  <c r="H24" i="111"/>
  <c r="G24" i="111"/>
  <c r="H23" i="111"/>
  <c r="I23" i="111" s="1"/>
  <c r="J23" i="111" s="1"/>
  <c r="K23" i="111" s="1"/>
  <c r="G23" i="111"/>
  <c r="I22" i="111"/>
  <c r="J22" i="111" s="1"/>
  <c r="K22" i="111" s="1"/>
  <c r="H22" i="111"/>
  <c r="G22" i="111"/>
  <c r="J21" i="111"/>
  <c r="K21" i="111" s="1"/>
  <c r="I21" i="111"/>
  <c r="H21" i="111"/>
  <c r="G21" i="111"/>
  <c r="J20" i="111"/>
  <c r="K20" i="111" s="1"/>
  <c r="I20" i="111"/>
  <c r="H20" i="111"/>
  <c r="G20" i="111"/>
  <c r="H19" i="111"/>
  <c r="I19" i="111" s="1"/>
  <c r="J19" i="111" s="1"/>
  <c r="K19" i="111" s="1"/>
  <c r="G19" i="111"/>
  <c r="H18" i="111"/>
  <c r="I18" i="111" s="1"/>
  <c r="J18" i="111" s="1"/>
  <c r="K18" i="111" s="1"/>
  <c r="G18" i="111"/>
  <c r="I17" i="111"/>
  <c r="J17" i="111" s="1"/>
  <c r="K17" i="111" s="1"/>
  <c r="H17" i="111"/>
  <c r="G17" i="111"/>
  <c r="I16" i="111"/>
  <c r="J16" i="111" s="1"/>
  <c r="K16" i="111" s="1"/>
  <c r="H16" i="111"/>
  <c r="G16" i="111"/>
  <c r="H15" i="111"/>
  <c r="I15" i="111" s="1"/>
  <c r="J15" i="111" s="1"/>
  <c r="K15" i="111" s="1"/>
  <c r="G15" i="111"/>
  <c r="H14" i="111"/>
  <c r="I14" i="111" s="1"/>
  <c r="J14" i="111" s="1"/>
  <c r="K14" i="111" s="1"/>
  <c r="G14" i="111"/>
  <c r="I13" i="111"/>
  <c r="J13" i="111" s="1"/>
  <c r="K13" i="111" s="1"/>
  <c r="H13" i="111"/>
  <c r="G13" i="111"/>
  <c r="J12" i="111"/>
  <c r="K12" i="111" s="1"/>
  <c r="I12" i="111"/>
  <c r="H12" i="111"/>
  <c r="G12" i="111"/>
  <c r="H11" i="111"/>
  <c r="I11" i="111" s="1"/>
  <c r="J11" i="111" s="1"/>
  <c r="K11" i="111" s="1"/>
  <c r="G11" i="111"/>
  <c r="H10" i="111"/>
  <c r="I10" i="111" s="1"/>
  <c r="J10" i="111" s="1"/>
  <c r="K10" i="111" s="1"/>
  <c r="G10" i="111"/>
  <c r="I6" i="111" s="1"/>
  <c r="E10" i="111"/>
  <c r="B7" i="111"/>
  <c r="B6" i="111"/>
  <c r="I7" i="111" l="1"/>
  <c r="M10" i="111" s="1"/>
  <c r="L48" i="111"/>
  <c r="M50" i="111"/>
  <c r="M55" i="111"/>
  <c r="M60" i="111"/>
  <c r="M18" i="111"/>
  <c r="L24" i="111"/>
  <c r="M37" i="111"/>
  <c r="M43" i="111"/>
  <c r="L56" i="111"/>
  <c r="M58" i="111"/>
  <c r="L33" i="111"/>
  <c r="L25" i="111"/>
  <c r="L17" i="111"/>
  <c r="L38" i="111"/>
  <c r="L22" i="111"/>
  <c r="L14" i="111"/>
  <c r="L11" i="111"/>
  <c r="L62" i="111"/>
  <c r="L54" i="111"/>
  <c r="L46" i="111"/>
  <c r="L30" i="111"/>
  <c r="L18" i="111"/>
  <c r="N18" i="111" s="1"/>
  <c r="E18" i="111" s="1"/>
  <c r="L61" i="111"/>
  <c r="L53" i="111"/>
  <c r="L45" i="111"/>
  <c r="L37" i="111"/>
  <c r="N37" i="111" s="1"/>
  <c r="E37" i="111" s="1"/>
  <c r="L29" i="111"/>
  <c r="L21" i="111"/>
  <c r="L13" i="111"/>
  <c r="L43" i="111"/>
  <c r="N43" i="111" s="1"/>
  <c r="E43" i="111" s="1"/>
  <c r="L60" i="111"/>
  <c r="N60" i="111" s="1"/>
  <c r="E60" i="111" s="1"/>
  <c r="L52" i="111"/>
  <c r="L44" i="111"/>
  <c r="L36" i="111"/>
  <c r="L28" i="111"/>
  <c r="L20" i="111"/>
  <c r="L12" i="111"/>
  <c r="L59" i="111"/>
  <c r="L51" i="111"/>
  <c r="N51" i="111" s="1"/>
  <c r="E51" i="111" s="1"/>
  <c r="L35" i="111"/>
  <c r="L19" i="111"/>
  <c r="L27" i="111"/>
  <c r="L58" i="111"/>
  <c r="N58" i="111" s="1"/>
  <c r="E58" i="111" s="1"/>
  <c r="L50" i="111"/>
  <c r="N50" i="111" s="1"/>
  <c r="E50" i="111" s="1"/>
  <c r="L42" i="111"/>
  <c r="L34" i="111"/>
  <c r="L26" i="111"/>
  <c r="L10" i="111"/>
  <c r="M11" i="111"/>
  <c r="M22" i="111"/>
  <c r="M40" i="111"/>
  <c r="M45" i="111"/>
  <c r="M51" i="111"/>
  <c r="M12" i="111"/>
  <c r="M24" i="111"/>
  <c r="M17" i="111"/>
  <c r="M20" i="111"/>
  <c r="L23" i="111"/>
  <c r="M30" i="111"/>
  <c r="L41" i="111"/>
  <c r="M48" i="111"/>
  <c r="M53" i="111"/>
  <c r="M59" i="111"/>
  <c r="M16" i="111"/>
  <c r="M14" i="111"/>
  <c r="M25" i="111"/>
  <c r="L15" i="111"/>
  <c r="M23" i="111"/>
  <c r="M28" i="111"/>
  <c r="L31" i="111"/>
  <c r="N31" i="111" s="1"/>
  <c r="E31" i="111" s="1"/>
  <c r="M33" i="111"/>
  <c r="M38" i="111"/>
  <c r="L49" i="111"/>
  <c r="M56" i="111"/>
  <c r="M61" i="111"/>
  <c r="M15" i="111"/>
  <c r="M31" i="111"/>
  <c r="M36" i="111"/>
  <c r="L39" i="111"/>
  <c r="M41" i="111"/>
  <c r="M46" i="111"/>
  <c r="L57" i="111"/>
  <c r="M26" i="111"/>
  <c r="L16" i="111"/>
  <c r="N16" i="111" s="1"/>
  <c r="E16" i="111" s="1"/>
  <c r="L32" i="111"/>
  <c r="M34" i="111"/>
  <c r="M39" i="111"/>
  <c r="M44" i="111"/>
  <c r="L47" i="111"/>
  <c r="M49" i="111"/>
  <c r="M54" i="111"/>
  <c r="M19" i="111"/>
  <c r="M21" i="111"/>
  <c r="M27" i="111"/>
  <c r="L40" i="111"/>
  <c r="N40" i="111" s="1"/>
  <c r="E40" i="111" s="1"/>
  <c r="M42" i="111"/>
  <c r="M47" i="111"/>
  <c r="M52" i="111"/>
  <c r="L55" i="111"/>
  <c r="N55" i="111" s="1"/>
  <c r="E55" i="111" s="1"/>
  <c r="M57" i="111"/>
  <c r="M62" i="111"/>
  <c r="N35" i="113"/>
  <c r="E35" i="113" s="1"/>
  <c r="N23" i="113"/>
  <c r="E23" i="113" s="1"/>
  <c r="M46" i="113"/>
  <c r="N46" i="113" s="1"/>
  <c r="E46" i="113" s="1"/>
  <c r="M58" i="113"/>
  <c r="N58" i="113" s="1"/>
  <c r="E58" i="113" s="1"/>
  <c r="M45" i="113"/>
  <c r="N45" i="113" s="1"/>
  <c r="E45" i="113" s="1"/>
  <c r="M39" i="113"/>
  <c r="M35" i="113"/>
  <c r="M53" i="113"/>
  <c r="N53" i="113" s="1"/>
  <c r="E53" i="113" s="1"/>
  <c r="M13" i="113"/>
  <c r="N13" i="113" s="1"/>
  <c r="E13" i="113" s="1"/>
  <c r="M22" i="113"/>
  <c r="N22" i="113" s="1"/>
  <c r="E22" i="113" s="1"/>
  <c r="M27" i="113"/>
  <c r="N27" i="113" s="1"/>
  <c r="E27" i="113" s="1"/>
  <c r="M49" i="113"/>
  <c r="M54" i="113"/>
  <c r="N54" i="113" s="1"/>
  <c r="E54" i="113" s="1"/>
  <c r="M57" i="113"/>
  <c r="N57" i="113" s="1"/>
  <c r="E57" i="113" s="1"/>
  <c r="M47" i="113"/>
  <c r="N47" i="113" s="1"/>
  <c r="E47" i="113" s="1"/>
  <c r="M56" i="113"/>
  <c r="M18" i="113"/>
  <c r="N18" i="113" s="1"/>
  <c r="E18" i="113" s="1"/>
  <c r="M12" i="113"/>
  <c r="N12" i="113" s="1"/>
  <c r="E12" i="113" s="1"/>
  <c r="M24" i="113"/>
  <c r="N24" i="113" s="1"/>
  <c r="E24" i="113" s="1"/>
  <c r="M26" i="113"/>
  <c r="N26" i="113" s="1"/>
  <c r="E26" i="113" s="1"/>
  <c r="M43" i="113"/>
  <c r="M62" i="113"/>
  <c r="N62" i="113" s="1"/>
  <c r="E62" i="113" s="1"/>
  <c r="M42" i="113"/>
  <c r="N42" i="113" s="1"/>
  <c r="E42" i="113" s="1"/>
  <c r="M21" i="113"/>
  <c r="N21" i="113" s="1"/>
  <c r="E21" i="113" s="1"/>
  <c r="M50" i="113"/>
  <c r="N50" i="113" s="1"/>
  <c r="E50" i="113" s="1"/>
  <c r="M10" i="113"/>
  <c r="N10" i="113" s="1"/>
  <c r="M40" i="113"/>
  <c r="N40" i="113" s="1"/>
  <c r="E40" i="113" s="1"/>
  <c r="M33" i="113"/>
  <c r="N33" i="113" s="1"/>
  <c r="E33" i="113" s="1"/>
  <c r="M36" i="113"/>
  <c r="N36" i="113" s="1"/>
  <c r="E36" i="113" s="1"/>
  <c r="M61" i="113"/>
  <c r="N61" i="113" s="1"/>
  <c r="E61" i="113" s="1"/>
  <c r="M17" i="113"/>
  <c r="N17" i="113" s="1"/>
  <c r="E17" i="113" s="1"/>
  <c r="N39" i="113"/>
  <c r="E39" i="113" s="1"/>
  <c r="M38" i="113"/>
  <c r="N38" i="113" s="1"/>
  <c r="E38" i="113" s="1"/>
  <c r="M19" i="113"/>
  <c r="N19" i="113" s="1"/>
  <c r="E19" i="113" s="1"/>
  <c r="M34" i="113"/>
  <c r="N34" i="113" s="1"/>
  <c r="E34" i="113" s="1"/>
  <c r="M37" i="113"/>
  <c r="N37" i="113" s="1"/>
  <c r="E37" i="113" s="1"/>
  <c r="M52" i="113"/>
  <c r="N52" i="113" s="1"/>
  <c r="E52" i="113" s="1"/>
  <c r="M55" i="113"/>
  <c r="N55" i="113" s="1"/>
  <c r="E55" i="113" s="1"/>
  <c r="M11" i="113"/>
  <c r="N11" i="113" s="1"/>
  <c r="E11" i="113" s="1"/>
  <c r="N43" i="113"/>
  <c r="E43" i="113" s="1"/>
  <c r="N49" i="113"/>
  <c r="E49" i="113" s="1"/>
  <c r="N56" i="113"/>
  <c r="E56" i="113" s="1"/>
  <c r="N31" i="113"/>
  <c r="E31" i="113" s="1"/>
  <c r="M32" i="113"/>
  <c r="N32" i="113" s="1"/>
  <c r="E32" i="113" s="1"/>
  <c r="M41" i="113"/>
  <c r="N41" i="113" s="1"/>
  <c r="E41" i="113" s="1"/>
  <c r="M28" i="113"/>
  <c r="N28" i="113" s="1"/>
  <c r="E28" i="113" s="1"/>
  <c r="M31" i="113"/>
  <c r="M30" i="113"/>
  <c r="N30" i="113" s="1"/>
  <c r="E30" i="113" s="1"/>
  <c r="M51" i="113"/>
  <c r="N51" i="113" s="1"/>
  <c r="E51" i="113" s="1"/>
  <c r="M48" i="113"/>
  <c r="N48" i="113" s="1"/>
  <c r="E48" i="113" s="1"/>
  <c r="H62" i="109"/>
  <c r="I62" i="109" s="1"/>
  <c r="J62" i="109" s="1"/>
  <c r="K62" i="109" s="1"/>
  <c r="G62" i="109"/>
  <c r="I61" i="109"/>
  <c r="J61" i="109" s="1"/>
  <c r="K61" i="109" s="1"/>
  <c r="H61" i="109"/>
  <c r="G61" i="109"/>
  <c r="H60" i="109"/>
  <c r="I60" i="109" s="1"/>
  <c r="J60" i="109" s="1"/>
  <c r="K60" i="109" s="1"/>
  <c r="G60" i="109"/>
  <c r="I59" i="109"/>
  <c r="J59" i="109" s="1"/>
  <c r="K59" i="109" s="1"/>
  <c r="H59" i="109"/>
  <c r="G59" i="109"/>
  <c r="H58" i="109"/>
  <c r="I58" i="109" s="1"/>
  <c r="J58" i="109" s="1"/>
  <c r="K58" i="109" s="1"/>
  <c r="G58" i="109"/>
  <c r="I57" i="109"/>
  <c r="J57" i="109" s="1"/>
  <c r="K57" i="109" s="1"/>
  <c r="H57" i="109"/>
  <c r="G57" i="109"/>
  <c r="J56" i="109"/>
  <c r="K56" i="109" s="1"/>
  <c r="I56" i="109"/>
  <c r="H56" i="109"/>
  <c r="G56" i="109"/>
  <c r="H55" i="109"/>
  <c r="I55" i="109" s="1"/>
  <c r="J55" i="109" s="1"/>
  <c r="K55" i="109" s="1"/>
  <c r="G55" i="109"/>
  <c r="H54" i="109"/>
  <c r="I54" i="109" s="1"/>
  <c r="J54" i="109" s="1"/>
  <c r="K54" i="109" s="1"/>
  <c r="G54" i="109"/>
  <c r="I53" i="109"/>
  <c r="J53" i="109" s="1"/>
  <c r="K53" i="109" s="1"/>
  <c r="H53" i="109"/>
  <c r="G53" i="109"/>
  <c r="H52" i="109"/>
  <c r="I52" i="109" s="1"/>
  <c r="J52" i="109" s="1"/>
  <c r="K52" i="109" s="1"/>
  <c r="G52" i="109"/>
  <c r="I51" i="109"/>
  <c r="J51" i="109" s="1"/>
  <c r="K51" i="109" s="1"/>
  <c r="H51" i="109"/>
  <c r="G51" i="109"/>
  <c r="H50" i="109"/>
  <c r="I50" i="109" s="1"/>
  <c r="J50" i="109" s="1"/>
  <c r="K50" i="109" s="1"/>
  <c r="G50" i="109"/>
  <c r="I49" i="109"/>
  <c r="J49" i="109" s="1"/>
  <c r="K49" i="109" s="1"/>
  <c r="H49" i="109"/>
  <c r="G49" i="109"/>
  <c r="J48" i="109"/>
  <c r="K48" i="109" s="1"/>
  <c r="I48" i="109"/>
  <c r="H48" i="109"/>
  <c r="G48" i="109"/>
  <c r="H47" i="109"/>
  <c r="I47" i="109" s="1"/>
  <c r="J47" i="109" s="1"/>
  <c r="K47" i="109" s="1"/>
  <c r="G47" i="109"/>
  <c r="H46" i="109"/>
  <c r="I46" i="109" s="1"/>
  <c r="J46" i="109" s="1"/>
  <c r="K46" i="109" s="1"/>
  <c r="G46" i="109"/>
  <c r="I45" i="109"/>
  <c r="J45" i="109" s="1"/>
  <c r="K45" i="109" s="1"/>
  <c r="H45" i="109"/>
  <c r="G45" i="109"/>
  <c r="H44" i="109"/>
  <c r="I44" i="109" s="1"/>
  <c r="J44" i="109" s="1"/>
  <c r="K44" i="109" s="1"/>
  <c r="G44" i="109"/>
  <c r="I43" i="109"/>
  <c r="J43" i="109" s="1"/>
  <c r="K43" i="109" s="1"/>
  <c r="H43" i="109"/>
  <c r="G43" i="109"/>
  <c r="H42" i="109"/>
  <c r="I42" i="109" s="1"/>
  <c r="J42" i="109" s="1"/>
  <c r="K42" i="109" s="1"/>
  <c r="G42" i="109"/>
  <c r="I41" i="109"/>
  <c r="J41" i="109" s="1"/>
  <c r="K41" i="109" s="1"/>
  <c r="H41" i="109"/>
  <c r="G41" i="109"/>
  <c r="J40" i="109"/>
  <c r="K40" i="109" s="1"/>
  <c r="I40" i="109"/>
  <c r="H40" i="109"/>
  <c r="G40" i="109"/>
  <c r="H39" i="109"/>
  <c r="I39" i="109" s="1"/>
  <c r="J39" i="109" s="1"/>
  <c r="K39" i="109" s="1"/>
  <c r="G39" i="109"/>
  <c r="H38" i="109"/>
  <c r="I38" i="109" s="1"/>
  <c r="J38" i="109" s="1"/>
  <c r="K38" i="109" s="1"/>
  <c r="G38" i="109"/>
  <c r="I37" i="109"/>
  <c r="J37" i="109" s="1"/>
  <c r="K37" i="109" s="1"/>
  <c r="H37" i="109"/>
  <c r="G37" i="109"/>
  <c r="H36" i="109"/>
  <c r="I36" i="109" s="1"/>
  <c r="J36" i="109" s="1"/>
  <c r="K36" i="109" s="1"/>
  <c r="G36" i="109"/>
  <c r="I35" i="109"/>
  <c r="J35" i="109" s="1"/>
  <c r="K35" i="109" s="1"/>
  <c r="H35" i="109"/>
  <c r="G35" i="109"/>
  <c r="H34" i="109"/>
  <c r="I34" i="109" s="1"/>
  <c r="J34" i="109" s="1"/>
  <c r="K34" i="109" s="1"/>
  <c r="G34" i="109"/>
  <c r="I33" i="109"/>
  <c r="J33" i="109" s="1"/>
  <c r="K33" i="109" s="1"/>
  <c r="H33" i="109"/>
  <c r="G33" i="109"/>
  <c r="J32" i="109"/>
  <c r="K32" i="109" s="1"/>
  <c r="I32" i="109"/>
  <c r="H32" i="109"/>
  <c r="G32" i="109"/>
  <c r="H31" i="109"/>
  <c r="I31" i="109" s="1"/>
  <c r="J31" i="109" s="1"/>
  <c r="K31" i="109" s="1"/>
  <c r="G31" i="109"/>
  <c r="H30" i="109"/>
  <c r="I30" i="109" s="1"/>
  <c r="J30" i="109" s="1"/>
  <c r="K30" i="109" s="1"/>
  <c r="G30" i="109"/>
  <c r="I29" i="109"/>
  <c r="J29" i="109" s="1"/>
  <c r="K29" i="109" s="1"/>
  <c r="H29" i="109"/>
  <c r="G29" i="109"/>
  <c r="H28" i="109"/>
  <c r="I28" i="109" s="1"/>
  <c r="J28" i="109" s="1"/>
  <c r="K28" i="109" s="1"/>
  <c r="G28" i="109"/>
  <c r="I27" i="109"/>
  <c r="J27" i="109" s="1"/>
  <c r="K27" i="109" s="1"/>
  <c r="H27" i="109"/>
  <c r="G27" i="109"/>
  <c r="H26" i="109"/>
  <c r="I26" i="109" s="1"/>
  <c r="J26" i="109" s="1"/>
  <c r="K26" i="109" s="1"/>
  <c r="G26" i="109"/>
  <c r="I25" i="109"/>
  <c r="J25" i="109" s="1"/>
  <c r="K25" i="109" s="1"/>
  <c r="H25" i="109"/>
  <c r="G25" i="109"/>
  <c r="J24" i="109"/>
  <c r="K24" i="109" s="1"/>
  <c r="I24" i="109"/>
  <c r="H24" i="109"/>
  <c r="G24" i="109"/>
  <c r="H23" i="109"/>
  <c r="I23" i="109" s="1"/>
  <c r="J23" i="109" s="1"/>
  <c r="K23" i="109" s="1"/>
  <c r="G23" i="109"/>
  <c r="H22" i="109"/>
  <c r="I22" i="109" s="1"/>
  <c r="J22" i="109" s="1"/>
  <c r="K22" i="109" s="1"/>
  <c r="G22" i="109"/>
  <c r="I21" i="109"/>
  <c r="J21" i="109" s="1"/>
  <c r="K21" i="109" s="1"/>
  <c r="H21" i="109"/>
  <c r="G21" i="109"/>
  <c r="H20" i="109"/>
  <c r="I20" i="109" s="1"/>
  <c r="J20" i="109" s="1"/>
  <c r="K20" i="109" s="1"/>
  <c r="G20" i="109"/>
  <c r="I19" i="109"/>
  <c r="J19" i="109" s="1"/>
  <c r="K19" i="109" s="1"/>
  <c r="H19" i="109"/>
  <c r="G19" i="109"/>
  <c r="H18" i="109"/>
  <c r="I18" i="109" s="1"/>
  <c r="J18" i="109" s="1"/>
  <c r="K18" i="109" s="1"/>
  <c r="G18" i="109"/>
  <c r="I17" i="109"/>
  <c r="J17" i="109" s="1"/>
  <c r="K17" i="109" s="1"/>
  <c r="H17" i="109"/>
  <c r="G17" i="109"/>
  <c r="J16" i="109"/>
  <c r="K16" i="109" s="1"/>
  <c r="I16" i="109"/>
  <c r="H16" i="109"/>
  <c r="G16" i="109"/>
  <c r="H15" i="109"/>
  <c r="I15" i="109" s="1"/>
  <c r="J15" i="109" s="1"/>
  <c r="K15" i="109" s="1"/>
  <c r="G15" i="109"/>
  <c r="H14" i="109"/>
  <c r="I14" i="109" s="1"/>
  <c r="J14" i="109" s="1"/>
  <c r="K14" i="109" s="1"/>
  <c r="G14" i="109"/>
  <c r="I13" i="109"/>
  <c r="J13" i="109" s="1"/>
  <c r="K13" i="109" s="1"/>
  <c r="H13" i="109"/>
  <c r="G13" i="109"/>
  <c r="H12" i="109"/>
  <c r="I12" i="109" s="1"/>
  <c r="J12" i="109" s="1"/>
  <c r="K12" i="109" s="1"/>
  <c r="G12" i="109"/>
  <c r="I11" i="109"/>
  <c r="J11" i="109" s="1"/>
  <c r="K11" i="109" s="1"/>
  <c r="H11" i="109"/>
  <c r="G11" i="109"/>
  <c r="H10" i="109"/>
  <c r="I10" i="109" s="1"/>
  <c r="J10" i="109" s="1"/>
  <c r="K10" i="109" s="1"/>
  <c r="G10" i="109"/>
  <c r="I6" i="109" s="1"/>
  <c r="E10" i="109"/>
  <c r="B7" i="109"/>
  <c r="B6" i="109"/>
  <c r="L57" i="109" l="1"/>
  <c r="L49" i="109"/>
  <c r="L41" i="109"/>
  <c r="L33" i="109"/>
  <c r="L24" i="109"/>
  <c r="L16" i="109"/>
  <c r="L14" i="109"/>
  <c r="L56" i="109"/>
  <c r="L48" i="109"/>
  <c r="L40" i="109"/>
  <c r="L32" i="109"/>
  <c r="L30" i="109"/>
  <c r="L62" i="109"/>
  <c r="L54" i="109"/>
  <c r="L46" i="109"/>
  <c r="L38" i="109"/>
  <c r="L10" i="109"/>
  <c r="L20" i="109"/>
  <c r="L12" i="109"/>
  <c r="L18" i="109"/>
  <c r="L22" i="109"/>
  <c r="L58" i="109"/>
  <c r="L50" i="109"/>
  <c r="L42" i="109"/>
  <c r="L34" i="109"/>
  <c r="L26" i="109"/>
  <c r="L11" i="109"/>
  <c r="L17" i="109"/>
  <c r="L39" i="109"/>
  <c r="L45" i="109"/>
  <c r="L51" i="109"/>
  <c r="L60" i="109"/>
  <c r="L15" i="109"/>
  <c r="L21" i="109"/>
  <c r="L27" i="109"/>
  <c r="L36" i="109"/>
  <c r="L55" i="109"/>
  <c r="L61" i="109"/>
  <c r="L31" i="109"/>
  <c r="L37" i="109"/>
  <c r="L43" i="109"/>
  <c r="L52" i="109"/>
  <c r="L13" i="109"/>
  <c r="L19" i="109"/>
  <c r="L25" i="109"/>
  <c r="L28" i="109"/>
  <c r="M46" i="109"/>
  <c r="M22" i="109"/>
  <c r="M34" i="109"/>
  <c r="M40" i="109"/>
  <c r="L47" i="109"/>
  <c r="L53" i="109"/>
  <c r="L59" i="109"/>
  <c r="M10" i="109"/>
  <c r="I7" i="109"/>
  <c r="M41" i="109" s="1"/>
  <c r="M13" i="109"/>
  <c r="L23" i="109"/>
  <c r="M25" i="109"/>
  <c r="L29" i="109"/>
  <c r="L35" i="109"/>
  <c r="L44" i="109"/>
  <c r="M47" i="109"/>
  <c r="N57" i="111"/>
  <c r="E57" i="111" s="1"/>
  <c r="N23" i="111"/>
  <c r="E23" i="111" s="1"/>
  <c r="N27" i="111"/>
  <c r="E27" i="111" s="1"/>
  <c r="N36" i="111"/>
  <c r="E36" i="111" s="1"/>
  <c r="N62" i="111"/>
  <c r="E62" i="111" s="1"/>
  <c r="N47" i="111"/>
  <c r="E47" i="111" s="1"/>
  <c r="N49" i="111"/>
  <c r="E49" i="111" s="1"/>
  <c r="N19" i="111"/>
  <c r="E19" i="111" s="1"/>
  <c r="N44" i="111"/>
  <c r="E44" i="111" s="1"/>
  <c r="N45" i="111"/>
  <c r="E45" i="111" s="1"/>
  <c r="N11" i="111"/>
  <c r="E11" i="111" s="1"/>
  <c r="N56" i="111"/>
  <c r="E56" i="111" s="1"/>
  <c r="N10" i="111"/>
  <c r="N52" i="111"/>
  <c r="E52" i="111" s="1"/>
  <c r="N53" i="111"/>
  <c r="E53" i="111" s="1"/>
  <c r="N14" i="111"/>
  <c r="E14" i="111" s="1"/>
  <c r="N39" i="111"/>
  <c r="E39" i="111" s="1"/>
  <c r="N26" i="111"/>
  <c r="E26" i="111" s="1"/>
  <c r="N61" i="111"/>
  <c r="E61" i="111" s="1"/>
  <c r="N22" i="111"/>
  <c r="E22" i="111" s="1"/>
  <c r="N48" i="111"/>
  <c r="E48" i="111" s="1"/>
  <c r="N34" i="111"/>
  <c r="E34" i="111" s="1"/>
  <c r="N59" i="111"/>
  <c r="E59" i="111" s="1"/>
  <c r="N38" i="111"/>
  <c r="E38" i="111" s="1"/>
  <c r="M32" i="111"/>
  <c r="M35" i="111"/>
  <c r="N35" i="111" s="1"/>
  <c r="E35" i="111" s="1"/>
  <c r="N32" i="111"/>
  <c r="E32" i="111" s="1"/>
  <c r="N42" i="111"/>
  <c r="E42" i="111" s="1"/>
  <c r="N12" i="111"/>
  <c r="E12" i="111" s="1"/>
  <c r="N13" i="111"/>
  <c r="E13" i="111" s="1"/>
  <c r="N30" i="111"/>
  <c r="E30" i="111" s="1"/>
  <c r="N17" i="111"/>
  <c r="E17" i="111" s="1"/>
  <c r="M13" i="111"/>
  <c r="M29" i="111"/>
  <c r="N29" i="111" s="1"/>
  <c r="E29" i="111" s="1"/>
  <c r="N41" i="111"/>
  <c r="E41" i="111" s="1"/>
  <c r="N20" i="111"/>
  <c r="E20" i="111" s="1"/>
  <c r="N21" i="111"/>
  <c r="E21" i="111" s="1"/>
  <c r="N46" i="111"/>
  <c r="E46" i="111" s="1"/>
  <c r="N25" i="111"/>
  <c r="E25" i="111" s="1"/>
  <c r="N24" i="111"/>
  <c r="E24" i="111" s="1"/>
  <c r="N15" i="111"/>
  <c r="E15" i="111" s="1"/>
  <c r="N28" i="111"/>
  <c r="E28" i="111" s="1"/>
  <c r="N54" i="111"/>
  <c r="E54" i="111" s="1"/>
  <c r="N33" i="111"/>
  <c r="E33" i="111" s="1"/>
  <c r="H62" i="107"/>
  <c r="I62" i="107" s="1"/>
  <c r="J62" i="107" s="1"/>
  <c r="K62" i="107" s="1"/>
  <c r="G62" i="107"/>
  <c r="I61" i="107"/>
  <c r="J61" i="107" s="1"/>
  <c r="K61" i="107" s="1"/>
  <c r="H61" i="107"/>
  <c r="G61" i="107"/>
  <c r="L61" i="107" s="1"/>
  <c r="H60" i="107"/>
  <c r="I60" i="107" s="1"/>
  <c r="J60" i="107" s="1"/>
  <c r="K60" i="107" s="1"/>
  <c r="G60" i="107"/>
  <c r="I59" i="107"/>
  <c r="J59" i="107" s="1"/>
  <c r="K59" i="107" s="1"/>
  <c r="H59" i="107"/>
  <c r="G59" i="107"/>
  <c r="L59" i="107" s="1"/>
  <c r="H58" i="107"/>
  <c r="I58" i="107" s="1"/>
  <c r="J58" i="107" s="1"/>
  <c r="K58" i="107" s="1"/>
  <c r="G58" i="107"/>
  <c r="I57" i="107"/>
  <c r="J57" i="107" s="1"/>
  <c r="K57" i="107" s="1"/>
  <c r="H57" i="107"/>
  <c r="G57" i="107"/>
  <c r="L57" i="107" s="1"/>
  <c r="H56" i="107"/>
  <c r="I56" i="107" s="1"/>
  <c r="J56" i="107" s="1"/>
  <c r="K56" i="107" s="1"/>
  <c r="G56" i="107"/>
  <c r="I55" i="107"/>
  <c r="J55" i="107" s="1"/>
  <c r="K55" i="107" s="1"/>
  <c r="H55" i="107"/>
  <c r="G55" i="107"/>
  <c r="L55" i="107" s="1"/>
  <c r="H54" i="107"/>
  <c r="I54" i="107" s="1"/>
  <c r="J54" i="107" s="1"/>
  <c r="K54" i="107" s="1"/>
  <c r="G54" i="107"/>
  <c r="I53" i="107"/>
  <c r="J53" i="107" s="1"/>
  <c r="K53" i="107" s="1"/>
  <c r="H53" i="107"/>
  <c r="G53" i="107"/>
  <c r="L53" i="107" s="1"/>
  <c r="H52" i="107"/>
  <c r="I52" i="107" s="1"/>
  <c r="J52" i="107" s="1"/>
  <c r="K52" i="107" s="1"/>
  <c r="G52" i="107"/>
  <c r="I51" i="107"/>
  <c r="J51" i="107" s="1"/>
  <c r="K51" i="107" s="1"/>
  <c r="H51" i="107"/>
  <c r="G51" i="107"/>
  <c r="L51" i="107" s="1"/>
  <c r="H50" i="107"/>
  <c r="I50" i="107" s="1"/>
  <c r="J50" i="107" s="1"/>
  <c r="K50" i="107" s="1"/>
  <c r="G50" i="107"/>
  <c r="I49" i="107"/>
  <c r="J49" i="107" s="1"/>
  <c r="K49" i="107" s="1"/>
  <c r="H49" i="107"/>
  <c r="G49" i="107"/>
  <c r="L49" i="107" s="1"/>
  <c r="H48" i="107"/>
  <c r="I48" i="107" s="1"/>
  <c r="J48" i="107" s="1"/>
  <c r="K48" i="107" s="1"/>
  <c r="G48" i="107"/>
  <c r="I47" i="107"/>
  <c r="J47" i="107" s="1"/>
  <c r="K47" i="107" s="1"/>
  <c r="H47" i="107"/>
  <c r="G47" i="107"/>
  <c r="L47" i="107" s="1"/>
  <c r="H46" i="107"/>
  <c r="I46" i="107" s="1"/>
  <c r="J46" i="107" s="1"/>
  <c r="K46" i="107" s="1"/>
  <c r="G46" i="107"/>
  <c r="I45" i="107"/>
  <c r="J45" i="107" s="1"/>
  <c r="K45" i="107" s="1"/>
  <c r="H45" i="107"/>
  <c r="G45" i="107"/>
  <c r="L45" i="107" s="1"/>
  <c r="H44" i="107"/>
  <c r="I44" i="107" s="1"/>
  <c r="J44" i="107" s="1"/>
  <c r="K44" i="107" s="1"/>
  <c r="G44" i="107"/>
  <c r="I43" i="107"/>
  <c r="J43" i="107" s="1"/>
  <c r="K43" i="107" s="1"/>
  <c r="H43" i="107"/>
  <c r="G43" i="107"/>
  <c r="L43" i="107" s="1"/>
  <c r="H42" i="107"/>
  <c r="I42" i="107" s="1"/>
  <c r="J42" i="107" s="1"/>
  <c r="K42" i="107" s="1"/>
  <c r="G42" i="107"/>
  <c r="I41" i="107"/>
  <c r="J41" i="107" s="1"/>
  <c r="K41" i="107" s="1"/>
  <c r="H41" i="107"/>
  <c r="G41" i="107"/>
  <c r="L41" i="107" s="1"/>
  <c r="H40" i="107"/>
  <c r="I40" i="107" s="1"/>
  <c r="J40" i="107" s="1"/>
  <c r="K40" i="107" s="1"/>
  <c r="G40" i="107"/>
  <c r="I39" i="107"/>
  <c r="J39" i="107" s="1"/>
  <c r="K39" i="107" s="1"/>
  <c r="H39" i="107"/>
  <c r="G39" i="107"/>
  <c r="L39" i="107" s="1"/>
  <c r="H38" i="107"/>
  <c r="I38" i="107" s="1"/>
  <c r="J38" i="107" s="1"/>
  <c r="K38" i="107" s="1"/>
  <c r="G38" i="107"/>
  <c r="I37" i="107"/>
  <c r="J37" i="107" s="1"/>
  <c r="K37" i="107" s="1"/>
  <c r="H37" i="107"/>
  <c r="G37" i="107"/>
  <c r="L37" i="107" s="1"/>
  <c r="H36" i="107"/>
  <c r="I36" i="107" s="1"/>
  <c r="J36" i="107" s="1"/>
  <c r="K36" i="107" s="1"/>
  <c r="G36" i="107"/>
  <c r="I35" i="107"/>
  <c r="J35" i="107" s="1"/>
  <c r="K35" i="107" s="1"/>
  <c r="H35" i="107"/>
  <c r="G35" i="107"/>
  <c r="L35" i="107" s="1"/>
  <c r="H34" i="107"/>
  <c r="I34" i="107" s="1"/>
  <c r="J34" i="107" s="1"/>
  <c r="K34" i="107" s="1"/>
  <c r="G34" i="107"/>
  <c r="I33" i="107"/>
  <c r="J33" i="107" s="1"/>
  <c r="K33" i="107" s="1"/>
  <c r="H33" i="107"/>
  <c r="G33" i="107"/>
  <c r="L33" i="107" s="1"/>
  <c r="H32" i="107"/>
  <c r="I32" i="107" s="1"/>
  <c r="J32" i="107" s="1"/>
  <c r="K32" i="107" s="1"/>
  <c r="G32" i="107"/>
  <c r="I31" i="107"/>
  <c r="J31" i="107" s="1"/>
  <c r="K31" i="107" s="1"/>
  <c r="H31" i="107"/>
  <c r="G31" i="107"/>
  <c r="L31" i="107" s="1"/>
  <c r="H30" i="107"/>
  <c r="I30" i="107" s="1"/>
  <c r="J30" i="107" s="1"/>
  <c r="K30" i="107" s="1"/>
  <c r="G30" i="107"/>
  <c r="I29" i="107"/>
  <c r="J29" i="107" s="1"/>
  <c r="K29" i="107" s="1"/>
  <c r="H29" i="107"/>
  <c r="G29" i="107"/>
  <c r="L29" i="107" s="1"/>
  <c r="L28" i="107"/>
  <c r="H28" i="107"/>
  <c r="I28" i="107" s="1"/>
  <c r="J28" i="107" s="1"/>
  <c r="K28" i="107" s="1"/>
  <c r="G28" i="107"/>
  <c r="I27" i="107"/>
  <c r="J27" i="107" s="1"/>
  <c r="K27" i="107" s="1"/>
  <c r="H27" i="107"/>
  <c r="G27" i="107"/>
  <c r="L27" i="107" s="1"/>
  <c r="H26" i="107"/>
  <c r="I26" i="107" s="1"/>
  <c r="J26" i="107" s="1"/>
  <c r="K26" i="107" s="1"/>
  <c r="G26" i="107"/>
  <c r="I25" i="107"/>
  <c r="J25" i="107" s="1"/>
  <c r="K25" i="107" s="1"/>
  <c r="H25" i="107"/>
  <c r="G25" i="107"/>
  <c r="L25" i="107" s="1"/>
  <c r="L24" i="107"/>
  <c r="H24" i="107"/>
  <c r="I24" i="107" s="1"/>
  <c r="J24" i="107" s="1"/>
  <c r="K24" i="107" s="1"/>
  <c r="G24" i="107"/>
  <c r="I23" i="107"/>
  <c r="J23" i="107" s="1"/>
  <c r="K23" i="107" s="1"/>
  <c r="H23" i="107"/>
  <c r="G23" i="107"/>
  <c r="L23" i="107" s="1"/>
  <c r="L22" i="107"/>
  <c r="H22" i="107"/>
  <c r="I22" i="107" s="1"/>
  <c r="J22" i="107" s="1"/>
  <c r="K22" i="107" s="1"/>
  <c r="G22" i="107"/>
  <c r="I21" i="107"/>
  <c r="J21" i="107" s="1"/>
  <c r="K21" i="107" s="1"/>
  <c r="H21" i="107"/>
  <c r="G21" i="107"/>
  <c r="L21" i="107" s="1"/>
  <c r="L20" i="107"/>
  <c r="H20" i="107"/>
  <c r="I20" i="107" s="1"/>
  <c r="J20" i="107" s="1"/>
  <c r="K20" i="107" s="1"/>
  <c r="G20" i="107"/>
  <c r="I19" i="107"/>
  <c r="J19" i="107" s="1"/>
  <c r="K19" i="107" s="1"/>
  <c r="H19" i="107"/>
  <c r="G19" i="107"/>
  <c r="L19" i="107" s="1"/>
  <c r="L18" i="107"/>
  <c r="H18" i="107"/>
  <c r="I18" i="107" s="1"/>
  <c r="J18" i="107" s="1"/>
  <c r="K18" i="107" s="1"/>
  <c r="G18" i="107"/>
  <c r="I17" i="107"/>
  <c r="J17" i="107" s="1"/>
  <c r="K17" i="107" s="1"/>
  <c r="H17" i="107"/>
  <c r="G17" i="107"/>
  <c r="L17" i="107" s="1"/>
  <c r="L16" i="107"/>
  <c r="H16" i="107"/>
  <c r="I16" i="107" s="1"/>
  <c r="J16" i="107" s="1"/>
  <c r="K16" i="107" s="1"/>
  <c r="G16" i="107"/>
  <c r="I15" i="107"/>
  <c r="J15" i="107" s="1"/>
  <c r="K15" i="107" s="1"/>
  <c r="H15" i="107"/>
  <c r="G15" i="107"/>
  <c r="L15" i="107" s="1"/>
  <c r="L14" i="107"/>
  <c r="H14" i="107"/>
  <c r="I14" i="107" s="1"/>
  <c r="J14" i="107" s="1"/>
  <c r="K14" i="107" s="1"/>
  <c r="G14" i="107"/>
  <c r="I13" i="107"/>
  <c r="J13" i="107" s="1"/>
  <c r="K13" i="107" s="1"/>
  <c r="H13" i="107"/>
  <c r="G13" i="107"/>
  <c r="L13" i="107" s="1"/>
  <c r="L12" i="107"/>
  <c r="H12" i="107"/>
  <c r="I12" i="107" s="1"/>
  <c r="J12" i="107" s="1"/>
  <c r="K12" i="107" s="1"/>
  <c r="G12" i="107"/>
  <c r="I11" i="107"/>
  <c r="J11" i="107" s="1"/>
  <c r="K11" i="107" s="1"/>
  <c r="H11" i="107"/>
  <c r="G11" i="107"/>
  <c r="L11" i="107" s="1"/>
  <c r="L10" i="107"/>
  <c r="H10" i="107"/>
  <c r="I10" i="107" s="1"/>
  <c r="J10" i="107" s="1"/>
  <c r="K10" i="107" s="1"/>
  <c r="G10" i="107"/>
  <c r="E10" i="107"/>
  <c r="B7" i="107"/>
  <c r="I6" i="107"/>
  <c r="L56" i="107" s="1"/>
  <c r="B6" i="107"/>
  <c r="M18" i="107" l="1"/>
  <c r="N18" i="107" s="1"/>
  <c r="E18" i="107" s="1"/>
  <c r="M42" i="107"/>
  <c r="M45" i="107"/>
  <c r="N45" i="107" s="1"/>
  <c r="E45" i="107" s="1"/>
  <c r="M36" i="107"/>
  <c r="M39" i="107"/>
  <c r="N39" i="107" s="1"/>
  <c r="E39" i="107" s="1"/>
  <c r="M62" i="107"/>
  <c r="I7" i="107"/>
  <c r="M12" i="107" s="1"/>
  <c r="N12" i="107" s="1"/>
  <c r="E12" i="107" s="1"/>
  <c r="M40" i="107"/>
  <c r="M11" i="107"/>
  <c r="N11" i="107" s="1"/>
  <c r="E11" i="107" s="1"/>
  <c r="M19" i="107"/>
  <c r="N19" i="107" s="1"/>
  <c r="E19" i="107" s="1"/>
  <c r="M34" i="107"/>
  <c r="L26" i="107"/>
  <c r="L34" i="107"/>
  <c r="L42" i="107"/>
  <c r="L50" i="107"/>
  <c r="L58" i="107"/>
  <c r="N61" i="109"/>
  <c r="E61" i="109" s="1"/>
  <c r="M30" i="109"/>
  <c r="M59" i="109"/>
  <c r="N59" i="109" s="1"/>
  <c r="E59" i="109" s="1"/>
  <c r="N56" i="109"/>
  <c r="E56" i="109" s="1"/>
  <c r="N29" i="109"/>
  <c r="E29" i="109" s="1"/>
  <c r="M28" i="109"/>
  <c r="N28" i="109" s="1"/>
  <c r="E28" i="109" s="1"/>
  <c r="N25" i="109"/>
  <c r="E25" i="109" s="1"/>
  <c r="M33" i="109"/>
  <c r="M57" i="109"/>
  <c r="M60" i="109"/>
  <c r="M11" i="109"/>
  <c r="M35" i="109"/>
  <c r="N35" i="109" s="1"/>
  <c r="E35" i="109" s="1"/>
  <c r="M56" i="109"/>
  <c r="N50" i="109"/>
  <c r="E50" i="109" s="1"/>
  <c r="N46" i="109"/>
  <c r="E46" i="109" s="1"/>
  <c r="L36" i="107"/>
  <c r="L44" i="107"/>
  <c r="L52" i="107"/>
  <c r="L60" i="107"/>
  <c r="M54" i="109"/>
  <c r="M20" i="109"/>
  <c r="M32" i="109"/>
  <c r="M53" i="109"/>
  <c r="N53" i="109" s="1"/>
  <c r="E53" i="109" s="1"/>
  <c r="N54" i="109"/>
  <c r="E54" i="109" s="1"/>
  <c r="N16" i="109"/>
  <c r="E16" i="109" s="1"/>
  <c r="M49" i="109"/>
  <c r="M61" i="109"/>
  <c r="N13" i="109"/>
  <c r="E13" i="109" s="1"/>
  <c r="M27" i="109"/>
  <c r="N27" i="109" s="1"/>
  <c r="E27" i="109" s="1"/>
  <c r="M51" i="109"/>
  <c r="M39" i="109"/>
  <c r="N39" i="109" s="1"/>
  <c r="E39" i="109" s="1"/>
  <c r="M23" i="109"/>
  <c r="N23" i="109" s="1"/>
  <c r="E23" i="109" s="1"/>
  <c r="M29" i="109"/>
  <c r="M50" i="109"/>
  <c r="N22" i="109"/>
  <c r="E22" i="109" s="1"/>
  <c r="N62" i="109"/>
  <c r="E62" i="109" s="1"/>
  <c r="N24" i="109"/>
  <c r="E24" i="109" s="1"/>
  <c r="L30" i="107"/>
  <c r="L38" i="107"/>
  <c r="L46" i="107"/>
  <c r="L54" i="107"/>
  <c r="L62" i="107"/>
  <c r="N62" i="107" s="1"/>
  <c r="E62" i="107" s="1"/>
  <c r="M19" i="109"/>
  <c r="N19" i="109" s="1"/>
  <c r="E19" i="109" s="1"/>
  <c r="N47" i="109"/>
  <c r="E47" i="109" s="1"/>
  <c r="M58" i="109"/>
  <c r="N58" i="109" s="1"/>
  <c r="E58" i="109" s="1"/>
  <c r="M12" i="109"/>
  <c r="M24" i="109"/>
  <c r="M48" i="109"/>
  <c r="N60" i="109"/>
  <c r="E60" i="109" s="1"/>
  <c r="M26" i="109"/>
  <c r="M44" i="109"/>
  <c r="N44" i="109" s="1"/>
  <c r="E44" i="109" s="1"/>
  <c r="N18" i="109"/>
  <c r="E18" i="109" s="1"/>
  <c r="N30" i="109"/>
  <c r="E30" i="109" s="1"/>
  <c r="N33" i="109"/>
  <c r="E33" i="109" s="1"/>
  <c r="M62" i="109"/>
  <c r="M16" i="109"/>
  <c r="M43" i="109"/>
  <c r="N43" i="109" s="1"/>
  <c r="E43" i="109" s="1"/>
  <c r="M52" i="109"/>
  <c r="N52" i="109" s="1"/>
  <c r="E52" i="109" s="1"/>
  <c r="M55" i="109"/>
  <c r="N55" i="109" s="1"/>
  <c r="E55" i="109" s="1"/>
  <c r="M21" i="109"/>
  <c r="M45" i="109"/>
  <c r="N51" i="109"/>
  <c r="E51" i="109" s="1"/>
  <c r="M14" i="109"/>
  <c r="N14" i="109" s="1"/>
  <c r="E14" i="109" s="1"/>
  <c r="M38" i="109"/>
  <c r="N38" i="109" s="1"/>
  <c r="E38" i="109" s="1"/>
  <c r="N12" i="109"/>
  <c r="E12" i="109" s="1"/>
  <c r="N32" i="109"/>
  <c r="E32" i="109" s="1"/>
  <c r="N41" i="109"/>
  <c r="E41" i="109" s="1"/>
  <c r="L32" i="107"/>
  <c r="L40" i="107"/>
  <c r="N40" i="107" s="1"/>
  <c r="E40" i="107" s="1"/>
  <c r="L48" i="107"/>
  <c r="M18" i="109"/>
  <c r="M42" i="109"/>
  <c r="N42" i="109" s="1"/>
  <c r="E42" i="109" s="1"/>
  <c r="N21" i="109"/>
  <c r="E21" i="109" s="1"/>
  <c r="N45" i="109"/>
  <c r="E45" i="109" s="1"/>
  <c r="N26" i="109"/>
  <c r="E26" i="109" s="1"/>
  <c r="N20" i="109"/>
  <c r="E20" i="109" s="1"/>
  <c r="N40" i="109"/>
  <c r="E40" i="109" s="1"/>
  <c r="N49" i="109"/>
  <c r="E49" i="109" s="1"/>
  <c r="M37" i="109"/>
  <c r="N37" i="109" s="1"/>
  <c r="E37" i="109" s="1"/>
  <c r="M31" i="109"/>
  <c r="N31" i="109" s="1"/>
  <c r="E31" i="109" s="1"/>
  <c r="M15" i="109"/>
  <c r="N15" i="109" s="1"/>
  <c r="E15" i="109" s="1"/>
  <c r="M36" i="109"/>
  <c r="N36" i="109" s="1"/>
  <c r="E36" i="109" s="1"/>
  <c r="M17" i="109"/>
  <c r="N17" i="109" s="1"/>
  <c r="E17" i="109" s="1"/>
  <c r="N11" i="109"/>
  <c r="E11" i="109" s="1"/>
  <c r="N34" i="109"/>
  <c r="E34" i="109" s="1"/>
  <c r="N10" i="109"/>
  <c r="N48" i="109"/>
  <c r="E48" i="109" s="1"/>
  <c r="N57" i="109"/>
  <c r="E57" i="109" s="1"/>
  <c r="H62" i="105"/>
  <c r="I62" i="105" s="1"/>
  <c r="J62" i="105" s="1"/>
  <c r="K62" i="105" s="1"/>
  <c r="G62" i="105"/>
  <c r="I61" i="105"/>
  <c r="J61" i="105" s="1"/>
  <c r="K61" i="105" s="1"/>
  <c r="H61" i="105"/>
  <c r="G61" i="105"/>
  <c r="H60" i="105"/>
  <c r="I60" i="105" s="1"/>
  <c r="J60" i="105" s="1"/>
  <c r="K60" i="105" s="1"/>
  <c r="G60" i="105"/>
  <c r="I59" i="105"/>
  <c r="J59" i="105" s="1"/>
  <c r="K59" i="105" s="1"/>
  <c r="H59" i="105"/>
  <c r="G59" i="105"/>
  <c r="J58" i="105"/>
  <c r="K58" i="105" s="1"/>
  <c r="I58" i="105"/>
  <c r="H58" i="105"/>
  <c r="G58" i="105"/>
  <c r="H57" i="105"/>
  <c r="I57" i="105" s="1"/>
  <c r="J57" i="105" s="1"/>
  <c r="K57" i="105" s="1"/>
  <c r="G57" i="105"/>
  <c r="I56" i="105"/>
  <c r="J56" i="105" s="1"/>
  <c r="K56" i="105" s="1"/>
  <c r="H56" i="105"/>
  <c r="G56" i="105"/>
  <c r="H55" i="105"/>
  <c r="I55" i="105" s="1"/>
  <c r="J55" i="105" s="1"/>
  <c r="K55" i="105" s="1"/>
  <c r="G55" i="105"/>
  <c r="H54" i="105"/>
  <c r="I54" i="105" s="1"/>
  <c r="J54" i="105" s="1"/>
  <c r="K54" i="105" s="1"/>
  <c r="G54" i="105"/>
  <c r="I53" i="105"/>
  <c r="J53" i="105" s="1"/>
  <c r="K53" i="105" s="1"/>
  <c r="H53" i="105"/>
  <c r="G53" i="105"/>
  <c r="H52" i="105"/>
  <c r="I52" i="105" s="1"/>
  <c r="J52" i="105" s="1"/>
  <c r="K52" i="105" s="1"/>
  <c r="G52" i="105"/>
  <c r="I51" i="105"/>
  <c r="J51" i="105" s="1"/>
  <c r="K51" i="105" s="1"/>
  <c r="H51" i="105"/>
  <c r="G51" i="105"/>
  <c r="J50" i="105"/>
  <c r="K50" i="105" s="1"/>
  <c r="I50" i="105"/>
  <c r="H50" i="105"/>
  <c r="G50" i="105"/>
  <c r="H49" i="105"/>
  <c r="I49" i="105" s="1"/>
  <c r="J49" i="105" s="1"/>
  <c r="K49" i="105" s="1"/>
  <c r="G49" i="105"/>
  <c r="I48" i="105"/>
  <c r="J48" i="105" s="1"/>
  <c r="K48" i="105" s="1"/>
  <c r="H48" i="105"/>
  <c r="G48" i="105"/>
  <c r="H47" i="105"/>
  <c r="I47" i="105" s="1"/>
  <c r="J47" i="105" s="1"/>
  <c r="K47" i="105" s="1"/>
  <c r="G47" i="105"/>
  <c r="H46" i="105"/>
  <c r="I46" i="105" s="1"/>
  <c r="J46" i="105" s="1"/>
  <c r="K46" i="105" s="1"/>
  <c r="G46" i="105"/>
  <c r="I45" i="105"/>
  <c r="J45" i="105" s="1"/>
  <c r="K45" i="105" s="1"/>
  <c r="H45" i="105"/>
  <c r="G45" i="105"/>
  <c r="H44" i="105"/>
  <c r="I44" i="105" s="1"/>
  <c r="J44" i="105" s="1"/>
  <c r="K44" i="105" s="1"/>
  <c r="G44" i="105"/>
  <c r="I43" i="105"/>
  <c r="J43" i="105" s="1"/>
  <c r="K43" i="105" s="1"/>
  <c r="H43" i="105"/>
  <c r="G43" i="105"/>
  <c r="J42" i="105"/>
  <c r="K42" i="105" s="1"/>
  <c r="I42" i="105"/>
  <c r="H42" i="105"/>
  <c r="G42" i="105"/>
  <c r="H41" i="105"/>
  <c r="I41" i="105" s="1"/>
  <c r="J41" i="105" s="1"/>
  <c r="K41" i="105" s="1"/>
  <c r="G41" i="105"/>
  <c r="I40" i="105"/>
  <c r="J40" i="105" s="1"/>
  <c r="K40" i="105" s="1"/>
  <c r="H40" i="105"/>
  <c r="G40" i="105"/>
  <c r="H39" i="105"/>
  <c r="I39" i="105" s="1"/>
  <c r="J39" i="105" s="1"/>
  <c r="K39" i="105" s="1"/>
  <c r="G39" i="105"/>
  <c r="H38" i="105"/>
  <c r="I38" i="105" s="1"/>
  <c r="J38" i="105" s="1"/>
  <c r="K38" i="105" s="1"/>
  <c r="G38" i="105"/>
  <c r="I37" i="105"/>
  <c r="J37" i="105" s="1"/>
  <c r="K37" i="105" s="1"/>
  <c r="H37" i="105"/>
  <c r="G37" i="105"/>
  <c r="H36" i="105"/>
  <c r="I36" i="105" s="1"/>
  <c r="J36" i="105" s="1"/>
  <c r="K36" i="105" s="1"/>
  <c r="G36" i="105"/>
  <c r="I35" i="105"/>
  <c r="J35" i="105" s="1"/>
  <c r="K35" i="105" s="1"/>
  <c r="H35" i="105"/>
  <c r="G35" i="105"/>
  <c r="J34" i="105"/>
  <c r="K34" i="105" s="1"/>
  <c r="I34" i="105"/>
  <c r="H34" i="105"/>
  <c r="G34" i="105"/>
  <c r="H33" i="105"/>
  <c r="I33" i="105" s="1"/>
  <c r="J33" i="105" s="1"/>
  <c r="K33" i="105" s="1"/>
  <c r="G33" i="105"/>
  <c r="I32" i="105"/>
  <c r="J32" i="105" s="1"/>
  <c r="K32" i="105" s="1"/>
  <c r="H32" i="105"/>
  <c r="G32" i="105"/>
  <c r="H31" i="105"/>
  <c r="I31" i="105" s="1"/>
  <c r="J31" i="105" s="1"/>
  <c r="K31" i="105" s="1"/>
  <c r="G31" i="105"/>
  <c r="H30" i="105"/>
  <c r="I30" i="105" s="1"/>
  <c r="J30" i="105" s="1"/>
  <c r="K30" i="105" s="1"/>
  <c r="G30" i="105"/>
  <c r="I29" i="105"/>
  <c r="J29" i="105" s="1"/>
  <c r="K29" i="105" s="1"/>
  <c r="H29" i="105"/>
  <c r="G29" i="105"/>
  <c r="H28" i="105"/>
  <c r="I28" i="105" s="1"/>
  <c r="J28" i="105" s="1"/>
  <c r="K28" i="105" s="1"/>
  <c r="G28" i="105"/>
  <c r="L28" i="105" s="1"/>
  <c r="I27" i="105"/>
  <c r="J27" i="105" s="1"/>
  <c r="K27" i="105" s="1"/>
  <c r="H27" i="105"/>
  <c r="G27" i="105"/>
  <c r="J26" i="105"/>
  <c r="K26" i="105" s="1"/>
  <c r="I26" i="105"/>
  <c r="H26" i="105"/>
  <c r="G26" i="105"/>
  <c r="H25" i="105"/>
  <c r="I25" i="105" s="1"/>
  <c r="J25" i="105" s="1"/>
  <c r="K25" i="105" s="1"/>
  <c r="G25" i="105"/>
  <c r="I24" i="105"/>
  <c r="J24" i="105" s="1"/>
  <c r="K24" i="105" s="1"/>
  <c r="H24" i="105"/>
  <c r="G24" i="105"/>
  <c r="H23" i="105"/>
  <c r="I23" i="105" s="1"/>
  <c r="J23" i="105" s="1"/>
  <c r="K23" i="105" s="1"/>
  <c r="G23" i="105"/>
  <c r="H22" i="105"/>
  <c r="I22" i="105" s="1"/>
  <c r="J22" i="105" s="1"/>
  <c r="K22" i="105" s="1"/>
  <c r="G22" i="105"/>
  <c r="L22" i="105" s="1"/>
  <c r="I21" i="105"/>
  <c r="J21" i="105" s="1"/>
  <c r="K21" i="105" s="1"/>
  <c r="H21" i="105"/>
  <c r="G21" i="105"/>
  <c r="H20" i="105"/>
  <c r="I20" i="105" s="1"/>
  <c r="J20" i="105" s="1"/>
  <c r="K20" i="105" s="1"/>
  <c r="G20" i="105"/>
  <c r="L20" i="105" s="1"/>
  <c r="I19" i="105"/>
  <c r="J19" i="105" s="1"/>
  <c r="K19" i="105" s="1"/>
  <c r="H19" i="105"/>
  <c r="G19" i="105"/>
  <c r="J18" i="105"/>
  <c r="K18" i="105" s="1"/>
  <c r="I18" i="105"/>
  <c r="H18" i="105"/>
  <c r="G18" i="105"/>
  <c r="H17" i="105"/>
  <c r="I17" i="105" s="1"/>
  <c r="J17" i="105" s="1"/>
  <c r="K17" i="105" s="1"/>
  <c r="G17" i="105"/>
  <c r="I16" i="105"/>
  <c r="J16" i="105" s="1"/>
  <c r="K16" i="105" s="1"/>
  <c r="H16" i="105"/>
  <c r="G16" i="105"/>
  <c r="H15" i="105"/>
  <c r="I15" i="105" s="1"/>
  <c r="J15" i="105" s="1"/>
  <c r="K15" i="105" s="1"/>
  <c r="G15" i="105"/>
  <c r="H14" i="105"/>
  <c r="I14" i="105" s="1"/>
  <c r="J14" i="105" s="1"/>
  <c r="K14" i="105" s="1"/>
  <c r="G14" i="105"/>
  <c r="L14" i="105" s="1"/>
  <c r="I13" i="105"/>
  <c r="J13" i="105" s="1"/>
  <c r="K13" i="105" s="1"/>
  <c r="H13" i="105"/>
  <c r="G13" i="105"/>
  <c r="L13" i="105" s="1"/>
  <c r="H12" i="105"/>
  <c r="I12" i="105" s="1"/>
  <c r="J12" i="105" s="1"/>
  <c r="K12" i="105" s="1"/>
  <c r="G12" i="105"/>
  <c r="L12" i="105" s="1"/>
  <c r="I11" i="105"/>
  <c r="J11" i="105" s="1"/>
  <c r="K11" i="105" s="1"/>
  <c r="H11" i="105"/>
  <c r="G11" i="105"/>
  <c r="J10" i="105"/>
  <c r="K10" i="105" s="1"/>
  <c r="I10" i="105"/>
  <c r="H10" i="105"/>
  <c r="G10" i="105"/>
  <c r="I6" i="105" s="1"/>
  <c r="E10" i="105"/>
  <c r="B7" i="105"/>
  <c r="B6" i="105"/>
  <c r="L48" i="105" l="1"/>
  <c r="L57" i="105"/>
  <c r="L33" i="105"/>
  <c r="L39" i="105"/>
  <c r="L45" i="105"/>
  <c r="L54" i="105"/>
  <c r="L60" i="105"/>
  <c r="L15" i="105"/>
  <c r="L21" i="105"/>
  <c r="L30" i="105"/>
  <c r="L36" i="105"/>
  <c r="L40" i="105"/>
  <c r="L49" i="105"/>
  <c r="L55" i="105"/>
  <c r="L61" i="105"/>
  <c r="L16" i="105"/>
  <c r="L24" i="105"/>
  <c r="L11" i="105"/>
  <c r="L19" i="105"/>
  <c r="L35" i="105"/>
  <c r="L27" i="105"/>
  <c r="L59" i="105"/>
  <c r="L51" i="105"/>
  <c r="L43" i="105"/>
  <c r="L18" i="105"/>
  <c r="L10" i="105"/>
  <c r="L58" i="105"/>
  <c r="L50" i="105"/>
  <c r="L42" i="105"/>
  <c r="L34" i="105"/>
  <c r="L26" i="105"/>
  <c r="L25" i="105"/>
  <c r="L31" i="105"/>
  <c r="L37" i="105"/>
  <c r="L46" i="105"/>
  <c r="L52" i="105"/>
  <c r="L56" i="105"/>
  <c r="L32" i="105"/>
  <c r="L41" i="105"/>
  <c r="L47" i="105"/>
  <c r="L53" i="105"/>
  <c r="L62" i="105"/>
  <c r="I7" i="105"/>
  <c r="M15" i="105" s="1"/>
  <c r="L17" i="105"/>
  <c r="L23" i="105"/>
  <c r="L29" i="105"/>
  <c r="L38" i="105"/>
  <c r="M41" i="105"/>
  <c r="L44" i="105"/>
  <c r="M38" i="107"/>
  <c r="M47" i="107"/>
  <c r="N47" i="107" s="1"/>
  <c r="E47" i="107" s="1"/>
  <c r="M44" i="107"/>
  <c r="N44" i="107"/>
  <c r="E44" i="107" s="1"/>
  <c r="M53" i="107"/>
  <c r="N53" i="107" s="1"/>
  <c r="E53" i="107" s="1"/>
  <c r="M49" i="107"/>
  <c r="N49" i="107" s="1"/>
  <c r="E49" i="107" s="1"/>
  <c r="M24" i="107"/>
  <c r="N24" i="107" s="1"/>
  <c r="E24" i="107" s="1"/>
  <c r="M51" i="107"/>
  <c r="N51" i="107" s="1"/>
  <c r="E51" i="107" s="1"/>
  <c r="N36" i="107"/>
  <c r="E36" i="107" s="1"/>
  <c r="M50" i="107"/>
  <c r="M22" i="107"/>
  <c r="N22" i="107" s="1"/>
  <c r="E22" i="107" s="1"/>
  <c r="M46" i="107"/>
  <c r="M13" i="107"/>
  <c r="N13" i="107" s="1"/>
  <c r="E13" i="107" s="1"/>
  <c r="M21" i="107"/>
  <c r="N21" i="107" s="1"/>
  <c r="E21" i="107" s="1"/>
  <c r="M29" i="107"/>
  <c r="N29" i="107" s="1"/>
  <c r="E29" i="107" s="1"/>
  <c r="M48" i="107"/>
  <c r="N48" i="107" s="1"/>
  <c r="E48" i="107" s="1"/>
  <c r="M31" i="107"/>
  <c r="N31" i="107" s="1"/>
  <c r="E31" i="107" s="1"/>
  <c r="M59" i="107"/>
  <c r="N59" i="107" s="1"/>
  <c r="E59" i="107" s="1"/>
  <c r="M16" i="107"/>
  <c r="N16" i="107" s="1"/>
  <c r="E16" i="107" s="1"/>
  <c r="M57" i="107"/>
  <c r="N57" i="107" s="1"/>
  <c r="E57" i="107" s="1"/>
  <c r="N46" i="107"/>
  <c r="E46" i="107" s="1"/>
  <c r="N50" i="107"/>
  <c r="E50" i="107" s="1"/>
  <c r="M37" i="107"/>
  <c r="N37" i="107" s="1"/>
  <c r="E37" i="107" s="1"/>
  <c r="M56" i="107"/>
  <c r="N56" i="107" s="1"/>
  <c r="E56" i="107" s="1"/>
  <c r="M14" i="107"/>
  <c r="N14" i="107" s="1"/>
  <c r="E14" i="107" s="1"/>
  <c r="M33" i="107"/>
  <c r="N33" i="107" s="1"/>
  <c r="E33" i="107" s="1"/>
  <c r="M55" i="107"/>
  <c r="N55" i="107" s="1"/>
  <c r="E55" i="107" s="1"/>
  <c r="M61" i="107"/>
  <c r="N61" i="107" s="1"/>
  <c r="E61" i="107" s="1"/>
  <c r="M35" i="107"/>
  <c r="N35" i="107" s="1"/>
  <c r="E35" i="107" s="1"/>
  <c r="M54" i="107"/>
  <c r="N54" i="107" s="1"/>
  <c r="E54" i="107" s="1"/>
  <c r="M20" i="107"/>
  <c r="N20" i="107" s="1"/>
  <c r="E20" i="107" s="1"/>
  <c r="M25" i="107"/>
  <c r="N25" i="107" s="1"/>
  <c r="E25" i="107" s="1"/>
  <c r="N38" i="107"/>
  <c r="E38" i="107" s="1"/>
  <c r="N42" i="107"/>
  <c r="E42" i="107" s="1"/>
  <c r="M30" i="107"/>
  <c r="M52" i="107"/>
  <c r="N52" i="107" s="1"/>
  <c r="E52" i="107" s="1"/>
  <c r="M58" i="107"/>
  <c r="N58" i="107" s="1"/>
  <c r="E58" i="107" s="1"/>
  <c r="M23" i="107"/>
  <c r="N23" i="107" s="1"/>
  <c r="E23" i="107" s="1"/>
  <c r="M32" i="107"/>
  <c r="M60" i="107"/>
  <c r="N60" i="107" s="1"/>
  <c r="E60" i="107" s="1"/>
  <c r="M17" i="107"/>
  <c r="N17" i="107" s="1"/>
  <c r="E17" i="107" s="1"/>
  <c r="N32" i="107"/>
  <c r="E32" i="107" s="1"/>
  <c r="N30" i="107"/>
  <c r="E30" i="107" s="1"/>
  <c r="N34" i="107"/>
  <c r="E34" i="107" s="1"/>
  <c r="M28" i="107"/>
  <c r="N28" i="107" s="1"/>
  <c r="E28" i="107" s="1"/>
  <c r="M43" i="107"/>
  <c r="N43" i="107" s="1"/>
  <c r="E43" i="107" s="1"/>
  <c r="M10" i="107"/>
  <c r="N10" i="107" s="1"/>
  <c r="M27" i="107"/>
  <c r="N27" i="107" s="1"/>
  <c r="E27" i="107" s="1"/>
  <c r="M15" i="107"/>
  <c r="N15" i="107" s="1"/>
  <c r="E15" i="107" s="1"/>
  <c r="M26" i="107"/>
  <c r="N26" i="107" s="1"/>
  <c r="E26" i="107" s="1"/>
  <c r="M41" i="107"/>
  <c r="N41" i="107" s="1"/>
  <c r="E41" i="107" s="1"/>
  <c r="H62" i="103"/>
  <c r="I62" i="103" s="1"/>
  <c r="J62" i="103" s="1"/>
  <c r="K62" i="103" s="1"/>
  <c r="G62" i="103"/>
  <c r="H61" i="103"/>
  <c r="I61" i="103" s="1"/>
  <c r="J61" i="103" s="1"/>
  <c r="K61" i="103" s="1"/>
  <c r="G61" i="103"/>
  <c r="L61" i="103" s="1"/>
  <c r="I60" i="103"/>
  <c r="J60" i="103" s="1"/>
  <c r="K60" i="103" s="1"/>
  <c r="H60" i="103"/>
  <c r="G60" i="103"/>
  <c r="L60" i="103" s="1"/>
  <c r="H59" i="103"/>
  <c r="I59" i="103" s="1"/>
  <c r="J59" i="103" s="1"/>
  <c r="K59" i="103" s="1"/>
  <c r="G59" i="103"/>
  <c r="L59" i="103" s="1"/>
  <c r="H58" i="103"/>
  <c r="I58" i="103" s="1"/>
  <c r="J58" i="103" s="1"/>
  <c r="K58" i="103" s="1"/>
  <c r="G58" i="103"/>
  <c r="I57" i="103"/>
  <c r="J57" i="103" s="1"/>
  <c r="K57" i="103" s="1"/>
  <c r="H57" i="103"/>
  <c r="G57" i="103"/>
  <c r="H56" i="103"/>
  <c r="I56" i="103" s="1"/>
  <c r="J56" i="103" s="1"/>
  <c r="K56" i="103" s="1"/>
  <c r="G56" i="103"/>
  <c r="L56" i="103" s="1"/>
  <c r="H55" i="103"/>
  <c r="I55" i="103" s="1"/>
  <c r="J55" i="103" s="1"/>
  <c r="K55" i="103" s="1"/>
  <c r="G55" i="103"/>
  <c r="L55" i="103" s="1"/>
  <c r="H54" i="103"/>
  <c r="I54" i="103" s="1"/>
  <c r="J54" i="103" s="1"/>
  <c r="K54" i="103" s="1"/>
  <c r="G54" i="103"/>
  <c r="H53" i="103"/>
  <c r="I53" i="103" s="1"/>
  <c r="J53" i="103" s="1"/>
  <c r="K53" i="103" s="1"/>
  <c r="G53" i="103"/>
  <c r="L53" i="103" s="1"/>
  <c r="I52" i="103"/>
  <c r="J52" i="103" s="1"/>
  <c r="K52" i="103" s="1"/>
  <c r="H52" i="103"/>
  <c r="G52" i="103"/>
  <c r="L52" i="103" s="1"/>
  <c r="H51" i="103"/>
  <c r="I51" i="103" s="1"/>
  <c r="J51" i="103" s="1"/>
  <c r="K51" i="103" s="1"/>
  <c r="G51" i="103"/>
  <c r="L51" i="103" s="1"/>
  <c r="H50" i="103"/>
  <c r="I50" i="103" s="1"/>
  <c r="J50" i="103" s="1"/>
  <c r="K50" i="103" s="1"/>
  <c r="G50" i="103"/>
  <c r="I49" i="103"/>
  <c r="J49" i="103" s="1"/>
  <c r="K49" i="103" s="1"/>
  <c r="H49" i="103"/>
  <c r="G49" i="103"/>
  <c r="H48" i="103"/>
  <c r="I48" i="103" s="1"/>
  <c r="J48" i="103" s="1"/>
  <c r="K48" i="103" s="1"/>
  <c r="G48" i="103"/>
  <c r="L48" i="103" s="1"/>
  <c r="H47" i="103"/>
  <c r="I47" i="103" s="1"/>
  <c r="J47" i="103" s="1"/>
  <c r="K47" i="103" s="1"/>
  <c r="G47" i="103"/>
  <c r="L47" i="103" s="1"/>
  <c r="H46" i="103"/>
  <c r="I46" i="103" s="1"/>
  <c r="J46" i="103" s="1"/>
  <c r="K46" i="103" s="1"/>
  <c r="G46" i="103"/>
  <c r="H45" i="103"/>
  <c r="I45" i="103" s="1"/>
  <c r="J45" i="103" s="1"/>
  <c r="K45" i="103" s="1"/>
  <c r="G45" i="103"/>
  <c r="L45" i="103" s="1"/>
  <c r="I44" i="103"/>
  <c r="J44" i="103" s="1"/>
  <c r="K44" i="103" s="1"/>
  <c r="H44" i="103"/>
  <c r="G44" i="103"/>
  <c r="L44" i="103" s="1"/>
  <c r="H43" i="103"/>
  <c r="I43" i="103" s="1"/>
  <c r="J43" i="103" s="1"/>
  <c r="K43" i="103" s="1"/>
  <c r="G43" i="103"/>
  <c r="L43" i="103" s="1"/>
  <c r="H42" i="103"/>
  <c r="I42" i="103" s="1"/>
  <c r="J42" i="103" s="1"/>
  <c r="K42" i="103" s="1"/>
  <c r="G42" i="103"/>
  <c r="I41" i="103"/>
  <c r="J41" i="103" s="1"/>
  <c r="K41" i="103" s="1"/>
  <c r="H41" i="103"/>
  <c r="G41" i="103"/>
  <c r="H40" i="103"/>
  <c r="I40" i="103" s="1"/>
  <c r="J40" i="103" s="1"/>
  <c r="K40" i="103" s="1"/>
  <c r="G40" i="103"/>
  <c r="L40" i="103" s="1"/>
  <c r="H39" i="103"/>
  <c r="I39" i="103" s="1"/>
  <c r="J39" i="103" s="1"/>
  <c r="K39" i="103" s="1"/>
  <c r="G39" i="103"/>
  <c r="L39" i="103" s="1"/>
  <c r="H38" i="103"/>
  <c r="I38" i="103" s="1"/>
  <c r="J38" i="103" s="1"/>
  <c r="K38" i="103" s="1"/>
  <c r="G38" i="103"/>
  <c r="H37" i="103"/>
  <c r="I37" i="103" s="1"/>
  <c r="J37" i="103" s="1"/>
  <c r="K37" i="103" s="1"/>
  <c r="G37" i="103"/>
  <c r="L37" i="103" s="1"/>
  <c r="I36" i="103"/>
  <c r="J36" i="103" s="1"/>
  <c r="K36" i="103" s="1"/>
  <c r="H36" i="103"/>
  <c r="G36" i="103"/>
  <c r="L36" i="103" s="1"/>
  <c r="H35" i="103"/>
  <c r="I35" i="103" s="1"/>
  <c r="J35" i="103" s="1"/>
  <c r="K35" i="103" s="1"/>
  <c r="G35" i="103"/>
  <c r="L35" i="103" s="1"/>
  <c r="H34" i="103"/>
  <c r="I34" i="103" s="1"/>
  <c r="J34" i="103" s="1"/>
  <c r="K34" i="103" s="1"/>
  <c r="G34" i="103"/>
  <c r="I33" i="103"/>
  <c r="J33" i="103" s="1"/>
  <c r="K33" i="103" s="1"/>
  <c r="H33" i="103"/>
  <c r="G33" i="103"/>
  <c r="J32" i="103"/>
  <c r="K32" i="103" s="1"/>
  <c r="I32" i="103"/>
  <c r="H32" i="103"/>
  <c r="G32" i="103"/>
  <c r="L32" i="103" s="1"/>
  <c r="H31" i="103"/>
  <c r="I31" i="103" s="1"/>
  <c r="J31" i="103" s="1"/>
  <c r="K31" i="103" s="1"/>
  <c r="G31" i="103"/>
  <c r="L31" i="103" s="1"/>
  <c r="H30" i="103"/>
  <c r="I30" i="103" s="1"/>
  <c r="J30" i="103" s="1"/>
  <c r="K30" i="103" s="1"/>
  <c r="G30" i="103"/>
  <c r="H29" i="103"/>
  <c r="I29" i="103" s="1"/>
  <c r="J29" i="103" s="1"/>
  <c r="K29" i="103" s="1"/>
  <c r="G29" i="103"/>
  <c r="I28" i="103"/>
  <c r="J28" i="103" s="1"/>
  <c r="K28" i="103" s="1"/>
  <c r="H28" i="103"/>
  <c r="G28" i="103"/>
  <c r="L28" i="103" s="1"/>
  <c r="H27" i="103"/>
  <c r="I27" i="103" s="1"/>
  <c r="J27" i="103" s="1"/>
  <c r="K27" i="103" s="1"/>
  <c r="G27" i="103"/>
  <c r="L27" i="103" s="1"/>
  <c r="H26" i="103"/>
  <c r="I26" i="103" s="1"/>
  <c r="J26" i="103" s="1"/>
  <c r="K26" i="103" s="1"/>
  <c r="G26" i="103"/>
  <c r="I25" i="103"/>
  <c r="J25" i="103" s="1"/>
  <c r="K25" i="103" s="1"/>
  <c r="H25" i="103"/>
  <c r="G25" i="103"/>
  <c r="J24" i="103"/>
  <c r="K24" i="103" s="1"/>
  <c r="I24" i="103"/>
  <c r="H24" i="103"/>
  <c r="G24" i="103"/>
  <c r="L24" i="103" s="1"/>
  <c r="H23" i="103"/>
  <c r="I23" i="103" s="1"/>
  <c r="J23" i="103" s="1"/>
  <c r="K23" i="103" s="1"/>
  <c r="G23" i="103"/>
  <c r="L23" i="103" s="1"/>
  <c r="H22" i="103"/>
  <c r="I22" i="103" s="1"/>
  <c r="J22" i="103" s="1"/>
  <c r="K22" i="103" s="1"/>
  <c r="G22" i="103"/>
  <c r="H21" i="103"/>
  <c r="I21" i="103" s="1"/>
  <c r="J21" i="103" s="1"/>
  <c r="K21" i="103" s="1"/>
  <c r="G21" i="103"/>
  <c r="I20" i="103"/>
  <c r="J20" i="103" s="1"/>
  <c r="K20" i="103" s="1"/>
  <c r="H20" i="103"/>
  <c r="G20" i="103"/>
  <c r="L20" i="103" s="1"/>
  <c r="H19" i="103"/>
  <c r="I19" i="103" s="1"/>
  <c r="J19" i="103" s="1"/>
  <c r="K19" i="103" s="1"/>
  <c r="G19" i="103"/>
  <c r="L19" i="103" s="1"/>
  <c r="H18" i="103"/>
  <c r="I18" i="103" s="1"/>
  <c r="J18" i="103" s="1"/>
  <c r="K18" i="103" s="1"/>
  <c r="G18" i="103"/>
  <c r="I17" i="103"/>
  <c r="J17" i="103" s="1"/>
  <c r="K17" i="103" s="1"/>
  <c r="H17" i="103"/>
  <c r="G17" i="103"/>
  <c r="J16" i="103"/>
  <c r="K16" i="103" s="1"/>
  <c r="I16" i="103"/>
  <c r="H16" i="103"/>
  <c r="G16" i="103"/>
  <c r="L16" i="103" s="1"/>
  <c r="H15" i="103"/>
  <c r="I15" i="103" s="1"/>
  <c r="J15" i="103" s="1"/>
  <c r="K15" i="103" s="1"/>
  <c r="G15" i="103"/>
  <c r="L15" i="103" s="1"/>
  <c r="H14" i="103"/>
  <c r="I14" i="103" s="1"/>
  <c r="J14" i="103" s="1"/>
  <c r="K14" i="103" s="1"/>
  <c r="G14" i="103"/>
  <c r="H13" i="103"/>
  <c r="I13" i="103" s="1"/>
  <c r="J13" i="103" s="1"/>
  <c r="K13" i="103" s="1"/>
  <c r="G13" i="103"/>
  <c r="I12" i="103"/>
  <c r="J12" i="103" s="1"/>
  <c r="K12" i="103" s="1"/>
  <c r="H12" i="103"/>
  <c r="G12" i="103"/>
  <c r="L12" i="103" s="1"/>
  <c r="H11" i="103"/>
  <c r="I11" i="103" s="1"/>
  <c r="J11" i="103" s="1"/>
  <c r="K11" i="103" s="1"/>
  <c r="G11" i="103"/>
  <c r="L11" i="103" s="1"/>
  <c r="H10" i="103"/>
  <c r="I10" i="103" s="1"/>
  <c r="J10" i="103" s="1"/>
  <c r="K10" i="103" s="1"/>
  <c r="G10" i="103"/>
  <c r="E10" i="103"/>
  <c r="B7" i="103"/>
  <c r="I6" i="103"/>
  <c r="L17" i="103" s="1"/>
  <c r="B6" i="103"/>
  <c r="I7" i="103" l="1"/>
  <c r="M13" i="103" s="1"/>
  <c r="M26" i="103"/>
  <c r="M43" i="103"/>
  <c r="M57" i="103"/>
  <c r="M36" i="103"/>
  <c r="M40" i="103"/>
  <c r="N40" i="103" s="1"/>
  <c r="E40" i="103" s="1"/>
  <c r="M54" i="103"/>
  <c r="M14" i="103"/>
  <c r="M17" i="103"/>
  <c r="M33" i="103"/>
  <c r="M51" i="103"/>
  <c r="N51" i="103" s="1"/>
  <c r="E51" i="103" s="1"/>
  <c r="N55" i="103"/>
  <c r="E55" i="103" s="1"/>
  <c r="M58" i="103"/>
  <c r="N28" i="103"/>
  <c r="E28" i="103" s="1"/>
  <c r="M37" i="103"/>
  <c r="N37" i="103" s="1"/>
  <c r="E37" i="103" s="1"/>
  <c r="M44" i="103"/>
  <c r="N44" i="103" s="1"/>
  <c r="E44" i="103" s="1"/>
  <c r="M48" i="103"/>
  <c r="N48" i="103" s="1"/>
  <c r="E48" i="103" s="1"/>
  <c r="N52" i="103"/>
  <c r="E52" i="103" s="1"/>
  <c r="M55" i="103"/>
  <c r="M62" i="103"/>
  <c r="M15" i="103"/>
  <c r="N15" i="103" s="1"/>
  <c r="E15" i="103" s="1"/>
  <c r="M24" i="103"/>
  <c r="N24" i="103" s="1"/>
  <c r="E24" i="103" s="1"/>
  <c r="M31" i="103"/>
  <c r="N31" i="103" s="1"/>
  <c r="E31" i="103" s="1"/>
  <c r="N17" i="103"/>
  <c r="E17" i="103" s="1"/>
  <c r="N16" i="103"/>
  <c r="E16" i="103" s="1"/>
  <c r="M18" i="103"/>
  <c r="M34" i="103"/>
  <c r="M41" i="103"/>
  <c r="M59" i="103"/>
  <c r="N59" i="103" s="1"/>
  <c r="E59" i="103" s="1"/>
  <c r="M12" i="103"/>
  <c r="N12" i="103" s="1"/>
  <c r="E12" i="103" s="1"/>
  <c r="M28" i="103"/>
  <c r="M38" i="103"/>
  <c r="M45" i="103"/>
  <c r="N45" i="103" s="1"/>
  <c r="E45" i="103" s="1"/>
  <c r="M52" i="103"/>
  <c r="M56" i="103"/>
  <c r="N56" i="103" s="1"/>
  <c r="E56" i="103" s="1"/>
  <c r="N60" i="103"/>
  <c r="E60" i="103" s="1"/>
  <c r="M11" i="103"/>
  <c r="M22" i="103"/>
  <c r="M19" i="103"/>
  <c r="N19" i="103" s="1"/>
  <c r="E19" i="103" s="1"/>
  <c r="M25" i="103"/>
  <c r="M35" i="103"/>
  <c r="N35" i="103" s="1"/>
  <c r="E35" i="103" s="1"/>
  <c r="N39" i="103"/>
  <c r="E39" i="103" s="1"/>
  <c r="M42" i="103"/>
  <c r="M49" i="103"/>
  <c r="N11" i="103"/>
  <c r="E11" i="103" s="1"/>
  <c r="M16" i="103"/>
  <c r="M29" i="103"/>
  <c r="M32" i="103"/>
  <c r="N32" i="103" s="1"/>
  <c r="E32" i="103" s="1"/>
  <c r="N36" i="103"/>
  <c r="E36" i="103" s="1"/>
  <c r="M39" i="103"/>
  <c r="N43" i="103"/>
  <c r="E43" i="103" s="1"/>
  <c r="M46" i="103"/>
  <c r="M53" i="103"/>
  <c r="N53" i="103" s="1"/>
  <c r="E53" i="103" s="1"/>
  <c r="M60" i="103"/>
  <c r="L13" i="103"/>
  <c r="L21" i="103"/>
  <c r="L29" i="103"/>
  <c r="N29" i="103" s="1"/>
  <c r="E29" i="103" s="1"/>
  <c r="M10" i="105"/>
  <c r="M37" i="105"/>
  <c r="N37" i="105" s="1"/>
  <c r="E37" i="105" s="1"/>
  <c r="M58" i="105"/>
  <c r="M18" i="105"/>
  <c r="N18" i="105"/>
  <c r="E18" i="105" s="1"/>
  <c r="N39" i="105"/>
  <c r="E39" i="105" s="1"/>
  <c r="M53" i="105"/>
  <c r="L22" i="103"/>
  <c r="N22" i="103" s="1"/>
  <c r="E22" i="103" s="1"/>
  <c r="L38" i="103"/>
  <c r="N38" i="103" s="1"/>
  <c r="E38" i="103" s="1"/>
  <c r="L46" i="103"/>
  <c r="N46" i="103" s="1"/>
  <c r="E46" i="103" s="1"/>
  <c r="L54" i="103"/>
  <c r="N54" i="103" s="1"/>
  <c r="E54" i="103" s="1"/>
  <c r="L62" i="103"/>
  <c r="N62" i="103" s="1"/>
  <c r="E62" i="103" s="1"/>
  <c r="M34" i="105"/>
  <c r="N56" i="105"/>
  <c r="E56" i="105" s="1"/>
  <c r="M49" i="105"/>
  <c r="N49" i="105" s="1"/>
  <c r="E49" i="105" s="1"/>
  <c r="M12" i="105"/>
  <c r="N12" i="105" s="1"/>
  <c r="E12" i="105" s="1"/>
  <c r="N16" i="105"/>
  <c r="E16" i="105" s="1"/>
  <c r="M45" i="105"/>
  <c r="M60" i="105"/>
  <c r="N15" i="105"/>
  <c r="E15" i="105" s="1"/>
  <c r="M35" i="105"/>
  <c r="N35" i="105" s="1"/>
  <c r="E35" i="105" s="1"/>
  <c r="M50" i="105"/>
  <c r="L30" i="103"/>
  <c r="N32" i="105"/>
  <c r="E32" i="105" s="1"/>
  <c r="M52" i="105"/>
  <c r="N52" i="105" s="1"/>
  <c r="E52" i="105" s="1"/>
  <c r="M42" i="105"/>
  <c r="M54" i="105"/>
  <c r="M11" i="105"/>
  <c r="N33" i="105"/>
  <c r="E33" i="105" s="1"/>
  <c r="N48" i="105"/>
  <c r="E48" i="105" s="1"/>
  <c r="M28" i="105"/>
  <c r="N28" i="105" s="1"/>
  <c r="E28" i="105" s="1"/>
  <c r="M46" i="105"/>
  <c r="N46" i="105" s="1"/>
  <c r="E46" i="105" s="1"/>
  <c r="N34" i="105"/>
  <c r="E34" i="105" s="1"/>
  <c r="M48" i="105"/>
  <c r="M14" i="105"/>
  <c r="N14" i="105" s="1"/>
  <c r="E14" i="105" s="1"/>
  <c r="M29" i="105"/>
  <c r="N29" i="105" s="1"/>
  <c r="E29" i="105" s="1"/>
  <c r="M44" i="105"/>
  <c r="N44" i="105" s="1"/>
  <c r="E44" i="105" s="1"/>
  <c r="L14" i="103"/>
  <c r="N14" i="103" s="1"/>
  <c r="E14" i="103" s="1"/>
  <c r="L25" i="103"/>
  <c r="N25" i="103" s="1"/>
  <c r="E25" i="103" s="1"/>
  <c r="L33" i="103"/>
  <c r="N33" i="103" s="1"/>
  <c r="E33" i="103" s="1"/>
  <c r="L41" i="103"/>
  <c r="N41" i="103" s="1"/>
  <c r="E41" i="103" s="1"/>
  <c r="L49" i="103"/>
  <c r="N49" i="103" s="1"/>
  <c r="E49" i="103" s="1"/>
  <c r="L57" i="103"/>
  <c r="N57" i="103" s="1"/>
  <c r="E57" i="103" s="1"/>
  <c r="N23" i="105"/>
  <c r="E23" i="105" s="1"/>
  <c r="N53" i="105"/>
  <c r="E53" i="105" s="1"/>
  <c r="M22" i="105"/>
  <c r="N22" i="105" s="1"/>
  <c r="E22" i="105" s="1"/>
  <c r="M40" i="105"/>
  <c r="N40" i="105" s="1"/>
  <c r="E40" i="105" s="1"/>
  <c r="N42" i="105"/>
  <c r="E42" i="105" s="1"/>
  <c r="M17" i="105"/>
  <c r="M36" i="105"/>
  <c r="M39" i="105"/>
  <c r="N60" i="105"/>
  <c r="E60" i="105" s="1"/>
  <c r="M26" i="105"/>
  <c r="N26" i="105" s="1"/>
  <c r="E26" i="105" s="1"/>
  <c r="M38" i="105"/>
  <c r="N38" i="105" s="1"/>
  <c r="E38" i="105" s="1"/>
  <c r="L18" i="103"/>
  <c r="N18" i="103" s="1"/>
  <c r="E18" i="103" s="1"/>
  <c r="L26" i="103"/>
  <c r="N26" i="103" s="1"/>
  <c r="E26" i="103" s="1"/>
  <c r="L34" i="103"/>
  <c r="N34" i="103" s="1"/>
  <c r="E34" i="103" s="1"/>
  <c r="L42" i="103"/>
  <c r="N42" i="103" s="1"/>
  <c r="E42" i="103" s="1"/>
  <c r="L50" i="103"/>
  <c r="L58" i="103"/>
  <c r="N58" i="103" s="1"/>
  <c r="E58" i="103" s="1"/>
  <c r="M62" i="105"/>
  <c r="N62" i="105" s="1"/>
  <c r="E62" i="105" s="1"/>
  <c r="M19" i="105"/>
  <c r="N19" i="105" s="1"/>
  <c r="E19" i="105" s="1"/>
  <c r="N47" i="105"/>
  <c r="E47" i="105" s="1"/>
  <c r="M16" i="105"/>
  <c r="M27" i="105"/>
  <c r="N27" i="105" s="1"/>
  <c r="E27" i="105" s="1"/>
  <c r="N50" i="105"/>
  <c r="E50" i="105" s="1"/>
  <c r="M30" i="105"/>
  <c r="N36" i="105"/>
  <c r="E36" i="105" s="1"/>
  <c r="M57" i="105"/>
  <c r="N57" i="105" s="1"/>
  <c r="E57" i="105" s="1"/>
  <c r="M20" i="105"/>
  <c r="N20" i="105" s="1"/>
  <c r="E20" i="105" s="1"/>
  <c r="M32" i="105"/>
  <c r="L10" i="103"/>
  <c r="M56" i="105"/>
  <c r="N17" i="105"/>
  <c r="E17" i="105" s="1"/>
  <c r="M43" i="105"/>
  <c r="N43" i="105" s="1"/>
  <c r="E43" i="105" s="1"/>
  <c r="M31" i="105"/>
  <c r="N31" i="105" s="1"/>
  <c r="E31" i="105" s="1"/>
  <c r="M25" i="105"/>
  <c r="N25" i="105" s="1"/>
  <c r="E25" i="105" s="1"/>
  <c r="N58" i="105"/>
  <c r="E58" i="105" s="1"/>
  <c r="M24" i="105"/>
  <c r="N24" i="105" s="1"/>
  <c r="E24" i="105" s="1"/>
  <c r="M33" i="105"/>
  <c r="N54" i="105"/>
  <c r="E54" i="105" s="1"/>
  <c r="M59" i="105"/>
  <c r="N59" i="105" s="1"/>
  <c r="E59" i="105" s="1"/>
  <c r="M23" i="105"/>
  <c r="M47" i="105"/>
  <c r="M13" i="105"/>
  <c r="N13" i="105" s="1"/>
  <c r="E13" i="105" s="1"/>
  <c r="N41" i="105"/>
  <c r="E41" i="105" s="1"/>
  <c r="M61" i="105"/>
  <c r="N61" i="105" s="1"/>
  <c r="E61" i="105" s="1"/>
  <c r="M55" i="105"/>
  <c r="N55" i="105" s="1"/>
  <c r="E55" i="105" s="1"/>
  <c r="M21" i="105"/>
  <c r="N21" i="105" s="1"/>
  <c r="E21" i="105" s="1"/>
  <c r="N10" i="105"/>
  <c r="N11" i="105"/>
  <c r="E11" i="105" s="1"/>
  <c r="M51" i="105"/>
  <c r="N51" i="105" s="1"/>
  <c r="E51" i="105" s="1"/>
  <c r="N30" i="105"/>
  <c r="E30" i="105" s="1"/>
  <c r="N45" i="105"/>
  <c r="E45" i="105" s="1"/>
  <c r="I62" i="101"/>
  <c r="J62" i="101" s="1"/>
  <c r="K62" i="101" s="1"/>
  <c r="H62" i="101"/>
  <c r="G62" i="101"/>
  <c r="H61" i="101"/>
  <c r="I61" i="101" s="1"/>
  <c r="J61" i="101" s="1"/>
  <c r="K61" i="101" s="1"/>
  <c r="G61" i="101"/>
  <c r="L61" i="101" s="1"/>
  <c r="I60" i="101"/>
  <c r="J60" i="101" s="1"/>
  <c r="K60" i="101" s="1"/>
  <c r="H60" i="101"/>
  <c r="G60" i="101"/>
  <c r="L60" i="101" s="1"/>
  <c r="H59" i="101"/>
  <c r="I59" i="101" s="1"/>
  <c r="J59" i="101" s="1"/>
  <c r="K59" i="101" s="1"/>
  <c r="G59" i="101"/>
  <c r="I58" i="101"/>
  <c r="J58" i="101" s="1"/>
  <c r="K58" i="101" s="1"/>
  <c r="H58" i="101"/>
  <c r="G58" i="101"/>
  <c r="L58" i="101" s="1"/>
  <c r="J57" i="101"/>
  <c r="K57" i="101" s="1"/>
  <c r="I57" i="101"/>
  <c r="H57" i="101"/>
  <c r="G57" i="101"/>
  <c r="H56" i="101"/>
  <c r="I56" i="101" s="1"/>
  <c r="J56" i="101" s="1"/>
  <c r="K56" i="101" s="1"/>
  <c r="G56" i="101"/>
  <c r="L56" i="101" s="1"/>
  <c r="H55" i="101"/>
  <c r="I55" i="101" s="1"/>
  <c r="J55" i="101" s="1"/>
  <c r="K55" i="101" s="1"/>
  <c r="G55" i="101"/>
  <c r="I54" i="101"/>
  <c r="J54" i="101" s="1"/>
  <c r="K54" i="101" s="1"/>
  <c r="H54" i="101"/>
  <c r="G54" i="101"/>
  <c r="H53" i="101"/>
  <c r="I53" i="101" s="1"/>
  <c r="J53" i="101" s="1"/>
  <c r="K53" i="101" s="1"/>
  <c r="G53" i="101"/>
  <c r="L53" i="101" s="1"/>
  <c r="I52" i="101"/>
  <c r="J52" i="101" s="1"/>
  <c r="K52" i="101" s="1"/>
  <c r="H52" i="101"/>
  <c r="G52" i="101"/>
  <c r="L52" i="101" s="1"/>
  <c r="H51" i="101"/>
  <c r="I51" i="101" s="1"/>
  <c r="J51" i="101" s="1"/>
  <c r="K51" i="101" s="1"/>
  <c r="G51" i="101"/>
  <c r="I50" i="101"/>
  <c r="J50" i="101" s="1"/>
  <c r="K50" i="101" s="1"/>
  <c r="H50" i="101"/>
  <c r="G50" i="101"/>
  <c r="L50" i="101" s="1"/>
  <c r="J49" i="101"/>
  <c r="K49" i="101" s="1"/>
  <c r="I49" i="101"/>
  <c r="H49" i="101"/>
  <c r="G49" i="101"/>
  <c r="H48" i="101"/>
  <c r="I48" i="101" s="1"/>
  <c r="J48" i="101" s="1"/>
  <c r="K48" i="101" s="1"/>
  <c r="G48" i="101"/>
  <c r="L48" i="101" s="1"/>
  <c r="H47" i="101"/>
  <c r="I47" i="101" s="1"/>
  <c r="J47" i="101" s="1"/>
  <c r="K47" i="101" s="1"/>
  <c r="G47" i="101"/>
  <c r="I46" i="101"/>
  <c r="J46" i="101" s="1"/>
  <c r="K46" i="101" s="1"/>
  <c r="H46" i="101"/>
  <c r="G46" i="101"/>
  <c r="H45" i="101"/>
  <c r="I45" i="101" s="1"/>
  <c r="J45" i="101" s="1"/>
  <c r="K45" i="101" s="1"/>
  <c r="G45" i="101"/>
  <c r="L45" i="101" s="1"/>
  <c r="I44" i="101"/>
  <c r="J44" i="101" s="1"/>
  <c r="K44" i="101" s="1"/>
  <c r="H44" i="101"/>
  <c r="G44" i="101"/>
  <c r="L44" i="101" s="1"/>
  <c r="H43" i="101"/>
  <c r="I43" i="101" s="1"/>
  <c r="J43" i="101" s="1"/>
  <c r="K43" i="101" s="1"/>
  <c r="G43" i="101"/>
  <c r="I42" i="101"/>
  <c r="J42" i="101" s="1"/>
  <c r="K42" i="101" s="1"/>
  <c r="H42" i="101"/>
  <c r="G42" i="101"/>
  <c r="L42" i="101" s="1"/>
  <c r="J41" i="101"/>
  <c r="K41" i="101" s="1"/>
  <c r="I41" i="101"/>
  <c r="H41" i="101"/>
  <c r="G41" i="101"/>
  <c r="H40" i="101"/>
  <c r="I40" i="101" s="1"/>
  <c r="J40" i="101" s="1"/>
  <c r="K40" i="101" s="1"/>
  <c r="G40" i="101"/>
  <c r="L40" i="101" s="1"/>
  <c r="H39" i="101"/>
  <c r="I39" i="101" s="1"/>
  <c r="J39" i="101" s="1"/>
  <c r="K39" i="101" s="1"/>
  <c r="G39" i="101"/>
  <c r="I38" i="101"/>
  <c r="J38" i="101" s="1"/>
  <c r="K38" i="101" s="1"/>
  <c r="H38" i="101"/>
  <c r="G38" i="101"/>
  <c r="H37" i="101"/>
  <c r="I37" i="101" s="1"/>
  <c r="J37" i="101" s="1"/>
  <c r="K37" i="101" s="1"/>
  <c r="G37" i="101"/>
  <c r="L37" i="101" s="1"/>
  <c r="I36" i="101"/>
  <c r="J36" i="101" s="1"/>
  <c r="K36" i="101" s="1"/>
  <c r="H36" i="101"/>
  <c r="G36" i="101"/>
  <c r="L36" i="101" s="1"/>
  <c r="H35" i="101"/>
  <c r="I35" i="101" s="1"/>
  <c r="J35" i="101" s="1"/>
  <c r="K35" i="101" s="1"/>
  <c r="G35" i="101"/>
  <c r="I34" i="101"/>
  <c r="J34" i="101" s="1"/>
  <c r="K34" i="101" s="1"/>
  <c r="H34" i="101"/>
  <c r="G34" i="101"/>
  <c r="L34" i="101" s="1"/>
  <c r="J33" i="101"/>
  <c r="K33" i="101" s="1"/>
  <c r="I33" i="101"/>
  <c r="H33" i="101"/>
  <c r="G33" i="101"/>
  <c r="H32" i="101"/>
  <c r="I32" i="101" s="1"/>
  <c r="J32" i="101" s="1"/>
  <c r="K32" i="101" s="1"/>
  <c r="G32" i="101"/>
  <c r="L32" i="101" s="1"/>
  <c r="L31" i="101"/>
  <c r="H31" i="101"/>
  <c r="I31" i="101" s="1"/>
  <c r="J31" i="101" s="1"/>
  <c r="K31" i="101" s="1"/>
  <c r="G31" i="101"/>
  <c r="I30" i="101"/>
  <c r="J30" i="101" s="1"/>
  <c r="K30" i="101" s="1"/>
  <c r="H30" i="101"/>
  <c r="G30" i="101"/>
  <c r="H29" i="101"/>
  <c r="I29" i="101" s="1"/>
  <c r="J29" i="101" s="1"/>
  <c r="K29" i="101" s="1"/>
  <c r="G29" i="101"/>
  <c r="L29" i="101" s="1"/>
  <c r="I28" i="101"/>
  <c r="J28" i="101" s="1"/>
  <c r="K28" i="101" s="1"/>
  <c r="H28" i="101"/>
  <c r="G28" i="101"/>
  <c r="L28" i="101" s="1"/>
  <c r="H27" i="101"/>
  <c r="I27" i="101" s="1"/>
  <c r="J27" i="101" s="1"/>
  <c r="K27" i="101" s="1"/>
  <c r="G27" i="101"/>
  <c r="I26" i="101"/>
  <c r="J26" i="101" s="1"/>
  <c r="K26" i="101" s="1"/>
  <c r="H26" i="101"/>
  <c r="G26" i="101"/>
  <c r="L26" i="101" s="1"/>
  <c r="J25" i="101"/>
  <c r="K25" i="101" s="1"/>
  <c r="I25" i="101"/>
  <c r="H25" i="101"/>
  <c r="G25" i="101"/>
  <c r="H24" i="101"/>
  <c r="I24" i="101" s="1"/>
  <c r="J24" i="101" s="1"/>
  <c r="K24" i="101" s="1"/>
  <c r="G24" i="101"/>
  <c r="L24" i="101" s="1"/>
  <c r="L23" i="101"/>
  <c r="H23" i="101"/>
  <c r="I23" i="101" s="1"/>
  <c r="J23" i="101" s="1"/>
  <c r="K23" i="101" s="1"/>
  <c r="G23" i="101"/>
  <c r="I22" i="101"/>
  <c r="J22" i="101" s="1"/>
  <c r="K22" i="101" s="1"/>
  <c r="H22" i="101"/>
  <c r="G22" i="101"/>
  <c r="H21" i="101"/>
  <c r="I21" i="101" s="1"/>
  <c r="J21" i="101" s="1"/>
  <c r="K21" i="101" s="1"/>
  <c r="G21" i="101"/>
  <c r="L21" i="101" s="1"/>
  <c r="I20" i="101"/>
  <c r="J20" i="101" s="1"/>
  <c r="K20" i="101" s="1"/>
  <c r="H20" i="101"/>
  <c r="G20" i="101"/>
  <c r="L20" i="101" s="1"/>
  <c r="H19" i="101"/>
  <c r="I19" i="101" s="1"/>
  <c r="J19" i="101" s="1"/>
  <c r="K19" i="101" s="1"/>
  <c r="G19" i="101"/>
  <c r="L19" i="101" s="1"/>
  <c r="I18" i="101"/>
  <c r="J18" i="101" s="1"/>
  <c r="K18" i="101" s="1"/>
  <c r="H18" i="101"/>
  <c r="G18" i="101"/>
  <c r="J17" i="101"/>
  <c r="K17" i="101" s="1"/>
  <c r="I17" i="101"/>
  <c r="H17" i="101"/>
  <c r="G17" i="101"/>
  <c r="H16" i="101"/>
  <c r="I16" i="101" s="1"/>
  <c r="J16" i="101" s="1"/>
  <c r="K16" i="101" s="1"/>
  <c r="G16" i="101"/>
  <c r="L16" i="101" s="1"/>
  <c r="L15" i="101"/>
  <c r="H15" i="101"/>
  <c r="I15" i="101" s="1"/>
  <c r="J15" i="101" s="1"/>
  <c r="K15" i="101" s="1"/>
  <c r="G15" i="101"/>
  <c r="L14" i="101"/>
  <c r="I14" i="101"/>
  <c r="J14" i="101" s="1"/>
  <c r="K14" i="101" s="1"/>
  <c r="H14" i="101"/>
  <c r="G14" i="101"/>
  <c r="H13" i="101"/>
  <c r="I13" i="101" s="1"/>
  <c r="J13" i="101" s="1"/>
  <c r="K13" i="101" s="1"/>
  <c r="G13" i="101"/>
  <c r="L13" i="101" s="1"/>
  <c r="I12" i="101"/>
  <c r="J12" i="101" s="1"/>
  <c r="K12" i="101" s="1"/>
  <c r="H12" i="101"/>
  <c r="G12" i="101"/>
  <c r="L12" i="101" s="1"/>
  <c r="H11" i="101"/>
  <c r="I11" i="101" s="1"/>
  <c r="J11" i="101" s="1"/>
  <c r="K11" i="101" s="1"/>
  <c r="G11" i="101"/>
  <c r="L11" i="101" s="1"/>
  <c r="H10" i="101"/>
  <c r="I10" i="101" s="1"/>
  <c r="J10" i="101" s="1"/>
  <c r="K10" i="101" s="1"/>
  <c r="G10" i="101"/>
  <c r="L10" i="101" s="1"/>
  <c r="E10" i="101"/>
  <c r="B7" i="101"/>
  <c r="I6" i="101"/>
  <c r="L35" i="101" s="1"/>
  <c r="B6" i="101"/>
  <c r="M62" i="101" l="1"/>
  <c r="M44" i="101"/>
  <c r="N44" i="101" s="1"/>
  <c r="E44" i="101" s="1"/>
  <c r="M24" i="101"/>
  <c r="N24" i="101" s="1"/>
  <c r="E24" i="101" s="1"/>
  <c r="M30" i="101"/>
  <c r="M45" i="101"/>
  <c r="N45" i="101" s="1"/>
  <c r="E45" i="101" s="1"/>
  <c r="M27" i="101"/>
  <c r="M39" i="101"/>
  <c r="I7" i="101"/>
  <c r="M50" i="101" s="1"/>
  <c r="N50" i="101" s="1"/>
  <c r="E50" i="101" s="1"/>
  <c r="M36" i="101"/>
  <c r="N36" i="101" s="1"/>
  <c r="E36" i="101" s="1"/>
  <c r="M42" i="101"/>
  <c r="N42" i="101" s="1"/>
  <c r="E42" i="101" s="1"/>
  <c r="M19" i="101"/>
  <c r="N19" i="101" s="1"/>
  <c r="E19" i="101" s="1"/>
  <c r="M22" i="101"/>
  <c r="M31" i="101"/>
  <c r="M61" i="101"/>
  <c r="N61" i="101" s="1"/>
  <c r="E61" i="101" s="1"/>
  <c r="M11" i="101"/>
  <c r="N11" i="101" s="1"/>
  <c r="E11" i="101" s="1"/>
  <c r="M28" i="101"/>
  <c r="N28" i="101" s="1"/>
  <c r="E28" i="101" s="1"/>
  <c r="N31" i="101"/>
  <c r="E31" i="101" s="1"/>
  <c r="M52" i="101"/>
  <c r="N52" i="101" s="1"/>
  <c r="E52" i="101" s="1"/>
  <c r="M58" i="101"/>
  <c r="N58" i="101" s="1"/>
  <c r="E58" i="101" s="1"/>
  <c r="M15" i="101"/>
  <c r="N15" i="101" s="1"/>
  <c r="E15" i="101" s="1"/>
  <c r="M23" i="101"/>
  <c r="N23" i="101" s="1"/>
  <c r="E23" i="101" s="1"/>
  <c r="M56" i="101"/>
  <c r="N56" i="101" s="1"/>
  <c r="E56" i="101" s="1"/>
  <c r="L22" i="101"/>
  <c r="N22" i="101" s="1"/>
  <c r="E22" i="101" s="1"/>
  <c r="L30" i="101"/>
  <c r="N30" i="101" s="1"/>
  <c r="E30" i="101" s="1"/>
  <c r="L38" i="101"/>
  <c r="L46" i="101"/>
  <c r="L54" i="101"/>
  <c r="L62" i="101"/>
  <c r="L39" i="101"/>
  <c r="N39" i="101" s="1"/>
  <c r="E39" i="101" s="1"/>
  <c r="L47" i="101"/>
  <c r="L55" i="101"/>
  <c r="N21" i="103"/>
  <c r="E21" i="103" s="1"/>
  <c r="N13" i="103"/>
  <c r="E13" i="103" s="1"/>
  <c r="L25" i="101"/>
  <c r="L33" i="101"/>
  <c r="L41" i="101"/>
  <c r="L49" i="101"/>
  <c r="L57" i="101"/>
  <c r="M30" i="103"/>
  <c r="N30" i="103" s="1"/>
  <c r="E30" i="103" s="1"/>
  <c r="L17" i="101"/>
  <c r="L18" i="101"/>
  <c r="M61" i="103"/>
  <c r="N61" i="103" s="1"/>
  <c r="E61" i="103" s="1"/>
  <c r="M10" i="103"/>
  <c r="L51" i="101"/>
  <c r="L59" i="101"/>
  <c r="N10" i="103"/>
  <c r="L43" i="101"/>
  <c r="M21" i="103"/>
  <c r="M50" i="103"/>
  <c r="N50" i="103" s="1"/>
  <c r="E50" i="103" s="1"/>
  <c r="M23" i="103"/>
  <c r="N23" i="103" s="1"/>
  <c r="E23" i="103" s="1"/>
  <c r="L27" i="101"/>
  <c r="N27" i="101" s="1"/>
  <c r="E27" i="101" s="1"/>
  <c r="M20" i="103"/>
  <c r="N20" i="103" s="1"/>
  <c r="E20" i="103" s="1"/>
  <c r="M27" i="103"/>
  <c r="N27" i="103" s="1"/>
  <c r="E27" i="103" s="1"/>
  <c r="M47" i="103"/>
  <c r="N47" i="103" s="1"/>
  <c r="E47" i="103" s="1"/>
  <c r="I62" i="99"/>
  <c r="J62" i="99" s="1"/>
  <c r="K62" i="99" s="1"/>
  <c r="H62" i="99"/>
  <c r="G62" i="99"/>
  <c r="L62" i="99" s="1"/>
  <c r="H61" i="99"/>
  <c r="I61" i="99" s="1"/>
  <c r="J61" i="99" s="1"/>
  <c r="K61" i="99" s="1"/>
  <c r="G61" i="99"/>
  <c r="I60" i="99"/>
  <c r="J60" i="99" s="1"/>
  <c r="K60" i="99" s="1"/>
  <c r="H60" i="99"/>
  <c r="G60" i="99"/>
  <c r="J59" i="99"/>
  <c r="K59" i="99" s="1"/>
  <c r="I59" i="99"/>
  <c r="H59" i="99"/>
  <c r="G59" i="99"/>
  <c r="K58" i="99"/>
  <c r="J58" i="99"/>
  <c r="I58" i="99"/>
  <c r="H58" i="99"/>
  <c r="G58" i="99"/>
  <c r="H57" i="99"/>
  <c r="I57" i="99" s="1"/>
  <c r="J57" i="99" s="1"/>
  <c r="K57" i="99" s="1"/>
  <c r="G57" i="99"/>
  <c r="H56" i="99"/>
  <c r="I56" i="99" s="1"/>
  <c r="J56" i="99" s="1"/>
  <c r="K56" i="99" s="1"/>
  <c r="G56" i="99"/>
  <c r="L56" i="99" s="1"/>
  <c r="H55" i="99"/>
  <c r="I55" i="99" s="1"/>
  <c r="J55" i="99" s="1"/>
  <c r="K55" i="99" s="1"/>
  <c r="G55" i="99"/>
  <c r="L55" i="99" s="1"/>
  <c r="I54" i="99"/>
  <c r="J54" i="99" s="1"/>
  <c r="K54" i="99" s="1"/>
  <c r="H54" i="99"/>
  <c r="G54" i="99"/>
  <c r="L54" i="99" s="1"/>
  <c r="H53" i="99"/>
  <c r="I53" i="99" s="1"/>
  <c r="J53" i="99" s="1"/>
  <c r="K53" i="99" s="1"/>
  <c r="G53" i="99"/>
  <c r="L53" i="99" s="1"/>
  <c r="I52" i="99"/>
  <c r="J52" i="99" s="1"/>
  <c r="K52" i="99" s="1"/>
  <c r="H52" i="99"/>
  <c r="G52" i="99"/>
  <c r="J51" i="99"/>
  <c r="K51" i="99" s="1"/>
  <c r="I51" i="99"/>
  <c r="H51" i="99"/>
  <c r="G51" i="99"/>
  <c r="K50" i="99"/>
  <c r="J50" i="99"/>
  <c r="I50" i="99"/>
  <c r="H50" i="99"/>
  <c r="G50" i="99"/>
  <c r="H49" i="99"/>
  <c r="I49" i="99" s="1"/>
  <c r="J49" i="99" s="1"/>
  <c r="K49" i="99" s="1"/>
  <c r="G49" i="99"/>
  <c r="H48" i="99"/>
  <c r="I48" i="99" s="1"/>
  <c r="J48" i="99" s="1"/>
  <c r="K48" i="99" s="1"/>
  <c r="G48" i="99"/>
  <c r="L48" i="99" s="1"/>
  <c r="H47" i="99"/>
  <c r="I47" i="99" s="1"/>
  <c r="J47" i="99" s="1"/>
  <c r="K47" i="99" s="1"/>
  <c r="G47" i="99"/>
  <c r="L47" i="99" s="1"/>
  <c r="I46" i="99"/>
  <c r="J46" i="99" s="1"/>
  <c r="K46" i="99" s="1"/>
  <c r="H46" i="99"/>
  <c r="G46" i="99"/>
  <c r="L46" i="99" s="1"/>
  <c r="H45" i="99"/>
  <c r="I45" i="99" s="1"/>
  <c r="J45" i="99" s="1"/>
  <c r="K45" i="99" s="1"/>
  <c r="G45" i="99"/>
  <c r="L45" i="99" s="1"/>
  <c r="I44" i="99"/>
  <c r="J44" i="99" s="1"/>
  <c r="K44" i="99" s="1"/>
  <c r="H44" i="99"/>
  <c r="G44" i="99"/>
  <c r="J43" i="99"/>
  <c r="K43" i="99" s="1"/>
  <c r="I43" i="99"/>
  <c r="H43" i="99"/>
  <c r="G43" i="99"/>
  <c r="K42" i="99"/>
  <c r="J42" i="99"/>
  <c r="I42" i="99"/>
  <c r="H42" i="99"/>
  <c r="G42" i="99"/>
  <c r="H41" i="99"/>
  <c r="I41" i="99" s="1"/>
  <c r="J41" i="99" s="1"/>
  <c r="K41" i="99" s="1"/>
  <c r="G41" i="99"/>
  <c r="H40" i="99"/>
  <c r="I40" i="99" s="1"/>
  <c r="J40" i="99" s="1"/>
  <c r="K40" i="99" s="1"/>
  <c r="G40" i="99"/>
  <c r="L40" i="99" s="1"/>
  <c r="H39" i="99"/>
  <c r="I39" i="99" s="1"/>
  <c r="J39" i="99" s="1"/>
  <c r="K39" i="99" s="1"/>
  <c r="G39" i="99"/>
  <c r="L39" i="99" s="1"/>
  <c r="I38" i="99"/>
  <c r="J38" i="99" s="1"/>
  <c r="K38" i="99" s="1"/>
  <c r="H38" i="99"/>
  <c r="G38" i="99"/>
  <c r="L38" i="99" s="1"/>
  <c r="H37" i="99"/>
  <c r="I37" i="99" s="1"/>
  <c r="J37" i="99" s="1"/>
  <c r="K37" i="99" s="1"/>
  <c r="G37" i="99"/>
  <c r="L37" i="99" s="1"/>
  <c r="I36" i="99"/>
  <c r="J36" i="99" s="1"/>
  <c r="K36" i="99" s="1"/>
  <c r="H36" i="99"/>
  <c r="G36" i="99"/>
  <c r="L36" i="99" s="1"/>
  <c r="J35" i="99"/>
  <c r="K35" i="99" s="1"/>
  <c r="I35" i="99"/>
  <c r="H35" i="99"/>
  <c r="G35" i="99"/>
  <c r="K34" i="99"/>
  <c r="J34" i="99"/>
  <c r="I34" i="99"/>
  <c r="H34" i="99"/>
  <c r="G34" i="99"/>
  <c r="H33" i="99"/>
  <c r="I33" i="99" s="1"/>
  <c r="J33" i="99" s="1"/>
  <c r="K33" i="99" s="1"/>
  <c r="G33" i="99"/>
  <c r="H32" i="99"/>
  <c r="I32" i="99" s="1"/>
  <c r="J32" i="99" s="1"/>
  <c r="K32" i="99" s="1"/>
  <c r="G32" i="99"/>
  <c r="L32" i="99" s="1"/>
  <c r="H31" i="99"/>
  <c r="I31" i="99" s="1"/>
  <c r="J31" i="99" s="1"/>
  <c r="K31" i="99" s="1"/>
  <c r="G31" i="99"/>
  <c r="L31" i="99" s="1"/>
  <c r="I30" i="99"/>
  <c r="J30" i="99" s="1"/>
  <c r="K30" i="99" s="1"/>
  <c r="H30" i="99"/>
  <c r="G30" i="99"/>
  <c r="L30" i="99" s="1"/>
  <c r="H29" i="99"/>
  <c r="I29" i="99" s="1"/>
  <c r="J29" i="99" s="1"/>
  <c r="K29" i="99" s="1"/>
  <c r="G29" i="99"/>
  <c r="L29" i="99" s="1"/>
  <c r="I28" i="99"/>
  <c r="J28" i="99" s="1"/>
  <c r="K28" i="99" s="1"/>
  <c r="H28" i="99"/>
  <c r="G28" i="99"/>
  <c r="L28" i="99" s="1"/>
  <c r="J27" i="99"/>
  <c r="K27" i="99" s="1"/>
  <c r="I27" i="99"/>
  <c r="H27" i="99"/>
  <c r="G27" i="99"/>
  <c r="K26" i="99"/>
  <c r="J26" i="99"/>
  <c r="I26" i="99"/>
  <c r="H26" i="99"/>
  <c r="G26" i="99"/>
  <c r="H25" i="99"/>
  <c r="I25" i="99" s="1"/>
  <c r="J25" i="99" s="1"/>
  <c r="K25" i="99" s="1"/>
  <c r="G25" i="99"/>
  <c r="H24" i="99"/>
  <c r="I24" i="99" s="1"/>
  <c r="J24" i="99" s="1"/>
  <c r="K24" i="99" s="1"/>
  <c r="G24" i="99"/>
  <c r="L24" i="99" s="1"/>
  <c r="H23" i="99"/>
  <c r="I23" i="99" s="1"/>
  <c r="J23" i="99" s="1"/>
  <c r="K23" i="99" s="1"/>
  <c r="G23" i="99"/>
  <c r="L23" i="99" s="1"/>
  <c r="I22" i="99"/>
  <c r="J22" i="99" s="1"/>
  <c r="K22" i="99" s="1"/>
  <c r="H22" i="99"/>
  <c r="G22" i="99"/>
  <c r="L22" i="99" s="1"/>
  <c r="H21" i="99"/>
  <c r="I21" i="99" s="1"/>
  <c r="J21" i="99" s="1"/>
  <c r="K21" i="99" s="1"/>
  <c r="G21" i="99"/>
  <c r="L21" i="99" s="1"/>
  <c r="I20" i="99"/>
  <c r="J20" i="99" s="1"/>
  <c r="K20" i="99" s="1"/>
  <c r="H20" i="99"/>
  <c r="G20" i="99"/>
  <c r="L20" i="99" s="1"/>
  <c r="J19" i="99"/>
  <c r="K19" i="99" s="1"/>
  <c r="I19" i="99"/>
  <c r="H19" i="99"/>
  <c r="G19" i="99"/>
  <c r="K18" i="99"/>
  <c r="J18" i="99"/>
  <c r="I18" i="99"/>
  <c r="H18" i="99"/>
  <c r="G18" i="99"/>
  <c r="H17" i="99"/>
  <c r="I17" i="99" s="1"/>
  <c r="J17" i="99" s="1"/>
  <c r="K17" i="99" s="1"/>
  <c r="G17" i="99"/>
  <c r="H16" i="99"/>
  <c r="I16" i="99" s="1"/>
  <c r="J16" i="99" s="1"/>
  <c r="K16" i="99" s="1"/>
  <c r="G16" i="99"/>
  <c r="H15" i="99"/>
  <c r="I15" i="99" s="1"/>
  <c r="J15" i="99" s="1"/>
  <c r="K15" i="99" s="1"/>
  <c r="G15" i="99"/>
  <c r="L15" i="99" s="1"/>
  <c r="I14" i="99"/>
  <c r="J14" i="99" s="1"/>
  <c r="K14" i="99" s="1"/>
  <c r="H14" i="99"/>
  <c r="G14" i="99"/>
  <c r="L14" i="99" s="1"/>
  <c r="H13" i="99"/>
  <c r="I13" i="99" s="1"/>
  <c r="J13" i="99" s="1"/>
  <c r="K13" i="99" s="1"/>
  <c r="G13" i="99"/>
  <c r="L13" i="99" s="1"/>
  <c r="I12" i="99"/>
  <c r="J12" i="99" s="1"/>
  <c r="K12" i="99" s="1"/>
  <c r="H12" i="99"/>
  <c r="G12" i="99"/>
  <c r="L12" i="99" s="1"/>
  <c r="J11" i="99"/>
  <c r="K11" i="99" s="1"/>
  <c r="I11" i="99"/>
  <c r="H11" i="99"/>
  <c r="G11" i="99"/>
  <c r="J10" i="99"/>
  <c r="K10" i="99" s="1"/>
  <c r="I10" i="99"/>
  <c r="H10" i="99"/>
  <c r="G10" i="99"/>
  <c r="E10" i="99"/>
  <c r="B7" i="99"/>
  <c r="I6" i="99"/>
  <c r="L57" i="99" s="1"/>
  <c r="B6" i="99"/>
  <c r="M45" i="99" l="1"/>
  <c r="M49" i="99"/>
  <c r="N38" i="99"/>
  <c r="E38" i="99" s="1"/>
  <c r="M41" i="99"/>
  <c r="I7" i="99"/>
  <c r="M23" i="99" s="1"/>
  <c r="N23" i="99" s="1"/>
  <c r="E23" i="99" s="1"/>
  <c r="M16" i="99"/>
  <c r="M46" i="99"/>
  <c r="N46" i="99" s="1"/>
  <c r="E46" i="99" s="1"/>
  <c r="M12" i="99"/>
  <c r="N12" i="99" s="1"/>
  <c r="E12" i="99" s="1"/>
  <c r="M18" i="99"/>
  <c r="M38" i="99"/>
  <c r="M55" i="99"/>
  <c r="N55" i="99" s="1"/>
  <c r="E55" i="99" s="1"/>
  <c r="M60" i="99"/>
  <c r="M27" i="99"/>
  <c r="N36" i="99"/>
  <c r="E36" i="99" s="1"/>
  <c r="M19" i="99"/>
  <c r="M61" i="99"/>
  <c r="M11" i="99"/>
  <c r="M36" i="99"/>
  <c r="M42" i="99"/>
  <c r="N45" i="99"/>
  <c r="E45" i="99" s="1"/>
  <c r="L41" i="99"/>
  <c r="L10" i="99"/>
  <c r="L18" i="99"/>
  <c r="L26" i="99"/>
  <c r="L34" i="99"/>
  <c r="L42" i="99"/>
  <c r="L50" i="99"/>
  <c r="L58" i="99"/>
  <c r="L35" i="99"/>
  <c r="L43" i="99"/>
  <c r="L51" i="99"/>
  <c r="L59" i="99"/>
  <c r="L11" i="99"/>
  <c r="N11" i="99" s="1"/>
  <c r="E11" i="99" s="1"/>
  <c r="L19" i="99"/>
  <c r="L27" i="99"/>
  <c r="N27" i="99" s="1"/>
  <c r="E27" i="99" s="1"/>
  <c r="L44" i="99"/>
  <c r="L52" i="99"/>
  <c r="L60" i="99"/>
  <c r="M33" i="101"/>
  <c r="M18" i="101"/>
  <c r="M21" i="101"/>
  <c r="N21" i="101" s="1"/>
  <c r="E21" i="101" s="1"/>
  <c r="M41" i="101"/>
  <c r="N41" i="101" s="1"/>
  <c r="E41" i="101" s="1"/>
  <c r="M59" i="101"/>
  <c r="N59" i="101" s="1"/>
  <c r="E59" i="101" s="1"/>
  <c r="L61" i="99"/>
  <c r="N62" i="101"/>
  <c r="E62" i="101" s="1"/>
  <c r="M49" i="101"/>
  <c r="N49" i="101" s="1"/>
  <c r="E49" i="101" s="1"/>
  <c r="M55" i="101"/>
  <c r="N55" i="101" s="1"/>
  <c r="E55" i="101" s="1"/>
  <c r="M12" i="101"/>
  <c r="N12" i="101" s="1"/>
  <c r="E12" i="101" s="1"/>
  <c r="M13" i="101"/>
  <c r="N13" i="101" s="1"/>
  <c r="E13" i="101" s="1"/>
  <c r="M38" i="101"/>
  <c r="N38" i="101" s="1"/>
  <c r="E38" i="101" s="1"/>
  <c r="M53" i="101"/>
  <c r="N53" i="101" s="1"/>
  <c r="E53" i="101" s="1"/>
  <c r="N33" i="101"/>
  <c r="E33" i="101" s="1"/>
  <c r="M25" i="101"/>
  <c r="M46" i="101"/>
  <c r="M40" i="101"/>
  <c r="N40" i="101" s="1"/>
  <c r="E40" i="101" s="1"/>
  <c r="M60" i="101"/>
  <c r="N60" i="101" s="1"/>
  <c r="E60" i="101" s="1"/>
  <c r="M20" i="101"/>
  <c r="N20" i="101" s="1"/>
  <c r="E20" i="101" s="1"/>
  <c r="M35" i="101"/>
  <c r="N35" i="101" s="1"/>
  <c r="E35" i="101" s="1"/>
  <c r="M47" i="101"/>
  <c r="N47" i="101" s="1"/>
  <c r="E47" i="101" s="1"/>
  <c r="L25" i="99"/>
  <c r="L33" i="99"/>
  <c r="N18" i="101"/>
  <c r="E18" i="101" s="1"/>
  <c r="N25" i="101"/>
  <c r="E25" i="101" s="1"/>
  <c r="N46" i="101"/>
  <c r="E46" i="101" s="1"/>
  <c r="M34" i="101"/>
  <c r="N34" i="101" s="1"/>
  <c r="E34" i="101" s="1"/>
  <c r="M43" i="101"/>
  <c r="M16" i="101"/>
  <c r="N16" i="101" s="1"/>
  <c r="E16" i="101" s="1"/>
  <c r="M57" i="101"/>
  <c r="N57" i="101" s="1"/>
  <c r="E57" i="101" s="1"/>
  <c r="M48" i="101"/>
  <c r="N48" i="101" s="1"/>
  <c r="E48" i="101" s="1"/>
  <c r="M17" i="101"/>
  <c r="N17" i="101" s="1"/>
  <c r="E17" i="101" s="1"/>
  <c r="M26" i="101"/>
  <c r="N26" i="101" s="1"/>
  <c r="E26" i="101" s="1"/>
  <c r="M32" i="101"/>
  <c r="N32" i="101" s="1"/>
  <c r="E32" i="101" s="1"/>
  <c r="L16" i="99"/>
  <c r="N16" i="99" s="1"/>
  <c r="E16" i="99" s="1"/>
  <c r="N43" i="101"/>
  <c r="E43" i="101" s="1"/>
  <c r="M14" i="101"/>
  <c r="N14" i="101" s="1"/>
  <c r="E14" i="101" s="1"/>
  <c r="M37" i="101"/>
  <c r="N37" i="101" s="1"/>
  <c r="E37" i="101" s="1"/>
  <c r="M10" i="101"/>
  <c r="N10" i="101" s="1"/>
  <c r="M54" i="101"/>
  <c r="N54" i="101" s="1"/>
  <c r="E54" i="101" s="1"/>
  <c r="M29" i="101"/>
  <c r="N29" i="101" s="1"/>
  <c r="E29" i="101" s="1"/>
  <c r="L17" i="99"/>
  <c r="L49" i="99"/>
  <c r="N49" i="99" s="1"/>
  <c r="E49" i="99" s="1"/>
  <c r="M51" i="101"/>
  <c r="N51" i="101" s="1"/>
  <c r="E51" i="101" s="1"/>
  <c r="K62" i="97"/>
  <c r="J62" i="97"/>
  <c r="I62" i="97"/>
  <c r="H62" i="97"/>
  <c r="G62" i="97"/>
  <c r="K61" i="97"/>
  <c r="J61" i="97"/>
  <c r="I61" i="97"/>
  <c r="H61" i="97"/>
  <c r="G61" i="97"/>
  <c r="H60" i="97"/>
  <c r="I60" i="97" s="1"/>
  <c r="J60" i="97" s="1"/>
  <c r="K60" i="97" s="1"/>
  <c r="G60" i="97"/>
  <c r="H59" i="97"/>
  <c r="I59" i="97" s="1"/>
  <c r="J59" i="97" s="1"/>
  <c r="K59" i="97" s="1"/>
  <c r="G59" i="97"/>
  <c r="H58" i="97"/>
  <c r="I58" i="97" s="1"/>
  <c r="J58" i="97" s="1"/>
  <c r="K58" i="97" s="1"/>
  <c r="G58" i="97"/>
  <c r="H57" i="97"/>
  <c r="I57" i="97" s="1"/>
  <c r="J57" i="97" s="1"/>
  <c r="K57" i="97" s="1"/>
  <c r="G57" i="97"/>
  <c r="I56" i="97"/>
  <c r="J56" i="97" s="1"/>
  <c r="K56" i="97" s="1"/>
  <c r="H56" i="97"/>
  <c r="G56" i="97"/>
  <c r="J55" i="97"/>
  <c r="K55" i="97" s="1"/>
  <c r="I55" i="97"/>
  <c r="H55" i="97"/>
  <c r="G55" i="97"/>
  <c r="K54" i="97"/>
  <c r="J54" i="97"/>
  <c r="I54" i="97"/>
  <c r="H54" i="97"/>
  <c r="G54" i="97"/>
  <c r="K53" i="97"/>
  <c r="J53" i="97"/>
  <c r="I53" i="97"/>
  <c r="H53" i="97"/>
  <c r="G53" i="97"/>
  <c r="H52" i="97"/>
  <c r="I52" i="97" s="1"/>
  <c r="J52" i="97" s="1"/>
  <c r="K52" i="97" s="1"/>
  <c r="G52" i="97"/>
  <c r="H51" i="97"/>
  <c r="I51" i="97" s="1"/>
  <c r="J51" i="97" s="1"/>
  <c r="K51" i="97" s="1"/>
  <c r="G51" i="97"/>
  <c r="H50" i="97"/>
  <c r="I50" i="97" s="1"/>
  <c r="J50" i="97" s="1"/>
  <c r="K50" i="97" s="1"/>
  <c r="G50" i="97"/>
  <c r="H49" i="97"/>
  <c r="I49" i="97" s="1"/>
  <c r="J49" i="97" s="1"/>
  <c r="K49" i="97" s="1"/>
  <c r="G49" i="97"/>
  <c r="H48" i="97"/>
  <c r="I48" i="97" s="1"/>
  <c r="J48" i="97" s="1"/>
  <c r="K48" i="97" s="1"/>
  <c r="G48" i="97"/>
  <c r="I47" i="97"/>
  <c r="J47" i="97" s="1"/>
  <c r="K47" i="97" s="1"/>
  <c r="H47" i="97"/>
  <c r="G47" i="97"/>
  <c r="J46" i="97"/>
  <c r="K46" i="97" s="1"/>
  <c r="I46" i="97"/>
  <c r="H46" i="97"/>
  <c r="G46" i="97"/>
  <c r="K45" i="97"/>
  <c r="J45" i="97"/>
  <c r="I45" i="97"/>
  <c r="H45" i="97"/>
  <c r="G45" i="97"/>
  <c r="H44" i="97"/>
  <c r="I44" i="97" s="1"/>
  <c r="J44" i="97" s="1"/>
  <c r="K44" i="97" s="1"/>
  <c r="G44" i="97"/>
  <c r="H43" i="97"/>
  <c r="I43" i="97" s="1"/>
  <c r="J43" i="97" s="1"/>
  <c r="K43" i="97" s="1"/>
  <c r="G43" i="97"/>
  <c r="H42" i="97"/>
  <c r="I42" i="97" s="1"/>
  <c r="J42" i="97" s="1"/>
  <c r="K42" i="97" s="1"/>
  <c r="G42" i="97"/>
  <c r="H41" i="97"/>
  <c r="I41" i="97" s="1"/>
  <c r="J41" i="97" s="1"/>
  <c r="K41" i="97" s="1"/>
  <c r="G41" i="97"/>
  <c r="H40" i="97"/>
  <c r="I40" i="97" s="1"/>
  <c r="J40" i="97" s="1"/>
  <c r="K40" i="97" s="1"/>
  <c r="G40" i="97"/>
  <c r="I39" i="97"/>
  <c r="J39" i="97" s="1"/>
  <c r="K39" i="97" s="1"/>
  <c r="H39" i="97"/>
  <c r="G39" i="97"/>
  <c r="J38" i="97"/>
  <c r="K38" i="97" s="1"/>
  <c r="I38" i="97"/>
  <c r="H38" i="97"/>
  <c r="G38" i="97"/>
  <c r="K37" i="97"/>
  <c r="J37" i="97"/>
  <c r="I37" i="97"/>
  <c r="H37" i="97"/>
  <c r="G37" i="97"/>
  <c r="H36" i="97"/>
  <c r="I36" i="97" s="1"/>
  <c r="J36" i="97" s="1"/>
  <c r="K36" i="97" s="1"/>
  <c r="G36" i="97"/>
  <c r="H35" i="97"/>
  <c r="I35" i="97" s="1"/>
  <c r="J35" i="97" s="1"/>
  <c r="K35" i="97" s="1"/>
  <c r="G35" i="97"/>
  <c r="H34" i="97"/>
  <c r="I34" i="97" s="1"/>
  <c r="J34" i="97" s="1"/>
  <c r="K34" i="97" s="1"/>
  <c r="G34" i="97"/>
  <c r="H33" i="97"/>
  <c r="I33" i="97" s="1"/>
  <c r="J33" i="97" s="1"/>
  <c r="K33" i="97" s="1"/>
  <c r="G33" i="97"/>
  <c r="H32" i="97"/>
  <c r="I32" i="97" s="1"/>
  <c r="J32" i="97" s="1"/>
  <c r="K32" i="97" s="1"/>
  <c r="G32" i="97"/>
  <c r="I31" i="97"/>
  <c r="J31" i="97" s="1"/>
  <c r="K31" i="97" s="1"/>
  <c r="H31" i="97"/>
  <c r="G31" i="97"/>
  <c r="J30" i="97"/>
  <c r="K30" i="97" s="1"/>
  <c r="I30" i="97"/>
  <c r="H30" i="97"/>
  <c r="G30" i="97"/>
  <c r="K29" i="97"/>
  <c r="J29" i="97"/>
  <c r="I29" i="97"/>
  <c r="H29" i="97"/>
  <c r="G29" i="97"/>
  <c r="H28" i="97"/>
  <c r="I28" i="97" s="1"/>
  <c r="J28" i="97" s="1"/>
  <c r="K28" i="97" s="1"/>
  <c r="G28" i="97"/>
  <c r="H27" i="97"/>
  <c r="I27" i="97" s="1"/>
  <c r="J27" i="97" s="1"/>
  <c r="K27" i="97" s="1"/>
  <c r="G27" i="97"/>
  <c r="H26" i="97"/>
  <c r="I26" i="97" s="1"/>
  <c r="J26" i="97" s="1"/>
  <c r="K26" i="97" s="1"/>
  <c r="G26" i="97"/>
  <c r="H25" i="97"/>
  <c r="I25" i="97" s="1"/>
  <c r="J25" i="97" s="1"/>
  <c r="K25" i="97" s="1"/>
  <c r="G25" i="97"/>
  <c r="H24" i="97"/>
  <c r="I24" i="97" s="1"/>
  <c r="J24" i="97" s="1"/>
  <c r="K24" i="97" s="1"/>
  <c r="G24" i="97"/>
  <c r="I23" i="97"/>
  <c r="J23" i="97" s="1"/>
  <c r="K23" i="97" s="1"/>
  <c r="H23" i="97"/>
  <c r="G23" i="97"/>
  <c r="J22" i="97"/>
  <c r="K22" i="97" s="1"/>
  <c r="I22" i="97"/>
  <c r="H22" i="97"/>
  <c r="G22" i="97"/>
  <c r="K21" i="97"/>
  <c r="J21" i="97"/>
  <c r="I21" i="97"/>
  <c r="H21" i="97"/>
  <c r="G21" i="97"/>
  <c r="H20" i="97"/>
  <c r="I20" i="97" s="1"/>
  <c r="J20" i="97" s="1"/>
  <c r="K20" i="97" s="1"/>
  <c r="G20" i="97"/>
  <c r="H19" i="97"/>
  <c r="I19" i="97" s="1"/>
  <c r="J19" i="97" s="1"/>
  <c r="K19" i="97" s="1"/>
  <c r="G19" i="97"/>
  <c r="H18" i="97"/>
  <c r="I18" i="97" s="1"/>
  <c r="J18" i="97" s="1"/>
  <c r="K18" i="97" s="1"/>
  <c r="G18" i="97"/>
  <c r="H17" i="97"/>
  <c r="I17" i="97" s="1"/>
  <c r="J17" i="97" s="1"/>
  <c r="K17" i="97" s="1"/>
  <c r="G17" i="97"/>
  <c r="H16" i="97"/>
  <c r="I16" i="97" s="1"/>
  <c r="J16" i="97" s="1"/>
  <c r="K16" i="97" s="1"/>
  <c r="G16" i="97"/>
  <c r="I15" i="97"/>
  <c r="J15" i="97" s="1"/>
  <c r="K15" i="97" s="1"/>
  <c r="H15" i="97"/>
  <c r="G15" i="97"/>
  <c r="J14" i="97"/>
  <c r="K14" i="97" s="1"/>
  <c r="I14" i="97"/>
  <c r="H14" i="97"/>
  <c r="G14" i="97"/>
  <c r="K13" i="97"/>
  <c r="J13" i="97"/>
  <c r="I13" i="97"/>
  <c r="H13" i="97"/>
  <c r="G13" i="97"/>
  <c r="H12" i="97"/>
  <c r="I12" i="97" s="1"/>
  <c r="J12" i="97" s="1"/>
  <c r="K12" i="97" s="1"/>
  <c r="G12" i="97"/>
  <c r="H11" i="97"/>
  <c r="I11" i="97" s="1"/>
  <c r="J11" i="97" s="1"/>
  <c r="K11" i="97" s="1"/>
  <c r="G11" i="97"/>
  <c r="H10" i="97"/>
  <c r="I10" i="97" s="1"/>
  <c r="J10" i="97" s="1"/>
  <c r="K10" i="97" s="1"/>
  <c r="G10" i="97"/>
  <c r="E10" i="97"/>
  <c r="B7" i="97"/>
  <c r="B6" i="97"/>
  <c r="M30" i="97" l="1"/>
  <c r="M39" i="97"/>
  <c r="M40" i="97"/>
  <c r="M14" i="97"/>
  <c r="M62" i="97"/>
  <c r="I7" i="97"/>
  <c r="M19" i="97" s="1"/>
  <c r="M12" i="97"/>
  <c r="M38" i="97"/>
  <c r="M59" i="99"/>
  <c r="N19" i="99"/>
  <c r="E19" i="99" s="1"/>
  <c r="N18" i="99"/>
  <c r="E18" i="99" s="1"/>
  <c r="M56" i="99"/>
  <c r="N56" i="99" s="1"/>
  <c r="E56" i="99" s="1"/>
  <c r="M22" i="99"/>
  <c r="N22" i="99" s="1"/>
  <c r="E22" i="99" s="1"/>
  <c r="M30" i="99"/>
  <c r="N30" i="99" s="1"/>
  <c r="E30" i="99" s="1"/>
  <c r="M10" i="99"/>
  <c r="N10" i="99" s="1"/>
  <c r="M29" i="99"/>
  <c r="N29" i="99" s="1"/>
  <c r="E29" i="99" s="1"/>
  <c r="M40" i="99"/>
  <c r="N40" i="99" s="1"/>
  <c r="E40" i="99" s="1"/>
  <c r="M24" i="99"/>
  <c r="N24" i="99" s="1"/>
  <c r="E24" i="99" s="1"/>
  <c r="M37" i="99"/>
  <c r="N37" i="99" s="1"/>
  <c r="E37" i="99" s="1"/>
  <c r="N41" i="99"/>
  <c r="E41" i="99" s="1"/>
  <c r="M31" i="99"/>
  <c r="N31" i="99" s="1"/>
  <c r="E31" i="99" s="1"/>
  <c r="M50" i="99"/>
  <c r="N50" i="99" s="1"/>
  <c r="E50" i="99" s="1"/>
  <c r="M58" i="99"/>
  <c r="N58" i="99" s="1"/>
  <c r="E58" i="99" s="1"/>
  <c r="M17" i="99"/>
  <c r="M35" i="99"/>
  <c r="N35" i="99" s="1"/>
  <c r="E35" i="99" s="1"/>
  <c r="M43" i="99"/>
  <c r="N43" i="99" s="1"/>
  <c r="E43" i="99" s="1"/>
  <c r="M26" i="99"/>
  <c r="N26" i="99" s="1"/>
  <c r="E26" i="99" s="1"/>
  <c r="M32" i="99"/>
  <c r="N32" i="99" s="1"/>
  <c r="E32" i="99" s="1"/>
  <c r="M34" i="99"/>
  <c r="N34" i="99" s="1"/>
  <c r="E34" i="99" s="1"/>
  <c r="I6" i="97"/>
  <c r="L16" i="97" s="1"/>
  <c r="M25" i="99"/>
  <c r="N25" i="99" s="1"/>
  <c r="E25" i="99" s="1"/>
  <c r="M33" i="99"/>
  <c r="N33" i="99" s="1"/>
  <c r="E33" i="99" s="1"/>
  <c r="M20" i="99"/>
  <c r="N20" i="99" s="1"/>
  <c r="E20" i="99" s="1"/>
  <c r="N60" i="99"/>
  <c r="E60" i="99" s="1"/>
  <c r="M53" i="99"/>
  <c r="N53" i="99" s="1"/>
  <c r="E53" i="99" s="1"/>
  <c r="M44" i="99"/>
  <c r="N44" i="99" s="1"/>
  <c r="E44" i="99" s="1"/>
  <c r="M52" i="99"/>
  <c r="M54" i="99"/>
  <c r="N54" i="99" s="1"/>
  <c r="E54" i="99" s="1"/>
  <c r="M15" i="99"/>
  <c r="N15" i="99" s="1"/>
  <c r="E15" i="99" s="1"/>
  <c r="M28" i="99"/>
  <c r="N28" i="99" s="1"/>
  <c r="E28" i="99" s="1"/>
  <c r="N17" i="99"/>
  <c r="E17" i="99" s="1"/>
  <c r="N61" i="99"/>
  <c r="E61" i="99" s="1"/>
  <c r="N52" i="99"/>
  <c r="E52" i="99" s="1"/>
  <c r="N59" i="99"/>
  <c r="E59" i="99" s="1"/>
  <c r="N42" i="99"/>
  <c r="E42" i="99" s="1"/>
  <c r="M48" i="99"/>
  <c r="N48" i="99" s="1"/>
  <c r="E48" i="99" s="1"/>
  <c r="M14" i="99"/>
  <c r="N14" i="99" s="1"/>
  <c r="E14" i="99" s="1"/>
  <c r="M39" i="99"/>
  <c r="N39" i="99" s="1"/>
  <c r="E39" i="99" s="1"/>
  <c r="M47" i="99"/>
  <c r="N47" i="99" s="1"/>
  <c r="E47" i="99" s="1"/>
  <c r="M13" i="99"/>
  <c r="N13" i="99" s="1"/>
  <c r="E13" i="99" s="1"/>
  <c r="M21" i="99"/>
  <c r="N21" i="99" s="1"/>
  <c r="E21" i="99" s="1"/>
  <c r="M51" i="99"/>
  <c r="N51" i="99" s="1"/>
  <c r="E51" i="99" s="1"/>
  <c r="M62" i="99"/>
  <c r="N62" i="99" s="1"/>
  <c r="E62" i="99" s="1"/>
  <c r="M57" i="99"/>
  <c r="N57" i="99" s="1"/>
  <c r="E57" i="99" s="1"/>
  <c r="J62" i="95"/>
  <c r="K62" i="95" s="1"/>
  <c r="I62" i="95"/>
  <c r="H62" i="95"/>
  <c r="G62" i="95"/>
  <c r="L62" i="95" s="1"/>
  <c r="H61" i="95"/>
  <c r="I61" i="95" s="1"/>
  <c r="J61" i="95" s="1"/>
  <c r="K61" i="95" s="1"/>
  <c r="G61" i="95"/>
  <c r="L61" i="95" s="1"/>
  <c r="H60" i="95"/>
  <c r="I60" i="95" s="1"/>
  <c r="J60" i="95" s="1"/>
  <c r="K60" i="95" s="1"/>
  <c r="G60" i="95"/>
  <c r="I59" i="95"/>
  <c r="J59" i="95" s="1"/>
  <c r="K59" i="95" s="1"/>
  <c r="H59" i="95"/>
  <c r="G59" i="95"/>
  <c r="L59" i="95" s="1"/>
  <c r="H58" i="95"/>
  <c r="I58" i="95" s="1"/>
  <c r="J58" i="95" s="1"/>
  <c r="K58" i="95" s="1"/>
  <c r="G58" i="95"/>
  <c r="L58" i="95" s="1"/>
  <c r="I57" i="95"/>
  <c r="J57" i="95" s="1"/>
  <c r="K57" i="95" s="1"/>
  <c r="H57" i="95"/>
  <c r="G57" i="95"/>
  <c r="L57" i="95" s="1"/>
  <c r="H56" i="95"/>
  <c r="I56" i="95" s="1"/>
  <c r="J56" i="95" s="1"/>
  <c r="K56" i="95" s="1"/>
  <c r="G56" i="95"/>
  <c r="I55" i="95"/>
  <c r="J55" i="95" s="1"/>
  <c r="K55" i="95" s="1"/>
  <c r="H55" i="95"/>
  <c r="G55" i="95"/>
  <c r="J54" i="95"/>
  <c r="K54" i="95" s="1"/>
  <c r="I54" i="95"/>
  <c r="H54" i="95"/>
  <c r="G54" i="95"/>
  <c r="H53" i="95"/>
  <c r="I53" i="95" s="1"/>
  <c r="J53" i="95" s="1"/>
  <c r="K53" i="95" s="1"/>
  <c r="G53" i="95"/>
  <c r="L53" i="95" s="1"/>
  <c r="H52" i="95"/>
  <c r="I52" i="95" s="1"/>
  <c r="J52" i="95" s="1"/>
  <c r="K52" i="95" s="1"/>
  <c r="G52" i="95"/>
  <c r="I51" i="95"/>
  <c r="J51" i="95" s="1"/>
  <c r="K51" i="95" s="1"/>
  <c r="H51" i="95"/>
  <c r="G51" i="95"/>
  <c r="L51" i="95" s="1"/>
  <c r="H50" i="95"/>
  <c r="I50" i="95" s="1"/>
  <c r="J50" i="95" s="1"/>
  <c r="K50" i="95" s="1"/>
  <c r="G50" i="95"/>
  <c r="L50" i="95" s="1"/>
  <c r="I49" i="95"/>
  <c r="J49" i="95" s="1"/>
  <c r="K49" i="95" s="1"/>
  <c r="H49" i="95"/>
  <c r="G49" i="95"/>
  <c r="L49" i="95" s="1"/>
  <c r="H48" i="95"/>
  <c r="I48" i="95" s="1"/>
  <c r="J48" i="95" s="1"/>
  <c r="K48" i="95" s="1"/>
  <c r="G48" i="95"/>
  <c r="I47" i="95"/>
  <c r="J47" i="95" s="1"/>
  <c r="K47" i="95" s="1"/>
  <c r="H47" i="95"/>
  <c r="G47" i="95"/>
  <c r="J46" i="95"/>
  <c r="K46" i="95" s="1"/>
  <c r="I46" i="95"/>
  <c r="H46" i="95"/>
  <c r="G46" i="95"/>
  <c r="H45" i="95"/>
  <c r="I45" i="95" s="1"/>
  <c r="J45" i="95" s="1"/>
  <c r="K45" i="95" s="1"/>
  <c r="G45" i="95"/>
  <c r="L45" i="95" s="1"/>
  <c r="H44" i="95"/>
  <c r="I44" i="95" s="1"/>
  <c r="J44" i="95" s="1"/>
  <c r="K44" i="95" s="1"/>
  <c r="G44" i="95"/>
  <c r="I43" i="95"/>
  <c r="J43" i="95" s="1"/>
  <c r="K43" i="95" s="1"/>
  <c r="H43" i="95"/>
  <c r="G43" i="95"/>
  <c r="L43" i="95" s="1"/>
  <c r="H42" i="95"/>
  <c r="I42" i="95" s="1"/>
  <c r="J42" i="95" s="1"/>
  <c r="K42" i="95" s="1"/>
  <c r="G42" i="95"/>
  <c r="L42" i="95" s="1"/>
  <c r="I41" i="95"/>
  <c r="J41" i="95" s="1"/>
  <c r="K41" i="95" s="1"/>
  <c r="H41" i="95"/>
  <c r="G41" i="95"/>
  <c r="L41" i="95" s="1"/>
  <c r="H40" i="95"/>
  <c r="I40" i="95" s="1"/>
  <c r="J40" i="95" s="1"/>
  <c r="K40" i="95" s="1"/>
  <c r="G40" i="95"/>
  <c r="I39" i="95"/>
  <c r="J39" i="95" s="1"/>
  <c r="K39" i="95" s="1"/>
  <c r="H39" i="95"/>
  <c r="G39" i="95"/>
  <c r="J38" i="95"/>
  <c r="K38" i="95" s="1"/>
  <c r="I38" i="95"/>
  <c r="H38" i="95"/>
  <c r="G38" i="95"/>
  <c r="H37" i="95"/>
  <c r="I37" i="95" s="1"/>
  <c r="J37" i="95" s="1"/>
  <c r="K37" i="95" s="1"/>
  <c r="G37" i="95"/>
  <c r="L37" i="95" s="1"/>
  <c r="H36" i="95"/>
  <c r="I36" i="95" s="1"/>
  <c r="J36" i="95" s="1"/>
  <c r="K36" i="95" s="1"/>
  <c r="G36" i="95"/>
  <c r="I35" i="95"/>
  <c r="J35" i="95" s="1"/>
  <c r="K35" i="95" s="1"/>
  <c r="H35" i="95"/>
  <c r="G35" i="95"/>
  <c r="L35" i="95" s="1"/>
  <c r="H34" i="95"/>
  <c r="I34" i="95" s="1"/>
  <c r="J34" i="95" s="1"/>
  <c r="K34" i="95" s="1"/>
  <c r="G34" i="95"/>
  <c r="L34" i="95" s="1"/>
  <c r="I33" i="95"/>
  <c r="J33" i="95" s="1"/>
  <c r="K33" i="95" s="1"/>
  <c r="H33" i="95"/>
  <c r="G33" i="95"/>
  <c r="L33" i="95" s="1"/>
  <c r="H32" i="95"/>
  <c r="I32" i="95" s="1"/>
  <c r="J32" i="95" s="1"/>
  <c r="K32" i="95" s="1"/>
  <c r="G32" i="95"/>
  <c r="I31" i="95"/>
  <c r="J31" i="95" s="1"/>
  <c r="K31" i="95" s="1"/>
  <c r="H31" i="95"/>
  <c r="G31" i="95"/>
  <c r="J30" i="95"/>
  <c r="K30" i="95" s="1"/>
  <c r="I30" i="95"/>
  <c r="H30" i="95"/>
  <c r="G30" i="95"/>
  <c r="H29" i="95"/>
  <c r="I29" i="95" s="1"/>
  <c r="J29" i="95" s="1"/>
  <c r="K29" i="95" s="1"/>
  <c r="G29" i="95"/>
  <c r="L29" i="95" s="1"/>
  <c r="L28" i="95"/>
  <c r="H28" i="95"/>
  <c r="I28" i="95" s="1"/>
  <c r="J28" i="95" s="1"/>
  <c r="K28" i="95" s="1"/>
  <c r="G28" i="95"/>
  <c r="I27" i="95"/>
  <c r="J27" i="95" s="1"/>
  <c r="K27" i="95" s="1"/>
  <c r="H27" i="95"/>
  <c r="G27" i="95"/>
  <c r="L27" i="95" s="1"/>
  <c r="H26" i="95"/>
  <c r="I26" i="95" s="1"/>
  <c r="J26" i="95" s="1"/>
  <c r="K26" i="95" s="1"/>
  <c r="G26" i="95"/>
  <c r="L26" i="95" s="1"/>
  <c r="I25" i="95"/>
  <c r="J25" i="95" s="1"/>
  <c r="K25" i="95" s="1"/>
  <c r="H25" i="95"/>
  <c r="G25" i="95"/>
  <c r="L25" i="95" s="1"/>
  <c r="L24" i="95"/>
  <c r="H24" i="95"/>
  <c r="I24" i="95" s="1"/>
  <c r="J24" i="95" s="1"/>
  <c r="K24" i="95" s="1"/>
  <c r="G24" i="95"/>
  <c r="I23" i="95"/>
  <c r="J23" i="95" s="1"/>
  <c r="K23" i="95" s="1"/>
  <c r="H23" i="95"/>
  <c r="G23" i="95"/>
  <c r="J22" i="95"/>
  <c r="K22" i="95" s="1"/>
  <c r="I22" i="95"/>
  <c r="H22" i="95"/>
  <c r="G22" i="95"/>
  <c r="H21" i="95"/>
  <c r="I21" i="95" s="1"/>
  <c r="J21" i="95" s="1"/>
  <c r="K21" i="95" s="1"/>
  <c r="G21" i="95"/>
  <c r="L21" i="95" s="1"/>
  <c r="L20" i="95"/>
  <c r="H20" i="95"/>
  <c r="I20" i="95" s="1"/>
  <c r="J20" i="95" s="1"/>
  <c r="K20" i="95" s="1"/>
  <c r="G20" i="95"/>
  <c r="I19" i="95"/>
  <c r="J19" i="95" s="1"/>
  <c r="K19" i="95" s="1"/>
  <c r="H19" i="95"/>
  <c r="G19" i="95"/>
  <c r="L19" i="95" s="1"/>
  <c r="H18" i="95"/>
  <c r="I18" i="95" s="1"/>
  <c r="J18" i="95" s="1"/>
  <c r="K18" i="95" s="1"/>
  <c r="G18" i="95"/>
  <c r="L18" i="95" s="1"/>
  <c r="I17" i="95"/>
  <c r="J17" i="95" s="1"/>
  <c r="K17" i="95" s="1"/>
  <c r="H17" i="95"/>
  <c r="G17" i="95"/>
  <c r="L17" i="95" s="1"/>
  <c r="L16" i="95"/>
  <c r="H16" i="95"/>
  <c r="I16" i="95" s="1"/>
  <c r="J16" i="95" s="1"/>
  <c r="K16" i="95" s="1"/>
  <c r="G16" i="95"/>
  <c r="I15" i="95"/>
  <c r="J15" i="95" s="1"/>
  <c r="K15" i="95" s="1"/>
  <c r="H15" i="95"/>
  <c r="G15" i="95"/>
  <c r="L15" i="95" s="1"/>
  <c r="J14" i="95"/>
  <c r="K14" i="95" s="1"/>
  <c r="I14" i="95"/>
  <c r="H14" i="95"/>
  <c r="G14" i="95"/>
  <c r="H13" i="95"/>
  <c r="I13" i="95" s="1"/>
  <c r="J13" i="95" s="1"/>
  <c r="K13" i="95" s="1"/>
  <c r="G13" i="95"/>
  <c r="L13" i="95" s="1"/>
  <c r="L12" i="95"/>
  <c r="H12" i="95"/>
  <c r="I12" i="95" s="1"/>
  <c r="J12" i="95" s="1"/>
  <c r="K12" i="95" s="1"/>
  <c r="G12" i="95"/>
  <c r="I11" i="95"/>
  <c r="J11" i="95" s="1"/>
  <c r="K11" i="95" s="1"/>
  <c r="H11" i="95"/>
  <c r="G11" i="95"/>
  <c r="L11" i="95" s="1"/>
  <c r="H10" i="95"/>
  <c r="I10" i="95" s="1"/>
  <c r="J10" i="95" s="1"/>
  <c r="K10" i="95" s="1"/>
  <c r="G10" i="95"/>
  <c r="L10" i="95" s="1"/>
  <c r="E10" i="95"/>
  <c r="B7" i="95"/>
  <c r="I6" i="95"/>
  <c r="L54" i="95" s="1"/>
  <c r="B6" i="95"/>
  <c r="M21" i="95" l="1"/>
  <c r="I7" i="95"/>
  <c r="M26" i="95" s="1"/>
  <c r="N26" i="95" s="1"/>
  <c r="E26" i="95" s="1"/>
  <c r="M24" i="95"/>
  <c r="N24" i="95" s="1"/>
  <c r="E24" i="95" s="1"/>
  <c r="M16" i="95"/>
  <c r="N16" i="95" s="1"/>
  <c r="E16" i="95" s="1"/>
  <c r="M42" i="95"/>
  <c r="N42" i="95" s="1"/>
  <c r="E42" i="95" s="1"/>
  <c r="M30" i="95"/>
  <c r="M39" i="95"/>
  <c r="N21" i="95"/>
  <c r="E21" i="95" s="1"/>
  <c r="M52" i="95"/>
  <c r="M23" i="95"/>
  <c r="M40" i="95"/>
  <c r="M49" i="95"/>
  <c r="N49" i="95" s="1"/>
  <c r="E49" i="95" s="1"/>
  <c r="L23" i="95"/>
  <c r="L31" i="95"/>
  <c r="L39" i="95"/>
  <c r="L47" i="95"/>
  <c r="L55" i="95"/>
  <c r="L33" i="97"/>
  <c r="L23" i="97"/>
  <c r="M10" i="97"/>
  <c r="L18" i="97"/>
  <c r="M44" i="97"/>
  <c r="M37" i="97"/>
  <c r="M48" i="97"/>
  <c r="L34" i="97"/>
  <c r="M61" i="97"/>
  <c r="L32" i="95"/>
  <c r="L40" i="95"/>
  <c r="L48" i="95"/>
  <c r="L56" i="95"/>
  <c r="L24" i="97"/>
  <c r="L26" i="97"/>
  <c r="L59" i="97"/>
  <c r="N59" i="97" s="1"/>
  <c r="E59" i="97" s="1"/>
  <c r="M21" i="97"/>
  <c r="L58" i="97"/>
  <c r="M57" i="97"/>
  <c r="M31" i="97"/>
  <c r="M35" i="97"/>
  <c r="M22" i="97"/>
  <c r="M25" i="97"/>
  <c r="L25" i="97"/>
  <c r="N25" i="97" s="1"/>
  <c r="E25" i="97" s="1"/>
  <c r="M55" i="97"/>
  <c r="M58" i="97"/>
  <c r="L10" i="97"/>
  <c r="N10" i="97" s="1"/>
  <c r="M50" i="97"/>
  <c r="L50" i="97"/>
  <c r="N50" i="97" s="1"/>
  <c r="E50" i="97" s="1"/>
  <c r="M26" i="97"/>
  <c r="M17" i="97"/>
  <c r="L17" i="97"/>
  <c r="N17" i="97" s="1"/>
  <c r="E17" i="97" s="1"/>
  <c r="M11" i="97"/>
  <c r="M51" i="97"/>
  <c r="M53" i="97"/>
  <c r="M41" i="97"/>
  <c r="M36" i="97"/>
  <c r="M46" i="97"/>
  <c r="M16" i="97"/>
  <c r="N16" i="97" s="1"/>
  <c r="E16" i="97" s="1"/>
  <c r="M60" i="97"/>
  <c r="M43" i="97"/>
  <c r="M59" i="97"/>
  <c r="M13" i="97"/>
  <c r="M47" i="97"/>
  <c r="L44" i="95"/>
  <c r="L52" i="95"/>
  <c r="L60" i="95"/>
  <c r="L43" i="97"/>
  <c r="N43" i="97" s="1"/>
  <c r="E43" i="97" s="1"/>
  <c r="L35" i="97"/>
  <c r="L27" i="97"/>
  <c r="L19" i="97"/>
  <c r="N19" i="97" s="1"/>
  <c r="E19" i="97" s="1"/>
  <c r="L11" i="97"/>
  <c r="N11" i="97" s="1"/>
  <c r="E11" i="97" s="1"/>
  <c r="L44" i="97"/>
  <c r="N44" i="97" s="1"/>
  <c r="E44" i="97" s="1"/>
  <c r="L28" i="97"/>
  <c r="L14" i="97"/>
  <c r="N14" i="97" s="1"/>
  <c r="E14" i="97" s="1"/>
  <c r="L53" i="97"/>
  <c r="N53" i="97" s="1"/>
  <c r="E53" i="97" s="1"/>
  <c r="L21" i="97"/>
  <c r="N21" i="97" s="1"/>
  <c r="E21" i="97" s="1"/>
  <c r="L13" i="97"/>
  <c r="N13" i="97" s="1"/>
  <c r="E13" i="97" s="1"/>
  <c r="L37" i="97"/>
  <c r="N37" i="97" s="1"/>
  <c r="E37" i="97" s="1"/>
  <c r="L29" i="97"/>
  <c r="L55" i="97"/>
  <c r="N55" i="97" s="1"/>
  <c r="E55" i="97" s="1"/>
  <c r="L47" i="97"/>
  <c r="N47" i="97" s="1"/>
  <c r="E47" i="97" s="1"/>
  <c r="L39" i="97"/>
  <c r="N39" i="97" s="1"/>
  <c r="E39" i="97" s="1"/>
  <c r="L31" i="97"/>
  <c r="N31" i="97" s="1"/>
  <c r="E31" i="97" s="1"/>
  <c r="L20" i="97"/>
  <c r="L62" i="97"/>
  <c r="N62" i="97" s="1"/>
  <c r="E62" i="97" s="1"/>
  <c r="L54" i="97"/>
  <c r="L46" i="97"/>
  <c r="N46" i="97" s="1"/>
  <c r="E46" i="97" s="1"/>
  <c r="L38" i="97"/>
  <c r="N38" i="97" s="1"/>
  <c r="E38" i="97" s="1"/>
  <c r="L30" i="97"/>
  <c r="N30" i="97" s="1"/>
  <c r="E30" i="97" s="1"/>
  <c r="L22" i="97"/>
  <c r="N22" i="97" s="1"/>
  <c r="E22" i="97" s="1"/>
  <c r="L12" i="97"/>
  <c r="N12" i="97" s="1"/>
  <c r="E12" i="97" s="1"/>
  <c r="L61" i="97"/>
  <c r="N61" i="97" s="1"/>
  <c r="E61" i="97" s="1"/>
  <c r="L45" i="97"/>
  <c r="L36" i="97"/>
  <c r="L60" i="97"/>
  <c r="L52" i="97"/>
  <c r="N52" i="97" s="1"/>
  <c r="E52" i="97" s="1"/>
  <c r="L51" i="97"/>
  <c r="N51" i="97" s="1"/>
  <c r="E51" i="97" s="1"/>
  <c r="M32" i="97"/>
  <c r="M23" i="97"/>
  <c r="L41" i="97"/>
  <c r="N41" i="97" s="1"/>
  <c r="E41" i="97" s="1"/>
  <c r="L57" i="97"/>
  <c r="N57" i="97" s="1"/>
  <c r="E57" i="97" s="1"/>
  <c r="M56" i="97"/>
  <c r="M34" i="97"/>
  <c r="L56" i="97"/>
  <c r="N56" i="97" s="1"/>
  <c r="E56" i="97" s="1"/>
  <c r="M33" i="97"/>
  <c r="M42" i="97"/>
  <c r="L36" i="95"/>
  <c r="L42" i="97"/>
  <c r="N42" i="97" s="1"/>
  <c r="E42" i="97" s="1"/>
  <c r="M27" i="97"/>
  <c r="M18" i="97"/>
  <c r="L32" i="97"/>
  <c r="N32" i="97" s="1"/>
  <c r="E32" i="97" s="1"/>
  <c r="M54" i="97"/>
  <c r="L49" i="97"/>
  <c r="M20" i="97"/>
  <c r="L48" i="97"/>
  <c r="N48" i="97" s="1"/>
  <c r="E48" i="97" s="1"/>
  <c r="M24" i="97"/>
  <c r="M28" i="97"/>
  <c r="L14" i="95"/>
  <c r="L22" i="95"/>
  <c r="L30" i="95"/>
  <c r="N30" i="95" s="1"/>
  <c r="E30" i="95" s="1"/>
  <c r="L38" i="95"/>
  <c r="L46" i="95"/>
  <c r="L15" i="97"/>
  <c r="N15" i="97" s="1"/>
  <c r="E15" i="97" s="1"/>
  <c r="M29" i="97"/>
  <c r="M49" i="97"/>
  <c r="L40" i="97"/>
  <c r="N40" i="97" s="1"/>
  <c r="E40" i="97" s="1"/>
  <c r="M52" i="97"/>
  <c r="M45" i="97"/>
  <c r="M15" i="97"/>
  <c r="H62" i="93"/>
  <c r="I62" i="93" s="1"/>
  <c r="J62" i="93" s="1"/>
  <c r="K62" i="93" s="1"/>
  <c r="G62" i="93"/>
  <c r="I61" i="93"/>
  <c r="J61" i="93" s="1"/>
  <c r="K61" i="93" s="1"/>
  <c r="H61" i="93"/>
  <c r="G61" i="93"/>
  <c r="L61" i="93" s="1"/>
  <c r="H60" i="93"/>
  <c r="I60" i="93" s="1"/>
  <c r="J60" i="93" s="1"/>
  <c r="K60" i="93" s="1"/>
  <c r="G60" i="93"/>
  <c r="L60" i="93" s="1"/>
  <c r="H59" i="93"/>
  <c r="I59" i="93" s="1"/>
  <c r="J59" i="93" s="1"/>
  <c r="K59" i="93" s="1"/>
  <c r="G59" i="93"/>
  <c r="L59" i="93" s="1"/>
  <c r="I58" i="93"/>
  <c r="J58" i="93" s="1"/>
  <c r="K58" i="93" s="1"/>
  <c r="H58" i="93"/>
  <c r="G58" i="93"/>
  <c r="J57" i="93"/>
  <c r="K57" i="93" s="1"/>
  <c r="I57" i="93"/>
  <c r="H57" i="93"/>
  <c r="G57" i="93"/>
  <c r="L57" i="93" s="1"/>
  <c r="H56" i="93"/>
  <c r="I56" i="93" s="1"/>
  <c r="J56" i="93" s="1"/>
  <c r="K56" i="93" s="1"/>
  <c r="G56" i="93"/>
  <c r="L56" i="93" s="1"/>
  <c r="L55" i="93"/>
  <c r="H55" i="93"/>
  <c r="I55" i="93" s="1"/>
  <c r="J55" i="93" s="1"/>
  <c r="K55" i="93" s="1"/>
  <c r="G55" i="93"/>
  <c r="H54" i="93"/>
  <c r="I54" i="93" s="1"/>
  <c r="J54" i="93" s="1"/>
  <c r="K54" i="93" s="1"/>
  <c r="G54" i="93"/>
  <c r="I53" i="93"/>
  <c r="J53" i="93" s="1"/>
  <c r="K53" i="93" s="1"/>
  <c r="H53" i="93"/>
  <c r="G53" i="93"/>
  <c r="L53" i="93" s="1"/>
  <c r="H52" i="93"/>
  <c r="I52" i="93" s="1"/>
  <c r="J52" i="93" s="1"/>
  <c r="K52" i="93" s="1"/>
  <c r="G52" i="93"/>
  <c r="L52" i="93" s="1"/>
  <c r="H51" i="93"/>
  <c r="I51" i="93" s="1"/>
  <c r="J51" i="93" s="1"/>
  <c r="K51" i="93" s="1"/>
  <c r="G51" i="93"/>
  <c r="L51" i="93" s="1"/>
  <c r="I50" i="93"/>
  <c r="J50" i="93" s="1"/>
  <c r="K50" i="93" s="1"/>
  <c r="H50" i="93"/>
  <c r="G50" i="93"/>
  <c r="J49" i="93"/>
  <c r="K49" i="93" s="1"/>
  <c r="I49" i="93"/>
  <c r="H49" i="93"/>
  <c r="G49" i="93"/>
  <c r="L49" i="93" s="1"/>
  <c r="H48" i="93"/>
  <c r="I48" i="93" s="1"/>
  <c r="J48" i="93" s="1"/>
  <c r="K48" i="93" s="1"/>
  <c r="G48" i="93"/>
  <c r="L48" i="93" s="1"/>
  <c r="L47" i="93"/>
  <c r="H47" i="93"/>
  <c r="I47" i="93" s="1"/>
  <c r="J47" i="93" s="1"/>
  <c r="K47" i="93" s="1"/>
  <c r="G47" i="93"/>
  <c r="H46" i="93"/>
  <c r="I46" i="93" s="1"/>
  <c r="J46" i="93" s="1"/>
  <c r="K46" i="93" s="1"/>
  <c r="G46" i="93"/>
  <c r="I45" i="93"/>
  <c r="J45" i="93" s="1"/>
  <c r="K45" i="93" s="1"/>
  <c r="H45" i="93"/>
  <c r="G45" i="93"/>
  <c r="L45" i="93" s="1"/>
  <c r="H44" i="93"/>
  <c r="I44" i="93" s="1"/>
  <c r="J44" i="93" s="1"/>
  <c r="K44" i="93" s="1"/>
  <c r="G44" i="93"/>
  <c r="L44" i="93" s="1"/>
  <c r="H43" i="93"/>
  <c r="I43" i="93" s="1"/>
  <c r="J43" i="93" s="1"/>
  <c r="K43" i="93" s="1"/>
  <c r="G43" i="93"/>
  <c r="L43" i="93" s="1"/>
  <c r="L42" i="93"/>
  <c r="I42" i="93"/>
  <c r="J42" i="93" s="1"/>
  <c r="K42" i="93" s="1"/>
  <c r="H42" i="93"/>
  <c r="G42" i="93"/>
  <c r="J41" i="93"/>
  <c r="K41" i="93" s="1"/>
  <c r="I41" i="93"/>
  <c r="H41" i="93"/>
  <c r="G41" i="93"/>
  <c r="L41" i="93" s="1"/>
  <c r="H40" i="93"/>
  <c r="I40" i="93" s="1"/>
  <c r="J40" i="93" s="1"/>
  <c r="K40" i="93" s="1"/>
  <c r="G40" i="93"/>
  <c r="L40" i="93" s="1"/>
  <c r="L39" i="93"/>
  <c r="H39" i="93"/>
  <c r="I39" i="93" s="1"/>
  <c r="J39" i="93" s="1"/>
  <c r="K39" i="93" s="1"/>
  <c r="G39" i="93"/>
  <c r="H38" i="93"/>
  <c r="I38" i="93" s="1"/>
  <c r="J38" i="93" s="1"/>
  <c r="K38" i="93" s="1"/>
  <c r="G38" i="93"/>
  <c r="I37" i="93"/>
  <c r="J37" i="93" s="1"/>
  <c r="K37" i="93" s="1"/>
  <c r="H37" i="93"/>
  <c r="G37" i="93"/>
  <c r="L37" i="93" s="1"/>
  <c r="H36" i="93"/>
  <c r="I36" i="93" s="1"/>
  <c r="J36" i="93" s="1"/>
  <c r="K36" i="93" s="1"/>
  <c r="G36" i="93"/>
  <c r="L36" i="93" s="1"/>
  <c r="H35" i="93"/>
  <c r="I35" i="93" s="1"/>
  <c r="J35" i="93" s="1"/>
  <c r="K35" i="93" s="1"/>
  <c r="G35" i="93"/>
  <c r="L35" i="93" s="1"/>
  <c r="L34" i="93"/>
  <c r="I34" i="93"/>
  <c r="J34" i="93" s="1"/>
  <c r="K34" i="93" s="1"/>
  <c r="H34" i="93"/>
  <c r="G34" i="93"/>
  <c r="J33" i="93"/>
  <c r="K33" i="93" s="1"/>
  <c r="I33" i="93"/>
  <c r="H33" i="93"/>
  <c r="G33" i="93"/>
  <c r="L33" i="93" s="1"/>
  <c r="H32" i="93"/>
  <c r="I32" i="93" s="1"/>
  <c r="J32" i="93" s="1"/>
  <c r="K32" i="93" s="1"/>
  <c r="G32" i="93"/>
  <c r="L32" i="93" s="1"/>
  <c r="L31" i="93"/>
  <c r="H31" i="93"/>
  <c r="I31" i="93" s="1"/>
  <c r="J31" i="93" s="1"/>
  <c r="K31" i="93" s="1"/>
  <c r="G31" i="93"/>
  <c r="H30" i="93"/>
  <c r="I30" i="93" s="1"/>
  <c r="J30" i="93" s="1"/>
  <c r="K30" i="93" s="1"/>
  <c r="G30" i="93"/>
  <c r="I29" i="93"/>
  <c r="J29" i="93" s="1"/>
  <c r="K29" i="93" s="1"/>
  <c r="H29" i="93"/>
  <c r="G29" i="93"/>
  <c r="L29" i="93" s="1"/>
  <c r="H28" i="93"/>
  <c r="I28" i="93" s="1"/>
  <c r="J28" i="93" s="1"/>
  <c r="K28" i="93" s="1"/>
  <c r="G28" i="93"/>
  <c r="L28" i="93" s="1"/>
  <c r="H27" i="93"/>
  <c r="I27" i="93" s="1"/>
  <c r="J27" i="93" s="1"/>
  <c r="K27" i="93" s="1"/>
  <c r="G27" i="93"/>
  <c r="L27" i="93" s="1"/>
  <c r="L26" i="93"/>
  <c r="I26" i="93"/>
  <c r="J26" i="93" s="1"/>
  <c r="K26" i="93" s="1"/>
  <c r="H26" i="93"/>
  <c r="G26" i="93"/>
  <c r="J25" i="93"/>
  <c r="K25" i="93" s="1"/>
  <c r="I25" i="93"/>
  <c r="H25" i="93"/>
  <c r="G25" i="93"/>
  <c r="L25" i="93" s="1"/>
  <c r="H24" i="93"/>
  <c r="I24" i="93" s="1"/>
  <c r="J24" i="93" s="1"/>
  <c r="K24" i="93" s="1"/>
  <c r="G24" i="93"/>
  <c r="L24" i="93" s="1"/>
  <c r="L23" i="93"/>
  <c r="H23" i="93"/>
  <c r="I23" i="93" s="1"/>
  <c r="J23" i="93" s="1"/>
  <c r="K23" i="93" s="1"/>
  <c r="G23" i="93"/>
  <c r="H22" i="93"/>
  <c r="I22" i="93" s="1"/>
  <c r="J22" i="93" s="1"/>
  <c r="K22" i="93" s="1"/>
  <c r="G22" i="93"/>
  <c r="I21" i="93"/>
  <c r="J21" i="93" s="1"/>
  <c r="K21" i="93" s="1"/>
  <c r="H21" i="93"/>
  <c r="G21" i="93"/>
  <c r="L21" i="93" s="1"/>
  <c r="H20" i="93"/>
  <c r="I20" i="93" s="1"/>
  <c r="J20" i="93" s="1"/>
  <c r="K20" i="93" s="1"/>
  <c r="G20" i="93"/>
  <c r="L20" i="93" s="1"/>
  <c r="H19" i="93"/>
  <c r="I19" i="93" s="1"/>
  <c r="J19" i="93" s="1"/>
  <c r="K19" i="93" s="1"/>
  <c r="G19" i="93"/>
  <c r="L19" i="93" s="1"/>
  <c r="L18" i="93"/>
  <c r="I18" i="93"/>
  <c r="J18" i="93" s="1"/>
  <c r="K18" i="93" s="1"/>
  <c r="H18" i="93"/>
  <c r="G18" i="93"/>
  <c r="J17" i="93"/>
  <c r="K17" i="93" s="1"/>
  <c r="I17" i="93"/>
  <c r="H17" i="93"/>
  <c r="G17" i="93"/>
  <c r="L17" i="93" s="1"/>
  <c r="H16" i="93"/>
  <c r="I16" i="93" s="1"/>
  <c r="J16" i="93" s="1"/>
  <c r="K16" i="93" s="1"/>
  <c r="G16" i="93"/>
  <c r="L16" i="93" s="1"/>
  <c r="L15" i="93"/>
  <c r="H15" i="93"/>
  <c r="I15" i="93" s="1"/>
  <c r="J15" i="93" s="1"/>
  <c r="K15" i="93" s="1"/>
  <c r="G15" i="93"/>
  <c r="L14" i="93"/>
  <c r="H14" i="93"/>
  <c r="I14" i="93" s="1"/>
  <c r="J14" i="93" s="1"/>
  <c r="K14" i="93" s="1"/>
  <c r="G14" i="93"/>
  <c r="I13" i="93"/>
  <c r="J13" i="93" s="1"/>
  <c r="K13" i="93" s="1"/>
  <c r="H13" i="93"/>
  <c r="G13" i="93"/>
  <c r="L13" i="93" s="1"/>
  <c r="H12" i="93"/>
  <c r="I12" i="93" s="1"/>
  <c r="J12" i="93" s="1"/>
  <c r="K12" i="93" s="1"/>
  <c r="G12" i="93"/>
  <c r="L12" i="93" s="1"/>
  <c r="H11" i="93"/>
  <c r="I11" i="93" s="1"/>
  <c r="J11" i="93" s="1"/>
  <c r="K11" i="93" s="1"/>
  <c r="G11" i="93"/>
  <c r="L11" i="93" s="1"/>
  <c r="L10" i="93"/>
  <c r="I10" i="93"/>
  <c r="J10" i="93" s="1"/>
  <c r="K10" i="93" s="1"/>
  <c r="H10" i="93"/>
  <c r="G10" i="93"/>
  <c r="E10" i="93"/>
  <c r="B7" i="93"/>
  <c r="I6" i="93"/>
  <c r="L50" i="93" s="1"/>
  <c r="B6" i="93"/>
  <c r="I7" i="93" l="1"/>
  <c r="M10" i="93" s="1"/>
  <c r="N10" i="93" s="1"/>
  <c r="M38" i="93"/>
  <c r="M56" i="93"/>
  <c r="N56" i="93" s="1"/>
  <c r="E56" i="93" s="1"/>
  <c r="M24" i="93"/>
  <c r="N24" i="93" s="1"/>
  <c r="E24" i="93" s="1"/>
  <c r="M41" i="93"/>
  <c r="M59" i="93"/>
  <c r="N59" i="93" s="1"/>
  <c r="E59" i="93" s="1"/>
  <c r="M15" i="93"/>
  <c r="N15" i="93" s="1"/>
  <c r="E15" i="93" s="1"/>
  <c r="M21" i="93"/>
  <c r="N21" i="93" s="1"/>
  <c r="E21" i="93" s="1"/>
  <c r="N36" i="93"/>
  <c r="E36" i="93" s="1"/>
  <c r="M50" i="93"/>
  <c r="N50" i="93" s="1"/>
  <c r="E50" i="93" s="1"/>
  <c r="M16" i="93"/>
  <c r="N16" i="93" s="1"/>
  <c r="E16" i="93" s="1"/>
  <c r="M27" i="93"/>
  <c r="N27" i="93" s="1"/>
  <c r="E27" i="93" s="1"/>
  <c r="M36" i="93"/>
  <c r="M48" i="93"/>
  <c r="N48" i="93" s="1"/>
  <c r="E48" i="93" s="1"/>
  <c r="M54" i="93"/>
  <c r="M22" i="93"/>
  <c r="M31" i="93"/>
  <c r="N31" i="93" s="1"/>
  <c r="E31" i="93" s="1"/>
  <c r="N40" i="93"/>
  <c r="E40" i="93" s="1"/>
  <c r="M42" i="93"/>
  <c r="N42" i="93" s="1"/>
  <c r="E42" i="93" s="1"/>
  <c r="M45" i="93"/>
  <c r="N45" i="93" s="1"/>
  <c r="E45" i="93" s="1"/>
  <c r="M51" i="93"/>
  <c r="N51" i="93" s="1"/>
  <c r="E51" i="93" s="1"/>
  <c r="M14" i="93"/>
  <c r="M19" i="93"/>
  <c r="M28" i="93"/>
  <c r="N28" i="93" s="1"/>
  <c r="E28" i="93" s="1"/>
  <c r="M40" i="93"/>
  <c r="M55" i="93"/>
  <c r="N19" i="93"/>
  <c r="E19" i="93" s="1"/>
  <c r="M23" i="93"/>
  <c r="N23" i="93" s="1"/>
  <c r="E23" i="93" s="1"/>
  <c r="M34" i="93"/>
  <c r="M37" i="93"/>
  <c r="N37" i="93" s="1"/>
  <c r="E37" i="93" s="1"/>
  <c r="N41" i="93"/>
  <c r="E41" i="93" s="1"/>
  <c r="M46" i="93"/>
  <c r="N55" i="93"/>
  <c r="E55" i="93" s="1"/>
  <c r="M13" i="93"/>
  <c r="N13" i="93" s="1"/>
  <c r="E13" i="93" s="1"/>
  <c r="M11" i="93"/>
  <c r="N11" i="93" s="1"/>
  <c r="E11" i="93" s="1"/>
  <c r="N14" i="93"/>
  <c r="E14" i="93" s="1"/>
  <c r="N20" i="93"/>
  <c r="E20" i="93" s="1"/>
  <c r="M20" i="93"/>
  <c r="M32" i="93"/>
  <c r="N32" i="93" s="1"/>
  <c r="E32" i="93" s="1"/>
  <c r="N34" i="93"/>
  <c r="E34" i="93" s="1"/>
  <c r="M43" i="93"/>
  <c r="N43" i="93" s="1"/>
  <c r="E43" i="93" s="1"/>
  <c r="M49" i="93"/>
  <c r="N49" i="93" s="1"/>
  <c r="E49" i="93" s="1"/>
  <c r="M58" i="93"/>
  <c r="L22" i="93"/>
  <c r="L30" i="93"/>
  <c r="L38" i="93"/>
  <c r="N38" i="93" s="1"/>
  <c r="E38" i="93" s="1"/>
  <c r="L46" i="93"/>
  <c r="N46" i="93" s="1"/>
  <c r="E46" i="93" s="1"/>
  <c r="L54" i="93"/>
  <c r="L62" i="93"/>
  <c r="N20" i="97"/>
  <c r="E20" i="97" s="1"/>
  <c r="N35" i="97"/>
  <c r="E35" i="97" s="1"/>
  <c r="N33" i="97"/>
  <c r="E33" i="97" s="1"/>
  <c r="M22" i="95"/>
  <c r="M27" i="95"/>
  <c r="N27" i="95" s="1"/>
  <c r="E27" i="95" s="1"/>
  <c r="M48" i="95"/>
  <c r="N48" i="95" s="1"/>
  <c r="E48" i="95" s="1"/>
  <c r="M29" i="95"/>
  <c r="N29" i="95" s="1"/>
  <c r="E29" i="95" s="1"/>
  <c r="N36" i="95"/>
  <c r="E36" i="95" s="1"/>
  <c r="N34" i="97"/>
  <c r="E34" i="97" s="1"/>
  <c r="N26" i="97"/>
  <c r="E26" i="97" s="1"/>
  <c r="N47" i="95"/>
  <c r="E47" i="95" s="1"/>
  <c r="M46" i="95"/>
  <c r="N46" i="95" s="1"/>
  <c r="E46" i="95" s="1"/>
  <c r="M11" i="95"/>
  <c r="N11" i="95" s="1"/>
  <c r="E11" i="95" s="1"/>
  <c r="M36" i="95"/>
  <c r="M47" i="95"/>
  <c r="M15" i="95"/>
  <c r="N15" i="95" s="1"/>
  <c r="E15" i="95" s="1"/>
  <c r="M53" i="95"/>
  <c r="N53" i="95" s="1"/>
  <c r="E53" i="95" s="1"/>
  <c r="M17" i="95"/>
  <c r="N17" i="95" s="1"/>
  <c r="E17" i="95" s="1"/>
  <c r="N49" i="97"/>
  <c r="E49" i="97" s="1"/>
  <c r="N28" i="97"/>
  <c r="E28" i="97" s="1"/>
  <c r="N52" i="95"/>
  <c r="E52" i="95" s="1"/>
  <c r="N24" i="97"/>
  <c r="E24" i="97" s="1"/>
  <c r="N39" i="95"/>
  <c r="E39" i="95" s="1"/>
  <c r="M43" i="95"/>
  <c r="N43" i="95" s="1"/>
  <c r="E43" i="95" s="1"/>
  <c r="M58" i="95"/>
  <c r="N58" i="95" s="1"/>
  <c r="E58" i="95" s="1"/>
  <c r="M33" i="95"/>
  <c r="N33" i="95" s="1"/>
  <c r="E33" i="95" s="1"/>
  <c r="M13" i="95"/>
  <c r="N13" i="95" s="1"/>
  <c r="E13" i="95" s="1"/>
  <c r="M62" i="95"/>
  <c r="N62" i="95" s="1"/>
  <c r="E62" i="95" s="1"/>
  <c r="L58" i="93"/>
  <c r="N58" i="93" s="1"/>
  <c r="E58" i="93" s="1"/>
  <c r="M41" i="95"/>
  <c r="N41" i="95" s="1"/>
  <c r="E41" i="95" s="1"/>
  <c r="M59" i="95"/>
  <c r="N59" i="95" s="1"/>
  <c r="E59" i="95" s="1"/>
  <c r="M12" i="95"/>
  <c r="N12" i="95" s="1"/>
  <c r="E12" i="95" s="1"/>
  <c r="N22" i="95"/>
  <c r="E22" i="95" s="1"/>
  <c r="N60" i="97"/>
  <c r="E60" i="97" s="1"/>
  <c r="N29" i="97"/>
  <c r="E29" i="97" s="1"/>
  <c r="N18" i="97"/>
  <c r="E18" i="97" s="1"/>
  <c r="N23" i="95"/>
  <c r="E23" i="95" s="1"/>
  <c r="M34" i="95"/>
  <c r="N34" i="95" s="1"/>
  <c r="E34" i="95" s="1"/>
  <c r="M37" i="95"/>
  <c r="N37" i="95" s="1"/>
  <c r="E37" i="95" s="1"/>
  <c r="M61" i="95"/>
  <c r="N61" i="95" s="1"/>
  <c r="E61" i="95" s="1"/>
  <c r="M57" i="95"/>
  <c r="N57" i="95" s="1"/>
  <c r="E57" i="95" s="1"/>
  <c r="M60" i="95"/>
  <c r="N60" i="95" s="1"/>
  <c r="E60" i="95" s="1"/>
  <c r="M10" i="95"/>
  <c r="N10" i="95" s="1"/>
  <c r="M38" i="95"/>
  <c r="N38" i="95" s="1"/>
  <c r="E38" i="95" s="1"/>
  <c r="M56" i="95"/>
  <c r="N56" i="95" s="1"/>
  <c r="E56" i="95" s="1"/>
  <c r="M25" i="95"/>
  <c r="N25" i="95" s="1"/>
  <c r="E25" i="95" s="1"/>
  <c r="N36" i="97"/>
  <c r="E36" i="97" s="1"/>
  <c r="N54" i="97"/>
  <c r="E54" i="97" s="1"/>
  <c r="N40" i="95"/>
  <c r="E40" i="95" s="1"/>
  <c r="M19" i="95"/>
  <c r="N19" i="95" s="1"/>
  <c r="E19" i="95" s="1"/>
  <c r="M54" i="95"/>
  <c r="N54" i="95" s="1"/>
  <c r="E54" i="95" s="1"/>
  <c r="M45" i="95"/>
  <c r="N45" i="95" s="1"/>
  <c r="E45" i="95" s="1"/>
  <c r="M18" i="95"/>
  <c r="N18" i="95" s="1"/>
  <c r="E18" i="95" s="1"/>
  <c r="M35" i="95"/>
  <c r="N35" i="95" s="1"/>
  <c r="E35" i="95" s="1"/>
  <c r="M50" i="95"/>
  <c r="N50" i="95" s="1"/>
  <c r="E50" i="95" s="1"/>
  <c r="M31" i="95"/>
  <c r="N31" i="95" s="1"/>
  <c r="E31" i="95" s="1"/>
  <c r="M14" i="95"/>
  <c r="N14" i="95" s="1"/>
  <c r="E14" i="95" s="1"/>
  <c r="N45" i="97"/>
  <c r="E45" i="97" s="1"/>
  <c r="N27" i="97"/>
  <c r="E27" i="97" s="1"/>
  <c r="N58" i="97"/>
  <c r="E58" i="97" s="1"/>
  <c r="N32" i="95"/>
  <c r="E32" i="95" s="1"/>
  <c r="N23" i="97"/>
  <c r="E23" i="97" s="1"/>
  <c r="M55" i="95"/>
  <c r="N55" i="95" s="1"/>
  <c r="E55" i="95" s="1"/>
  <c r="M20" i="95"/>
  <c r="N20" i="95" s="1"/>
  <c r="E20" i="95" s="1"/>
  <c r="M28" i="95"/>
  <c r="N28" i="95" s="1"/>
  <c r="E28" i="95" s="1"/>
  <c r="M51" i="95"/>
  <c r="N51" i="95" s="1"/>
  <c r="E51" i="95" s="1"/>
  <c r="M32" i="95"/>
  <c r="M44" i="95"/>
  <c r="N44" i="95" s="1"/>
  <c r="E44" i="95" s="1"/>
  <c r="H62" i="91"/>
  <c r="I62" i="91" s="1"/>
  <c r="J62" i="91" s="1"/>
  <c r="K62" i="91" s="1"/>
  <c r="G62" i="91"/>
  <c r="L62" i="91" s="1"/>
  <c r="H61" i="91"/>
  <c r="I61" i="91" s="1"/>
  <c r="J61" i="91" s="1"/>
  <c r="K61" i="91" s="1"/>
  <c r="G61" i="91"/>
  <c r="L61" i="91" s="1"/>
  <c r="I60" i="91"/>
  <c r="J60" i="91" s="1"/>
  <c r="K60" i="91" s="1"/>
  <c r="H60" i="91"/>
  <c r="G60" i="91"/>
  <c r="L60" i="91" s="1"/>
  <c r="J59" i="91"/>
  <c r="K59" i="91" s="1"/>
  <c r="I59" i="91"/>
  <c r="H59" i="91"/>
  <c r="G59" i="91"/>
  <c r="L59" i="91" s="1"/>
  <c r="H58" i="91"/>
  <c r="I58" i="91" s="1"/>
  <c r="J58" i="91" s="1"/>
  <c r="K58" i="91" s="1"/>
  <c r="G58" i="91"/>
  <c r="I57" i="91"/>
  <c r="J57" i="91" s="1"/>
  <c r="K57" i="91" s="1"/>
  <c r="H57" i="91"/>
  <c r="G57" i="91"/>
  <c r="J56" i="91"/>
  <c r="K56" i="91" s="1"/>
  <c r="I56" i="91"/>
  <c r="H56" i="91"/>
  <c r="G56" i="91"/>
  <c r="K55" i="91"/>
  <c r="J55" i="91"/>
  <c r="I55" i="91"/>
  <c r="H55" i="91"/>
  <c r="G55" i="91"/>
  <c r="L55" i="91" s="1"/>
  <c r="H54" i="91"/>
  <c r="I54" i="91" s="1"/>
  <c r="J54" i="91" s="1"/>
  <c r="K54" i="91" s="1"/>
  <c r="G54" i="91"/>
  <c r="L54" i="91" s="1"/>
  <c r="H53" i="91"/>
  <c r="I53" i="91" s="1"/>
  <c r="J53" i="91" s="1"/>
  <c r="K53" i="91" s="1"/>
  <c r="G53" i="91"/>
  <c r="L53" i="91" s="1"/>
  <c r="I52" i="91"/>
  <c r="J52" i="91" s="1"/>
  <c r="K52" i="91" s="1"/>
  <c r="H52" i="91"/>
  <c r="G52" i="91"/>
  <c r="J51" i="91"/>
  <c r="K51" i="91" s="1"/>
  <c r="I51" i="91"/>
  <c r="H51" i="91"/>
  <c r="G51" i="91"/>
  <c r="L51" i="91" s="1"/>
  <c r="H50" i="91"/>
  <c r="I50" i="91" s="1"/>
  <c r="J50" i="91" s="1"/>
  <c r="K50" i="91" s="1"/>
  <c r="G50" i="91"/>
  <c r="I49" i="91"/>
  <c r="J49" i="91" s="1"/>
  <c r="K49" i="91" s="1"/>
  <c r="H49" i="91"/>
  <c r="G49" i="91"/>
  <c r="J48" i="91"/>
  <c r="K48" i="91" s="1"/>
  <c r="I48" i="91"/>
  <c r="H48" i="91"/>
  <c r="G48" i="91"/>
  <c r="K47" i="91"/>
  <c r="J47" i="91"/>
  <c r="I47" i="91"/>
  <c r="H47" i="91"/>
  <c r="G47" i="91"/>
  <c r="L47" i="91" s="1"/>
  <c r="H46" i="91"/>
  <c r="I46" i="91" s="1"/>
  <c r="J46" i="91" s="1"/>
  <c r="K46" i="91" s="1"/>
  <c r="G46" i="91"/>
  <c r="L46" i="91" s="1"/>
  <c r="H45" i="91"/>
  <c r="I45" i="91" s="1"/>
  <c r="J45" i="91" s="1"/>
  <c r="K45" i="91" s="1"/>
  <c r="G45" i="91"/>
  <c r="L45" i="91" s="1"/>
  <c r="I44" i="91"/>
  <c r="J44" i="91" s="1"/>
  <c r="K44" i="91" s="1"/>
  <c r="H44" i="91"/>
  <c r="G44" i="91"/>
  <c r="J43" i="91"/>
  <c r="K43" i="91" s="1"/>
  <c r="I43" i="91"/>
  <c r="H43" i="91"/>
  <c r="G43" i="91"/>
  <c r="L43" i="91" s="1"/>
  <c r="H42" i="91"/>
  <c r="I42" i="91" s="1"/>
  <c r="J42" i="91" s="1"/>
  <c r="K42" i="91" s="1"/>
  <c r="G42" i="91"/>
  <c r="L42" i="91" s="1"/>
  <c r="I41" i="91"/>
  <c r="J41" i="91" s="1"/>
  <c r="K41" i="91" s="1"/>
  <c r="H41" i="91"/>
  <c r="G41" i="91"/>
  <c r="J40" i="91"/>
  <c r="K40" i="91" s="1"/>
  <c r="I40" i="91"/>
  <c r="H40" i="91"/>
  <c r="G40" i="91"/>
  <c r="K39" i="91"/>
  <c r="J39" i="91"/>
  <c r="I39" i="91"/>
  <c r="H39" i="91"/>
  <c r="G39" i="91"/>
  <c r="L39" i="91" s="1"/>
  <c r="H38" i="91"/>
  <c r="I38" i="91" s="1"/>
  <c r="J38" i="91" s="1"/>
  <c r="K38" i="91" s="1"/>
  <c r="G38" i="91"/>
  <c r="L38" i="91" s="1"/>
  <c r="H37" i="91"/>
  <c r="I37" i="91" s="1"/>
  <c r="J37" i="91" s="1"/>
  <c r="K37" i="91" s="1"/>
  <c r="G37" i="91"/>
  <c r="L37" i="91" s="1"/>
  <c r="I36" i="91"/>
  <c r="J36" i="91" s="1"/>
  <c r="K36" i="91" s="1"/>
  <c r="H36" i="91"/>
  <c r="G36" i="91"/>
  <c r="J35" i="91"/>
  <c r="K35" i="91" s="1"/>
  <c r="I35" i="91"/>
  <c r="H35" i="91"/>
  <c r="G35" i="91"/>
  <c r="L35" i="91" s="1"/>
  <c r="H34" i="91"/>
  <c r="I34" i="91" s="1"/>
  <c r="J34" i="91" s="1"/>
  <c r="K34" i="91" s="1"/>
  <c r="G34" i="91"/>
  <c r="L34" i="91" s="1"/>
  <c r="I33" i="91"/>
  <c r="J33" i="91" s="1"/>
  <c r="K33" i="91" s="1"/>
  <c r="H33" i="91"/>
  <c r="G33" i="91"/>
  <c r="J32" i="91"/>
  <c r="K32" i="91" s="1"/>
  <c r="I32" i="91"/>
  <c r="H32" i="91"/>
  <c r="G32" i="91"/>
  <c r="K31" i="91"/>
  <c r="J31" i="91"/>
  <c r="I31" i="91"/>
  <c r="H31" i="91"/>
  <c r="G31" i="91"/>
  <c r="L31" i="91" s="1"/>
  <c r="H30" i="91"/>
  <c r="I30" i="91" s="1"/>
  <c r="J30" i="91" s="1"/>
  <c r="K30" i="91" s="1"/>
  <c r="G30" i="91"/>
  <c r="H29" i="91"/>
  <c r="I29" i="91" s="1"/>
  <c r="J29" i="91" s="1"/>
  <c r="K29" i="91" s="1"/>
  <c r="G29" i="91"/>
  <c r="L29" i="91" s="1"/>
  <c r="I28" i="91"/>
  <c r="J28" i="91" s="1"/>
  <c r="K28" i="91" s="1"/>
  <c r="H28" i="91"/>
  <c r="G28" i="91"/>
  <c r="J27" i="91"/>
  <c r="K27" i="91" s="1"/>
  <c r="I27" i="91"/>
  <c r="H27" i="91"/>
  <c r="G27" i="91"/>
  <c r="L27" i="91" s="1"/>
  <c r="H26" i="91"/>
  <c r="I26" i="91" s="1"/>
  <c r="J26" i="91" s="1"/>
  <c r="K26" i="91" s="1"/>
  <c r="G26" i="91"/>
  <c r="L26" i="91" s="1"/>
  <c r="I25" i="91"/>
  <c r="J25" i="91" s="1"/>
  <c r="K25" i="91" s="1"/>
  <c r="H25" i="91"/>
  <c r="G25" i="91"/>
  <c r="J24" i="91"/>
  <c r="K24" i="91" s="1"/>
  <c r="I24" i="91"/>
  <c r="H24" i="91"/>
  <c r="G24" i="91"/>
  <c r="K23" i="91"/>
  <c r="J23" i="91"/>
  <c r="I23" i="91"/>
  <c r="H23" i="91"/>
  <c r="G23" i="91"/>
  <c r="L23" i="91" s="1"/>
  <c r="H22" i="91"/>
  <c r="I22" i="91" s="1"/>
  <c r="J22" i="91" s="1"/>
  <c r="K22" i="91" s="1"/>
  <c r="G22" i="91"/>
  <c r="H21" i="91"/>
  <c r="I21" i="91" s="1"/>
  <c r="J21" i="91" s="1"/>
  <c r="K21" i="91" s="1"/>
  <c r="G21" i="91"/>
  <c r="L21" i="91" s="1"/>
  <c r="H20" i="91"/>
  <c r="I20" i="91" s="1"/>
  <c r="J20" i="91" s="1"/>
  <c r="K20" i="91" s="1"/>
  <c r="G20" i="91"/>
  <c r="I19" i="91"/>
  <c r="J19" i="91" s="1"/>
  <c r="K19" i="91" s="1"/>
  <c r="H19" i="91"/>
  <c r="G19" i="91"/>
  <c r="L19" i="91" s="1"/>
  <c r="H18" i="91"/>
  <c r="I18" i="91" s="1"/>
  <c r="J18" i="91" s="1"/>
  <c r="K18" i="91" s="1"/>
  <c r="G18" i="91"/>
  <c r="L18" i="91" s="1"/>
  <c r="I17" i="91"/>
  <c r="J17" i="91" s="1"/>
  <c r="K17" i="91" s="1"/>
  <c r="H17" i="91"/>
  <c r="G17" i="91"/>
  <c r="J16" i="91"/>
  <c r="K16" i="91" s="1"/>
  <c r="I16" i="91"/>
  <c r="H16" i="91"/>
  <c r="G16" i="91"/>
  <c r="K15" i="91"/>
  <c r="J15" i="91"/>
  <c r="I15" i="91"/>
  <c r="H15" i="91"/>
  <c r="G15" i="91"/>
  <c r="L15" i="91" s="1"/>
  <c r="L14" i="91"/>
  <c r="H14" i="91"/>
  <c r="I14" i="91" s="1"/>
  <c r="J14" i="91" s="1"/>
  <c r="K14" i="91" s="1"/>
  <c r="G14" i="91"/>
  <c r="H13" i="91"/>
  <c r="I13" i="91" s="1"/>
  <c r="J13" i="91" s="1"/>
  <c r="K13" i="91" s="1"/>
  <c r="G13" i="91"/>
  <c r="L13" i="91" s="1"/>
  <c r="H12" i="91"/>
  <c r="I12" i="91" s="1"/>
  <c r="J12" i="91" s="1"/>
  <c r="K12" i="91" s="1"/>
  <c r="G12" i="91"/>
  <c r="I11" i="91"/>
  <c r="J11" i="91" s="1"/>
  <c r="K11" i="91" s="1"/>
  <c r="H11" i="91"/>
  <c r="G11" i="91"/>
  <c r="L11" i="91" s="1"/>
  <c r="H10" i="91"/>
  <c r="I10" i="91" s="1"/>
  <c r="J10" i="91" s="1"/>
  <c r="K10" i="91" s="1"/>
  <c r="G10" i="91"/>
  <c r="L10" i="91" s="1"/>
  <c r="E10" i="91"/>
  <c r="B7" i="91"/>
  <c r="I6" i="91"/>
  <c r="L30" i="91" s="1"/>
  <c r="B6" i="91"/>
  <c r="M25" i="91" l="1"/>
  <c r="N29" i="91"/>
  <c r="E29" i="91" s="1"/>
  <c r="M29" i="91"/>
  <c r="M22" i="91"/>
  <c r="M10" i="91"/>
  <c r="N10" i="91" s="1"/>
  <c r="I7" i="91"/>
  <c r="M14" i="91" s="1"/>
  <c r="N14" i="91" s="1"/>
  <c r="E14" i="91" s="1"/>
  <c r="M45" i="91"/>
  <c r="N45" i="91" s="1"/>
  <c r="E45" i="91" s="1"/>
  <c r="M50" i="91"/>
  <c r="M32" i="91"/>
  <c r="M38" i="91"/>
  <c r="N38" i="91" s="1"/>
  <c r="E38" i="91" s="1"/>
  <c r="L22" i="91"/>
  <c r="L24" i="91"/>
  <c r="L32" i="91"/>
  <c r="L40" i="91"/>
  <c r="L48" i="91"/>
  <c r="L56" i="91"/>
  <c r="L16" i="91"/>
  <c r="L25" i="91"/>
  <c r="L57" i="91"/>
  <c r="L17" i="91"/>
  <c r="L41" i="91"/>
  <c r="L49" i="91"/>
  <c r="L50" i="91"/>
  <c r="L58" i="91"/>
  <c r="L33" i="91"/>
  <c r="N22" i="93"/>
  <c r="E22" i="93" s="1"/>
  <c r="M18" i="93"/>
  <c r="N18" i="93" s="1"/>
  <c r="E18" i="93" s="1"/>
  <c r="M53" i="93"/>
  <c r="N53" i="93" s="1"/>
  <c r="E53" i="93" s="1"/>
  <c r="M12" i="93"/>
  <c r="N12" i="93" s="1"/>
  <c r="E12" i="93" s="1"/>
  <c r="L12" i="91"/>
  <c r="L20" i="91"/>
  <c r="L28" i="91"/>
  <c r="L36" i="91"/>
  <c r="L44" i="91"/>
  <c r="L52" i="91"/>
  <c r="M62" i="93"/>
  <c r="M29" i="93"/>
  <c r="N29" i="93" s="1"/>
  <c r="E29" i="93" s="1"/>
  <c r="M17" i="93"/>
  <c r="N17" i="93" s="1"/>
  <c r="E17" i="93" s="1"/>
  <c r="M61" i="93"/>
  <c r="N61" i="93" s="1"/>
  <c r="E61" i="93" s="1"/>
  <c r="M57" i="93"/>
  <c r="N57" i="93" s="1"/>
  <c r="E57" i="93" s="1"/>
  <c r="M33" i="93"/>
  <c r="N33" i="93" s="1"/>
  <c r="E33" i="93" s="1"/>
  <c r="M39" i="93"/>
  <c r="N39" i="93" s="1"/>
  <c r="E39" i="93" s="1"/>
  <c r="M44" i="93"/>
  <c r="N44" i="93" s="1"/>
  <c r="E44" i="93" s="1"/>
  <c r="M26" i="93"/>
  <c r="N26" i="93" s="1"/>
  <c r="E26" i="93" s="1"/>
  <c r="N62" i="93"/>
  <c r="E62" i="93" s="1"/>
  <c r="N54" i="93"/>
  <c r="E54" i="93" s="1"/>
  <c r="M52" i="93"/>
  <c r="N52" i="93" s="1"/>
  <c r="E52" i="93" s="1"/>
  <c r="M25" i="93"/>
  <c r="N25" i="93" s="1"/>
  <c r="E25" i="93" s="1"/>
  <c r="M60" i="93"/>
  <c r="N60" i="93" s="1"/>
  <c r="E60" i="93" s="1"/>
  <c r="M30" i="93"/>
  <c r="N30" i="93" s="1"/>
  <c r="E30" i="93" s="1"/>
  <c r="M35" i="93"/>
  <c r="N35" i="93" s="1"/>
  <c r="E35" i="93" s="1"/>
  <c r="M47" i="93"/>
  <c r="N47" i="93" s="1"/>
  <c r="E47" i="93" s="1"/>
  <c r="H62" i="89"/>
  <c r="I62" i="89" s="1"/>
  <c r="J62" i="89" s="1"/>
  <c r="K62" i="89" s="1"/>
  <c r="G62" i="89"/>
  <c r="L62" i="89" s="1"/>
  <c r="I61" i="89"/>
  <c r="J61" i="89" s="1"/>
  <c r="K61" i="89" s="1"/>
  <c r="H61" i="89"/>
  <c r="G61" i="89"/>
  <c r="L61" i="89" s="1"/>
  <c r="J60" i="89"/>
  <c r="K60" i="89" s="1"/>
  <c r="I60" i="89"/>
  <c r="H60" i="89"/>
  <c r="G60" i="89"/>
  <c r="L60" i="89" s="1"/>
  <c r="K59" i="89"/>
  <c r="J59" i="89"/>
  <c r="I59" i="89"/>
  <c r="H59" i="89"/>
  <c r="G59" i="89"/>
  <c r="L59" i="89" s="1"/>
  <c r="H58" i="89"/>
  <c r="I58" i="89" s="1"/>
  <c r="J58" i="89" s="1"/>
  <c r="K58" i="89" s="1"/>
  <c r="G58" i="89"/>
  <c r="H57" i="89"/>
  <c r="I57" i="89" s="1"/>
  <c r="J57" i="89" s="1"/>
  <c r="K57" i="89" s="1"/>
  <c r="G57" i="89"/>
  <c r="H56" i="89"/>
  <c r="I56" i="89" s="1"/>
  <c r="J56" i="89" s="1"/>
  <c r="K56" i="89" s="1"/>
  <c r="G56" i="89"/>
  <c r="I55" i="89"/>
  <c r="J55" i="89" s="1"/>
  <c r="K55" i="89" s="1"/>
  <c r="H55" i="89"/>
  <c r="G55" i="89"/>
  <c r="L55" i="89" s="1"/>
  <c r="H54" i="89"/>
  <c r="I54" i="89" s="1"/>
  <c r="J54" i="89" s="1"/>
  <c r="K54" i="89" s="1"/>
  <c r="G54" i="89"/>
  <c r="L54" i="89" s="1"/>
  <c r="I53" i="89"/>
  <c r="J53" i="89" s="1"/>
  <c r="K53" i="89" s="1"/>
  <c r="H53" i="89"/>
  <c r="G53" i="89"/>
  <c r="L53" i="89" s="1"/>
  <c r="J52" i="89"/>
  <c r="K52" i="89" s="1"/>
  <c r="I52" i="89"/>
  <c r="H52" i="89"/>
  <c r="G52" i="89"/>
  <c r="K51" i="89"/>
  <c r="J51" i="89"/>
  <c r="I51" i="89"/>
  <c r="H51" i="89"/>
  <c r="G51" i="89"/>
  <c r="L51" i="89" s="1"/>
  <c r="H50" i="89"/>
  <c r="I50" i="89" s="1"/>
  <c r="J50" i="89" s="1"/>
  <c r="K50" i="89" s="1"/>
  <c r="G50" i="89"/>
  <c r="H49" i="89"/>
  <c r="I49" i="89" s="1"/>
  <c r="J49" i="89" s="1"/>
  <c r="K49" i="89" s="1"/>
  <c r="G49" i="89"/>
  <c r="H48" i="89"/>
  <c r="I48" i="89" s="1"/>
  <c r="J48" i="89" s="1"/>
  <c r="K48" i="89" s="1"/>
  <c r="G48" i="89"/>
  <c r="I47" i="89"/>
  <c r="J47" i="89" s="1"/>
  <c r="K47" i="89" s="1"/>
  <c r="H47" i="89"/>
  <c r="G47" i="89"/>
  <c r="L47" i="89" s="1"/>
  <c r="H46" i="89"/>
  <c r="I46" i="89" s="1"/>
  <c r="J46" i="89" s="1"/>
  <c r="K46" i="89" s="1"/>
  <c r="G46" i="89"/>
  <c r="L46" i="89" s="1"/>
  <c r="I45" i="89"/>
  <c r="J45" i="89" s="1"/>
  <c r="K45" i="89" s="1"/>
  <c r="H45" i="89"/>
  <c r="G45" i="89"/>
  <c r="L45" i="89" s="1"/>
  <c r="J44" i="89"/>
  <c r="K44" i="89" s="1"/>
  <c r="I44" i="89"/>
  <c r="H44" i="89"/>
  <c r="G44" i="89"/>
  <c r="K43" i="89"/>
  <c r="J43" i="89"/>
  <c r="I43" i="89"/>
  <c r="H43" i="89"/>
  <c r="G43" i="89"/>
  <c r="L43" i="89" s="1"/>
  <c r="L42" i="89"/>
  <c r="H42" i="89"/>
  <c r="I42" i="89" s="1"/>
  <c r="J42" i="89" s="1"/>
  <c r="K42" i="89" s="1"/>
  <c r="G42" i="89"/>
  <c r="H41" i="89"/>
  <c r="I41" i="89" s="1"/>
  <c r="J41" i="89" s="1"/>
  <c r="K41" i="89" s="1"/>
  <c r="G41" i="89"/>
  <c r="H40" i="89"/>
  <c r="I40" i="89" s="1"/>
  <c r="J40" i="89" s="1"/>
  <c r="K40" i="89" s="1"/>
  <c r="G40" i="89"/>
  <c r="I39" i="89"/>
  <c r="J39" i="89" s="1"/>
  <c r="K39" i="89" s="1"/>
  <c r="H39" i="89"/>
  <c r="G39" i="89"/>
  <c r="L39" i="89" s="1"/>
  <c r="H38" i="89"/>
  <c r="I38" i="89" s="1"/>
  <c r="J38" i="89" s="1"/>
  <c r="K38" i="89" s="1"/>
  <c r="G38" i="89"/>
  <c r="L38" i="89" s="1"/>
  <c r="I37" i="89"/>
  <c r="J37" i="89" s="1"/>
  <c r="K37" i="89" s="1"/>
  <c r="H37" i="89"/>
  <c r="G37" i="89"/>
  <c r="L37" i="89" s="1"/>
  <c r="J36" i="89"/>
  <c r="K36" i="89" s="1"/>
  <c r="I36" i="89"/>
  <c r="H36" i="89"/>
  <c r="G36" i="89"/>
  <c r="L36" i="89" s="1"/>
  <c r="K35" i="89"/>
  <c r="J35" i="89"/>
  <c r="I35" i="89"/>
  <c r="H35" i="89"/>
  <c r="G35" i="89"/>
  <c r="L35" i="89" s="1"/>
  <c r="L34" i="89"/>
  <c r="I34" i="89"/>
  <c r="J34" i="89" s="1"/>
  <c r="K34" i="89" s="1"/>
  <c r="H34" i="89"/>
  <c r="G34" i="89"/>
  <c r="H33" i="89"/>
  <c r="I33" i="89" s="1"/>
  <c r="J33" i="89" s="1"/>
  <c r="K33" i="89" s="1"/>
  <c r="G33" i="89"/>
  <c r="H32" i="89"/>
  <c r="I32" i="89" s="1"/>
  <c r="J32" i="89" s="1"/>
  <c r="K32" i="89" s="1"/>
  <c r="G32" i="89"/>
  <c r="I31" i="89"/>
  <c r="J31" i="89" s="1"/>
  <c r="K31" i="89" s="1"/>
  <c r="H31" i="89"/>
  <c r="G31" i="89"/>
  <c r="L31" i="89" s="1"/>
  <c r="H30" i="89"/>
  <c r="I30" i="89" s="1"/>
  <c r="J30" i="89" s="1"/>
  <c r="K30" i="89" s="1"/>
  <c r="G30" i="89"/>
  <c r="L30" i="89" s="1"/>
  <c r="I29" i="89"/>
  <c r="J29" i="89" s="1"/>
  <c r="K29" i="89" s="1"/>
  <c r="H29" i="89"/>
  <c r="G29" i="89"/>
  <c r="L29" i="89" s="1"/>
  <c r="J28" i="89"/>
  <c r="K28" i="89" s="1"/>
  <c r="I28" i="89"/>
  <c r="H28" i="89"/>
  <c r="G28" i="89"/>
  <c r="L28" i="89" s="1"/>
  <c r="H27" i="89"/>
  <c r="I27" i="89" s="1"/>
  <c r="J27" i="89" s="1"/>
  <c r="K27" i="89" s="1"/>
  <c r="G27" i="89"/>
  <c r="L27" i="89" s="1"/>
  <c r="L26" i="89"/>
  <c r="I26" i="89"/>
  <c r="J26" i="89" s="1"/>
  <c r="K26" i="89" s="1"/>
  <c r="H26" i="89"/>
  <c r="G26" i="89"/>
  <c r="H25" i="89"/>
  <c r="I25" i="89" s="1"/>
  <c r="J25" i="89" s="1"/>
  <c r="K25" i="89" s="1"/>
  <c r="G25" i="89"/>
  <c r="H24" i="89"/>
  <c r="I24" i="89" s="1"/>
  <c r="J24" i="89" s="1"/>
  <c r="K24" i="89" s="1"/>
  <c r="G24" i="89"/>
  <c r="I23" i="89"/>
  <c r="J23" i="89" s="1"/>
  <c r="K23" i="89" s="1"/>
  <c r="H23" i="89"/>
  <c r="G23" i="89"/>
  <c r="L23" i="89" s="1"/>
  <c r="H22" i="89"/>
  <c r="I22" i="89" s="1"/>
  <c r="J22" i="89" s="1"/>
  <c r="K22" i="89" s="1"/>
  <c r="G22" i="89"/>
  <c r="L22" i="89" s="1"/>
  <c r="I21" i="89"/>
  <c r="J21" i="89" s="1"/>
  <c r="K21" i="89" s="1"/>
  <c r="H21" i="89"/>
  <c r="G21" i="89"/>
  <c r="L21" i="89" s="1"/>
  <c r="J20" i="89"/>
  <c r="K20" i="89" s="1"/>
  <c r="I20" i="89"/>
  <c r="H20" i="89"/>
  <c r="G20" i="89"/>
  <c r="L20" i="89" s="1"/>
  <c r="H19" i="89"/>
  <c r="I19" i="89" s="1"/>
  <c r="J19" i="89" s="1"/>
  <c r="K19" i="89" s="1"/>
  <c r="G19" i="89"/>
  <c r="L19" i="89" s="1"/>
  <c r="L18" i="89"/>
  <c r="I18" i="89"/>
  <c r="J18" i="89" s="1"/>
  <c r="K18" i="89" s="1"/>
  <c r="H18" i="89"/>
  <c r="G18" i="89"/>
  <c r="H17" i="89"/>
  <c r="I17" i="89" s="1"/>
  <c r="J17" i="89" s="1"/>
  <c r="K17" i="89" s="1"/>
  <c r="G17" i="89"/>
  <c r="H16" i="89"/>
  <c r="I16" i="89" s="1"/>
  <c r="J16" i="89" s="1"/>
  <c r="K16" i="89" s="1"/>
  <c r="G16" i="89"/>
  <c r="I15" i="89"/>
  <c r="J15" i="89" s="1"/>
  <c r="K15" i="89" s="1"/>
  <c r="H15" i="89"/>
  <c r="G15" i="89"/>
  <c r="L15" i="89" s="1"/>
  <c r="H14" i="89"/>
  <c r="I14" i="89" s="1"/>
  <c r="J14" i="89" s="1"/>
  <c r="K14" i="89" s="1"/>
  <c r="G14" i="89"/>
  <c r="L14" i="89" s="1"/>
  <c r="I13" i="89"/>
  <c r="J13" i="89" s="1"/>
  <c r="K13" i="89" s="1"/>
  <c r="H13" i="89"/>
  <c r="G13" i="89"/>
  <c r="L13" i="89" s="1"/>
  <c r="J12" i="89"/>
  <c r="K12" i="89" s="1"/>
  <c r="I12" i="89"/>
  <c r="H12" i="89"/>
  <c r="G12" i="89"/>
  <c r="L12" i="89" s="1"/>
  <c r="H11" i="89"/>
  <c r="I11" i="89" s="1"/>
  <c r="J11" i="89" s="1"/>
  <c r="K11" i="89" s="1"/>
  <c r="G11" i="89"/>
  <c r="L11" i="89" s="1"/>
  <c r="L10" i="89"/>
  <c r="I10" i="89"/>
  <c r="J10" i="89" s="1"/>
  <c r="K10" i="89" s="1"/>
  <c r="H10" i="89"/>
  <c r="G10" i="89"/>
  <c r="E10" i="89"/>
  <c r="B7" i="89"/>
  <c r="I6" i="89"/>
  <c r="L57" i="89" s="1"/>
  <c r="B6" i="89"/>
  <c r="M27" i="89" l="1"/>
  <c r="N27" i="89" s="1"/>
  <c r="E27" i="89" s="1"/>
  <c r="M35" i="89"/>
  <c r="N35" i="89" s="1"/>
  <c r="E35" i="89" s="1"/>
  <c r="M16" i="89"/>
  <c r="I7" i="89"/>
  <c r="M47" i="89" s="1"/>
  <c r="N47" i="89" s="1"/>
  <c r="E47" i="89" s="1"/>
  <c r="M50" i="89"/>
  <c r="M52" i="89"/>
  <c r="N57" i="91"/>
  <c r="E57" i="91" s="1"/>
  <c r="N22" i="91"/>
  <c r="E22" i="91" s="1"/>
  <c r="M27" i="91"/>
  <c r="N27" i="91" s="1"/>
  <c r="E27" i="91" s="1"/>
  <c r="M57" i="91"/>
  <c r="M26" i="91"/>
  <c r="N26" i="91" s="1"/>
  <c r="E26" i="91" s="1"/>
  <c r="M51" i="91"/>
  <c r="N51" i="91" s="1"/>
  <c r="E51" i="91" s="1"/>
  <c r="M20" i="91"/>
  <c r="M35" i="91"/>
  <c r="N35" i="91" s="1"/>
  <c r="E35" i="91" s="1"/>
  <c r="N52" i="91"/>
  <c r="E52" i="91" s="1"/>
  <c r="L44" i="89"/>
  <c r="L52" i="89"/>
  <c r="N52" i="89" s="1"/>
  <c r="E52" i="89" s="1"/>
  <c r="N33" i="91"/>
  <c r="E33" i="91" s="1"/>
  <c r="N25" i="91"/>
  <c r="E25" i="91" s="1"/>
  <c r="M16" i="91"/>
  <c r="M52" i="91"/>
  <c r="M49" i="91"/>
  <c r="M18" i="91"/>
  <c r="N18" i="91" s="1"/>
  <c r="E18" i="91" s="1"/>
  <c r="M21" i="91"/>
  <c r="N21" i="91" s="1"/>
  <c r="E21" i="91" s="1"/>
  <c r="M33" i="91"/>
  <c r="M12" i="91"/>
  <c r="L58" i="89"/>
  <c r="N16" i="91"/>
  <c r="E16" i="91" s="1"/>
  <c r="M58" i="91"/>
  <c r="N58" i="91" s="1"/>
  <c r="E58" i="91" s="1"/>
  <c r="M11" i="91"/>
  <c r="N11" i="91" s="1"/>
  <c r="E11" i="91" s="1"/>
  <c r="M30" i="91"/>
  <c r="N30" i="91" s="1"/>
  <c r="E30" i="91" s="1"/>
  <c r="M47" i="91"/>
  <c r="N47" i="91" s="1"/>
  <c r="E47" i="91" s="1"/>
  <c r="M44" i="91"/>
  <c r="N44" i="91" s="1"/>
  <c r="E44" i="91" s="1"/>
  <c r="M59" i="91"/>
  <c r="N59" i="91" s="1"/>
  <c r="E59" i="91" s="1"/>
  <c r="M28" i="91"/>
  <c r="N28" i="91" s="1"/>
  <c r="E28" i="91" s="1"/>
  <c r="M61" i="91"/>
  <c r="N61" i="91" s="1"/>
  <c r="E61" i="91" s="1"/>
  <c r="L50" i="89"/>
  <c r="N50" i="89" s="1"/>
  <c r="E50" i="89" s="1"/>
  <c r="N20" i="91"/>
  <c r="E20" i="91" s="1"/>
  <c r="M53" i="91"/>
  <c r="N53" i="91" s="1"/>
  <c r="E53" i="91" s="1"/>
  <c r="M60" i="91"/>
  <c r="N60" i="91" s="1"/>
  <c r="E60" i="91" s="1"/>
  <c r="M24" i="91"/>
  <c r="N24" i="91" s="1"/>
  <c r="E24" i="91" s="1"/>
  <c r="M41" i="91"/>
  <c r="N41" i="91" s="1"/>
  <c r="E41" i="91" s="1"/>
  <c r="M15" i="91"/>
  <c r="N15" i="91" s="1"/>
  <c r="E15" i="91" s="1"/>
  <c r="M54" i="91"/>
  <c r="N54" i="91" s="1"/>
  <c r="E54" i="91" s="1"/>
  <c r="M19" i="91"/>
  <c r="N19" i="91" s="1"/>
  <c r="E19" i="91" s="1"/>
  <c r="N12" i="91"/>
  <c r="E12" i="91" s="1"/>
  <c r="N50" i="91"/>
  <c r="E50" i="91" s="1"/>
  <c r="M55" i="91"/>
  <c r="N55" i="91" s="1"/>
  <c r="E55" i="91" s="1"/>
  <c r="M42" i="91"/>
  <c r="N42" i="91" s="1"/>
  <c r="E42" i="91" s="1"/>
  <c r="M39" i="91"/>
  <c r="N39" i="91" s="1"/>
  <c r="E39" i="91" s="1"/>
  <c r="M36" i="91"/>
  <c r="N36" i="91" s="1"/>
  <c r="E36" i="91" s="1"/>
  <c r="M13" i="91"/>
  <c r="N13" i="91" s="1"/>
  <c r="E13" i="91" s="1"/>
  <c r="M23" i="91"/>
  <c r="N23" i="91" s="1"/>
  <c r="E23" i="91" s="1"/>
  <c r="M48" i="91"/>
  <c r="N48" i="91" s="1"/>
  <c r="E48" i="91" s="1"/>
  <c r="L16" i="89"/>
  <c r="N16" i="89" s="1"/>
  <c r="E16" i="89" s="1"/>
  <c r="L24" i="89"/>
  <c r="L32" i="89"/>
  <c r="L40" i="89"/>
  <c r="L48" i="89"/>
  <c r="L56" i="89"/>
  <c r="N49" i="91"/>
  <c r="E49" i="91" s="1"/>
  <c r="M37" i="91"/>
  <c r="N37" i="91" s="1"/>
  <c r="E37" i="91" s="1"/>
  <c r="M62" i="91"/>
  <c r="N62" i="91" s="1"/>
  <c r="E62" i="91" s="1"/>
  <c r="M46" i="91"/>
  <c r="N46" i="91" s="1"/>
  <c r="E46" i="91" s="1"/>
  <c r="L17" i="89"/>
  <c r="L25" i="89"/>
  <c r="L33" i="89"/>
  <c r="L41" i="89"/>
  <c r="L49" i="89"/>
  <c r="N32" i="91"/>
  <c r="E32" i="91" s="1"/>
  <c r="M34" i="91"/>
  <c r="N34" i="91" s="1"/>
  <c r="E34" i="91" s="1"/>
  <c r="M31" i="91"/>
  <c r="N31" i="91" s="1"/>
  <c r="E31" i="91" s="1"/>
  <c r="M56" i="91"/>
  <c r="N56" i="91" s="1"/>
  <c r="E56" i="91" s="1"/>
  <c r="M17" i="91"/>
  <c r="N17" i="91" s="1"/>
  <c r="E17" i="91" s="1"/>
  <c r="M43" i="91"/>
  <c r="N43" i="91" s="1"/>
  <c r="E43" i="91" s="1"/>
  <c r="M40" i="91"/>
  <c r="N40" i="91" s="1"/>
  <c r="E40" i="91" s="1"/>
  <c r="H62" i="87"/>
  <c r="I62" i="87" s="1"/>
  <c r="J62" i="87" s="1"/>
  <c r="K62" i="87" s="1"/>
  <c r="G62" i="87"/>
  <c r="I61" i="87"/>
  <c r="J61" i="87" s="1"/>
  <c r="K61" i="87" s="1"/>
  <c r="H61" i="87"/>
  <c r="G61" i="87"/>
  <c r="J60" i="87"/>
  <c r="K60" i="87" s="1"/>
  <c r="I60" i="87"/>
  <c r="H60" i="87"/>
  <c r="G60" i="87"/>
  <c r="H59" i="87"/>
  <c r="I59" i="87" s="1"/>
  <c r="J59" i="87" s="1"/>
  <c r="K59" i="87" s="1"/>
  <c r="G59" i="87"/>
  <c r="H58" i="87"/>
  <c r="I58" i="87" s="1"/>
  <c r="J58" i="87" s="1"/>
  <c r="K58" i="87" s="1"/>
  <c r="G58" i="87"/>
  <c r="I57" i="87"/>
  <c r="J57" i="87" s="1"/>
  <c r="K57" i="87" s="1"/>
  <c r="H57" i="87"/>
  <c r="G57" i="87"/>
  <c r="J56" i="87"/>
  <c r="K56" i="87" s="1"/>
  <c r="I56" i="87"/>
  <c r="H56" i="87"/>
  <c r="G56" i="87"/>
  <c r="K55" i="87"/>
  <c r="J55" i="87"/>
  <c r="I55" i="87"/>
  <c r="H55" i="87"/>
  <c r="G55" i="87"/>
  <c r="H54" i="87"/>
  <c r="I54" i="87" s="1"/>
  <c r="J54" i="87" s="1"/>
  <c r="K54" i="87" s="1"/>
  <c r="G54" i="87"/>
  <c r="I53" i="87"/>
  <c r="J53" i="87" s="1"/>
  <c r="K53" i="87" s="1"/>
  <c r="H53" i="87"/>
  <c r="G53" i="87"/>
  <c r="J52" i="87"/>
  <c r="K52" i="87" s="1"/>
  <c r="I52" i="87"/>
  <c r="H52" i="87"/>
  <c r="G52" i="87"/>
  <c r="H51" i="87"/>
  <c r="I51" i="87" s="1"/>
  <c r="J51" i="87" s="1"/>
  <c r="K51" i="87" s="1"/>
  <c r="G51" i="87"/>
  <c r="H50" i="87"/>
  <c r="I50" i="87" s="1"/>
  <c r="J50" i="87" s="1"/>
  <c r="K50" i="87" s="1"/>
  <c r="G50" i="87"/>
  <c r="I49" i="87"/>
  <c r="J49" i="87" s="1"/>
  <c r="K49" i="87" s="1"/>
  <c r="H49" i="87"/>
  <c r="G49" i="87"/>
  <c r="J48" i="87"/>
  <c r="K48" i="87" s="1"/>
  <c r="I48" i="87"/>
  <c r="H48" i="87"/>
  <c r="G48" i="87"/>
  <c r="K47" i="87"/>
  <c r="J47" i="87"/>
  <c r="I47" i="87"/>
  <c r="H47" i="87"/>
  <c r="G47" i="87"/>
  <c r="H46" i="87"/>
  <c r="I46" i="87" s="1"/>
  <c r="J46" i="87" s="1"/>
  <c r="K46" i="87" s="1"/>
  <c r="G46" i="87"/>
  <c r="I45" i="87"/>
  <c r="J45" i="87" s="1"/>
  <c r="K45" i="87" s="1"/>
  <c r="H45" i="87"/>
  <c r="G45" i="87"/>
  <c r="J44" i="87"/>
  <c r="K44" i="87" s="1"/>
  <c r="I44" i="87"/>
  <c r="H44" i="87"/>
  <c r="G44" i="87"/>
  <c r="H43" i="87"/>
  <c r="I43" i="87" s="1"/>
  <c r="J43" i="87" s="1"/>
  <c r="K43" i="87" s="1"/>
  <c r="G43" i="87"/>
  <c r="H42" i="87"/>
  <c r="I42" i="87" s="1"/>
  <c r="J42" i="87" s="1"/>
  <c r="K42" i="87" s="1"/>
  <c r="G42" i="87"/>
  <c r="I41" i="87"/>
  <c r="J41" i="87" s="1"/>
  <c r="K41" i="87" s="1"/>
  <c r="H41" i="87"/>
  <c r="G41" i="87"/>
  <c r="J40" i="87"/>
  <c r="K40" i="87" s="1"/>
  <c r="I40" i="87"/>
  <c r="H40" i="87"/>
  <c r="G40" i="87"/>
  <c r="K39" i="87"/>
  <c r="J39" i="87"/>
  <c r="I39" i="87"/>
  <c r="H39" i="87"/>
  <c r="G39" i="87"/>
  <c r="H38" i="87"/>
  <c r="I38" i="87" s="1"/>
  <c r="J38" i="87" s="1"/>
  <c r="K38" i="87" s="1"/>
  <c r="G38" i="87"/>
  <c r="I37" i="87"/>
  <c r="J37" i="87" s="1"/>
  <c r="K37" i="87" s="1"/>
  <c r="H37" i="87"/>
  <c r="G37" i="87"/>
  <c r="J36" i="87"/>
  <c r="K36" i="87" s="1"/>
  <c r="I36" i="87"/>
  <c r="H36" i="87"/>
  <c r="G36" i="87"/>
  <c r="H35" i="87"/>
  <c r="I35" i="87" s="1"/>
  <c r="J35" i="87" s="1"/>
  <c r="K35" i="87" s="1"/>
  <c r="G35" i="87"/>
  <c r="H34" i="87"/>
  <c r="I34" i="87" s="1"/>
  <c r="J34" i="87" s="1"/>
  <c r="K34" i="87" s="1"/>
  <c r="G34" i="87"/>
  <c r="I33" i="87"/>
  <c r="J33" i="87" s="1"/>
  <c r="K33" i="87" s="1"/>
  <c r="H33" i="87"/>
  <c r="G33" i="87"/>
  <c r="J32" i="87"/>
  <c r="K32" i="87" s="1"/>
  <c r="I32" i="87"/>
  <c r="H32" i="87"/>
  <c r="G32" i="87"/>
  <c r="K31" i="87"/>
  <c r="J31" i="87"/>
  <c r="I31" i="87"/>
  <c r="H31" i="87"/>
  <c r="G31" i="87"/>
  <c r="H30" i="87"/>
  <c r="I30" i="87" s="1"/>
  <c r="J30" i="87" s="1"/>
  <c r="K30" i="87" s="1"/>
  <c r="G30" i="87"/>
  <c r="I29" i="87"/>
  <c r="J29" i="87" s="1"/>
  <c r="K29" i="87" s="1"/>
  <c r="H29" i="87"/>
  <c r="G29" i="87"/>
  <c r="J28" i="87"/>
  <c r="K28" i="87" s="1"/>
  <c r="I28" i="87"/>
  <c r="H28" i="87"/>
  <c r="G28" i="87"/>
  <c r="H27" i="87"/>
  <c r="I27" i="87" s="1"/>
  <c r="J27" i="87" s="1"/>
  <c r="K27" i="87" s="1"/>
  <c r="G27" i="87"/>
  <c r="H26" i="87"/>
  <c r="I26" i="87" s="1"/>
  <c r="J26" i="87" s="1"/>
  <c r="K26" i="87" s="1"/>
  <c r="G26" i="87"/>
  <c r="I25" i="87"/>
  <c r="J25" i="87" s="1"/>
  <c r="K25" i="87" s="1"/>
  <c r="H25" i="87"/>
  <c r="G25" i="87"/>
  <c r="J24" i="87"/>
  <c r="K24" i="87" s="1"/>
  <c r="I24" i="87"/>
  <c r="H24" i="87"/>
  <c r="G24" i="87"/>
  <c r="K23" i="87"/>
  <c r="J23" i="87"/>
  <c r="I23" i="87"/>
  <c r="H23" i="87"/>
  <c r="G23" i="87"/>
  <c r="H22" i="87"/>
  <c r="I22" i="87" s="1"/>
  <c r="J22" i="87" s="1"/>
  <c r="K22" i="87" s="1"/>
  <c r="G22" i="87"/>
  <c r="I21" i="87"/>
  <c r="J21" i="87" s="1"/>
  <c r="K21" i="87" s="1"/>
  <c r="H21" i="87"/>
  <c r="G21" i="87"/>
  <c r="J20" i="87"/>
  <c r="K20" i="87" s="1"/>
  <c r="I20" i="87"/>
  <c r="H20" i="87"/>
  <c r="G20" i="87"/>
  <c r="H19" i="87"/>
  <c r="I19" i="87" s="1"/>
  <c r="J19" i="87" s="1"/>
  <c r="K19" i="87" s="1"/>
  <c r="G19" i="87"/>
  <c r="H18" i="87"/>
  <c r="I18" i="87" s="1"/>
  <c r="J18" i="87" s="1"/>
  <c r="K18" i="87" s="1"/>
  <c r="G18" i="87"/>
  <c r="I17" i="87"/>
  <c r="J17" i="87" s="1"/>
  <c r="K17" i="87" s="1"/>
  <c r="H17" i="87"/>
  <c r="G17" i="87"/>
  <c r="I16" i="87"/>
  <c r="J16" i="87" s="1"/>
  <c r="K16" i="87" s="1"/>
  <c r="H16" i="87"/>
  <c r="G16" i="87"/>
  <c r="J15" i="87"/>
  <c r="K15" i="87" s="1"/>
  <c r="I15" i="87"/>
  <c r="H15" i="87"/>
  <c r="G15" i="87"/>
  <c r="H14" i="87"/>
  <c r="I14" i="87" s="1"/>
  <c r="J14" i="87" s="1"/>
  <c r="K14" i="87" s="1"/>
  <c r="G14" i="87"/>
  <c r="I13" i="87"/>
  <c r="J13" i="87" s="1"/>
  <c r="K13" i="87" s="1"/>
  <c r="H13" i="87"/>
  <c r="G13" i="87"/>
  <c r="J12" i="87"/>
  <c r="K12" i="87" s="1"/>
  <c r="I12" i="87"/>
  <c r="H12" i="87"/>
  <c r="G12" i="87"/>
  <c r="K11" i="87"/>
  <c r="J11" i="87"/>
  <c r="I11" i="87"/>
  <c r="H11" i="87"/>
  <c r="G11" i="87"/>
  <c r="H10" i="87"/>
  <c r="I10" i="87" s="1"/>
  <c r="J10" i="87" s="1"/>
  <c r="K10" i="87" s="1"/>
  <c r="G10" i="87"/>
  <c r="E10" i="87"/>
  <c r="B7" i="87"/>
  <c r="B6" i="87"/>
  <c r="I7" i="87" l="1"/>
  <c r="M22" i="87" s="1"/>
  <c r="M61" i="87"/>
  <c r="M54" i="87"/>
  <c r="M49" i="87"/>
  <c r="M57" i="87"/>
  <c r="M50" i="87"/>
  <c r="M42" i="89"/>
  <c r="N42" i="89" s="1"/>
  <c r="E42" i="89" s="1"/>
  <c r="M58" i="89"/>
  <c r="M19" i="89"/>
  <c r="N19" i="89" s="1"/>
  <c r="E19" i="89" s="1"/>
  <c r="M62" i="89"/>
  <c r="N62" i="89" s="1"/>
  <c r="E62" i="89" s="1"/>
  <c r="M40" i="89"/>
  <c r="N40" i="89" s="1"/>
  <c r="E40" i="89" s="1"/>
  <c r="M32" i="89"/>
  <c r="N32" i="89" s="1"/>
  <c r="E32" i="89" s="1"/>
  <c r="M44" i="89"/>
  <c r="N44" i="89" s="1"/>
  <c r="E44" i="89" s="1"/>
  <c r="M29" i="89"/>
  <c r="N29" i="89" s="1"/>
  <c r="E29" i="89" s="1"/>
  <c r="M31" i="89"/>
  <c r="N31" i="89" s="1"/>
  <c r="E31" i="89" s="1"/>
  <c r="M13" i="89"/>
  <c r="N13" i="89" s="1"/>
  <c r="E13" i="89" s="1"/>
  <c r="M34" i="89"/>
  <c r="N34" i="89" s="1"/>
  <c r="E34" i="89" s="1"/>
  <c r="M46" i="89"/>
  <c r="N46" i="89" s="1"/>
  <c r="E46" i="89" s="1"/>
  <c r="M18" i="89"/>
  <c r="N18" i="89" s="1"/>
  <c r="E18" i="89" s="1"/>
  <c r="M30" i="89"/>
  <c r="N30" i="89" s="1"/>
  <c r="E30" i="89" s="1"/>
  <c r="M57" i="89"/>
  <c r="N57" i="89" s="1"/>
  <c r="E57" i="89" s="1"/>
  <c r="M23" i="89"/>
  <c r="N23" i="89" s="1"/>
  <c r="E23" i="89" s="1"/>
  <c r="M39" i="89"/>
  <c r="N39" i="89" s="1"/>
  <c r="E39" i="89" s="1"/>
  <c r="M28" i="89"/>
  <c r="N28" i="89" s="1"/>
  <c r="E28" i="89" s="1"/>
  <c r="M12" i="89"/>
  <c r="N12" i="89" s="1"/>
  <c r="E12" i="89" s="1"/>
  <c r="M22" i="89"/>
  <c r="N22" i="89" s="1"/>
  <c r="E22" i="89" s="1"/>
  <c r="M38" i="89"/>
  <c r="N38" i="89" s="1"/>
  <c r="E38" i="89" s="1"/>
  <c r="M54" i="89"/>
  <c r="N54" i="89" s="1"/>
  <c r="E54" i="89" s="1"/>
  <c r="M15" i="89"/>
  <c r="N15" i="89" s="1"/>
  <c r="E15" i="89" s="1"/>
  <c r="M20" i="89"/>
  <c r="N20" i="89" s="1"/>
  <c r="E20" i="89" s="1"/>
  <c r="M36" i="89"/>
  <c r="N36" i="89" s="1"/>
  <c r="E36" i="89" s="1"/>
  <c r="I6" i="87"/>
  <c r="L18" i="87" s="1"/>
  <c r="N58" i="89"/>
  <c r="E58" i="89" s="1"/>
  <c r="M60" i="89"/>
  <c r="N60" i="89" s="1"/>
  <c r="E60" i="89" s="1"/>
  <c r="M49" i="89"/>
  <c r="N49" i="89" s="1"/>
  <c r="E49" i="89" s="1"/>
  <c r="M21" i="89"/>
  <c r="N21" i="89" s="1"/>
  <c r="E21" i="89" s="1"/>
  <c r="M51" i="89"/>
  <c r="N51" i="89" s="1"/>
  <c r="E51" i="89" s="1"/>
  <c r="M61" i="89"/>
  <c r="N61" i="89" s="1"/>
  <c r="E61" i="89" s="1"/>
  <c r="N41" i="89"/>
  <c r="E41" i="89" s="1"/>
  <c r="M55" i="89"/>
  <c r="N55" i="89" s="1"/>
  <c r="E55" i="89" s="1"/>
  <c r="M17" i="89"/>
  <c r="N17" i="89" s="1"/>
  <c r="E17" i="89" s="1"/>
  <c r="M45" i="89"/>
  <c r="N45" i="89" s="1"/>
  <c r="E45" i="89" s="1"/>
  <c r="M59" i="89"/>
  <c r="N59" i="89" s="1"/>
  <c r="E59" i="89" s="1"/>
  <c r="M56" i="89"/>
  <c r="M14" i="89"/>
  <c r="N14" i="89" s="1"/>
  <c r="E14" i="89" s="1"/>
  <c r="N33" i="89"/>
  <c r="E33" i="89" s="1"/>
  <c r="N56" i="89"/>
  <c r="E56" i="89" s="1"/>
  <c r="M25" i="89"/>
  <c r="M43" i="89"/>
  <c r="N43" i="89" s="1"/>
  <c r="E43" i="89" s="1"/>
  <c r="M37" i="89"/>
  <c r="N37" i="89" s="1"/>
  <c r="E37" i="89" s="1"/>
  <c r="M53" i="89"/>
  <c r="N53" i="89" s="1"/>
  <c r="E53" i="89" s="1"/>
  <c r="M26" i="89"/>
  <c r="N26" i="89" s="1"/>
  <c r="E26" i="89" s="1"/>
  <c r="N25" i="89"/>
  <c r="E25" i="89" s="1"/>
  <c r="M11" i="89"/>
  <c r="N11" i="89" s="1"/>
  <c r="E11" i="89" s="1"/>
  <c r="M10" i="89"/>
  <c r="N10" i="89" s="1"/>
  <c r="M41" i="89"/>
  <c r="M24" i="89"/>
  <c r="N24" i="89" s="1"/>
  <c r="E24" i="89" s="1"/>
  <c r="M33" i="89"/>
  <c r="M48" i="89"/>
  <c r="N48" i="89" s="1"/>
  <c r="E48" i="89" s="1"/>
  <c r="I62" i="85"/>
  <c r="J62" i="85" s="1"/>
  <c r="K62" i="85" s="1"/>
  <c r="H62" i="85"/>
  <c r="G62" i="85"/>
  <c r="H61" i="85"/>
  <c r="I61" i="85" s="1"/>
  <c r="J61" i="85" s="1"/>
  <c r="K61" i="85" s="1"/>
  <c r="G61" i="85"/>
  <c r="L61" i="85" s="1"/>
  <c r="I60" i="85"/>
  <c r="J60" i="85" s="1"/>
  <c r="K60" i="85" s="1"/>
  <c r="H60" i="85"/>
  <c r="G60" i="85"/>
  <c r="L60" i="85" s="1"/>
  <c r="H59" i="85"/>
  <c r="I59" i="85" s="1"/>
  <c r="J59" i="85" s="1"/>
  <c r="K59" i="85" s="1"/>
  <c r="G59" i="85"/>
  <c r="L59" i="85" s="1"/>
  <c r="H58" i="85"/>
  <c r="I58" i="85" s="1"/>
  <c r="J58" i="85" s="1"/>
  <c r="K58" i="85" s="1"/>
  <c r="G58" i="85"/>
  <c r="I57" i="85"/>
  <c r="J57" i="85" s="1"/>
  <c r="K57" i="85" s="1"/>
  <c r="H57" i="85"/>
  <c r="G57" i="85"/>
  <c r="J56" i="85"/>
  <c r="K56" i="85" s="1"/>
  <c r="I56" i="85"/>
  <c r="H56" i="85"/>
  <c r="G56" i="85"/>
  <c r="L56" i="85" s="1"/>
  <c r="H55" i="85"/>
  <c r="I55" i="85" s="1"/>
  <c r="J55" i="85" s="1"/>
  <c r="K55" i="85" s="1"/>
  <c r="G55" i="85"/>
  <c r="I54" i="85"/>
  <c r="J54" i="85" s="1"/>
  <c r="K54" i="85" s="1"/>
  <c r="H54" i="85"/>
  <c r="G54" i="85"/>
  <c r="H53" i="85"/>
  <c r="I53" i="85" s="1"/>
  <c r="J53" i="85" s="1"/>
  <c r="K53" i="85" s="1"/>
  <c r="G53" i="85"/>
  <c r="I52" i="85"/>
  <c r="J52" i="85" s="1"/>
  <c r="K52" i="85" s="1"/>
  <c r="H52" i="85"/>
  <c r="G52" i="85"/>
  <c r="L52" i="85" s="1"/>
  <c r="H51" i="85"/>
  <c r="I51" i="85" s="1"/>
  <c r="J51" i="85" s="1"/>
  <c r="K51" i="85" s="1"/>
  <c r="G51" i="85"/>
  <c r="L51" i="85" s="1"/>
  <c r="H50" i="85"/>
  <c r="I50" i="85" s="1"/>
  <c r="J50" i="85" s="1"/>
  <c r="K50" i="85" s="1"/>
  <c r="G50" i="85"/>
  <c r="L50" i="85" s="1"/>
  <c r="I49" i="85"/>
  <c r="J49" i="85" s="1"/>
  <c r="K49" i="85" s="1"/>
  <c r="H49" i="85"/>
  <c r="G49" i="85"/>
  <c r="J48" i="85"/>
  <c r="K48" i="85" s="1"/>
  <c r="I48" i="85"/>
  <c r="H48" i="85"/>
  <c r="G48" i="85"/>
  <c r="L48" i="85" s="1"/>
  <c r="H47" i="85"/>
  <c r="I47" i="85" s="1"/>
  <c r="J47" i="85" s="1"/>
  <c r="K47" i="85" s="1"/>
  <c r="G47" i="85"/>
  <c r="I46" i="85"/>
  <c r="J46" i="85" s="1"/>
  <c r="K46" i="85" s="1"/>
  <c r="H46" i="85"/>
  <c r="G46" i="85"/>
  <c r="H45" i="85"/>
  <c r="I45" i="85" s="1"/>
  <c r="J45" i="85" s="1"/>
  <c r="K45" i="85" s="1"/>
  <c r="G45" i="85"/>
  <c r="I44" i="85"/>
  <c r="J44" i="85" s="1"/>
  <c r="K44" i="85" s="1"/>
  <c r="H44" i="85"/>
  <c r="G44" i="85"/>
  <c r="L44" i="85" s="1"/>
  <c r="H43" i="85"/>
  <c r="I43" i="85" s="1"/>
  <c r="J43" i="85" s="1"/>
  <c r="K43" i="85" s="1"/>
  <c r="G43" i="85"/>
  <c r="L43" i="85" s="1"/>
  <c r="H42" i="85"/>
  <c r="I42" i="85" s="1"/>
  <c r="J42" i="85" s="1"/>
  <c r="K42" i="85" s="1"/>
  <c r="G42" i="85"/>
  <c r="L42" i="85" s="1"/>
  <c r="I41" i="85"/>
  <c r="J41" i="85" s="1"/>
  <c r="K41" i="85" s="1"/>
  <c r="H41" i="85"/>
  <c r="G41" i="85"/>
  <c r="J40" i="85"/>
  <c r="K40" i="85" s="1"/>
  <c r="I40" i="85"/>
  <c r="H40" i="85"/>
  <c r="G40" i="85"/>
  <c r="L40" i="85" s="1"/>
  <c r="H39" i="85"/>
  <c r="I39" i="85" s="1"/>
  <c r="J39" i="85" s="1"/>
  <c r="K39" i="85" s="1"/>
  <c r="G39" i="85"/>
  <c r="I38" i="85"/>
  <c r="J38" i="85" s="1"/>
  <c r="K38" i="85" s="1"/>
  <c r="H38" i="85"/>
  <c r="G38" i="85"/>
  <c r="H37" i="85"/>
  <c r="I37" i="85" s="1"/>
  <c r="J37" i="85" s="1"/>
  <c r="K37" i="85" s="1"/>
  <c r="G37" i="85"/>
  <c r="I36" i="85"/>
  <c r="J36" i="85" s="1"/>
  <c r="K36" i="85" s="1"/>
  <c r="H36" i="85"/>
  <c r="G36" i="85"/>
  <c r="L36" i="85" s="1"/>
  <c r="H35" i="85"/>
  <c r="I35" i="85" s="1"/>
  <c r="J35" i="85" s="1"/>
  <c r="K35" i="85" s="1"/>
  <c r="G35" i="85"/>
  <c r="L35" i="85" s="1"/>
  <c r="H34" i="85"/>
  <c r="I34" i="85" s="1"/>
  <c r="J34" i="85" s="1"/>
  <c r="K34" i="85" s="1"/>
  <c r="G34" i="85"/>
  <c r="L34" i="85" s="1"/>
  <c r="I33" i="85"/>
  <c r="J33" i="85" s="1"/>
  <c r="K33" i="85" s="1"/>
  <c r="H33" i="85"/>
  <c r="G33" i="85"/>
  <c r="J32" i="85"/>
  <c r="K32" i="85" s="1"/>
  <c r="I32" i="85"/>
  <c r="H32" i="85"/>
  <c r="G32" i="85"/>
  <c r="L32" i="85" s="1"/>
  <c r="H31" i="85"/>
  <c r="I31" i="85" s="1"/>
  <c r="J31" i="85" s="1"/>
  <c r="K31" i="85" s="1"/>
  <c r="G31" i="85"/>
  <c r="L30" i="85"/>
  <c r="I30" i="85"/>
  <c r="J30" i="85" s="1"/>
  <c r="K30" i="85" s="1"/>
  <c r="H30" i="85"/>
  <c r="G30" i="85"/>
  <c r="H29" i="85"/>
  <c r="I29" i="85" s="1"/>
  <c r="J29" i="85" s="1"/>
  <c r="K29" i="85" s="1"/>
  <c r="G29" i="85"/>
  <c r="I28" i="85"/>
  <c r="J28" i="85" s="1"/>
  <c r="K28" i="85" s="1"/>
  <c r="H28" i="85"/>
  <c r="G28" i="85"/>
  <c r="L28" i="85" s="1"/>
  <c r="H27" i="85"/>
  <c r="I27" i="85" s="1"/>
  <c r="J27" i="85" s="1"/>
  <c r="K27" i="85" s="1"/>
  <c r="G27" i="85"/>
  <c r="L27" i="85" s="1"/>
  <c r="H26" i="85"/>
  <c r="I26" i="85" s="1"/>
  <c r="J26" i="85" s="1"/>
  <c r="K26" i="85" s="1"/>
  <c r="G26" i="85"/>
  <c r="L26" i="85" s="1"/>
  <c r="I25" i="85"/>
  <c r="J25" i="85" s="1"/>
  <c r="K25" i="85" s="1"/>
  <c r="H25" i="85"/>
  <c r="G25" i="85"/>
  <c r="J24" i="85"/>
  <c r="K24" i="85" s="1"/>
  <c r="I24" i="85"/>
  <c r="H24" i="85"/>
  <c r="G24" i="85"/>
  <c r="L24" i="85" s="1"/>
  <c r="H23" i="85"/>
  <c r="I23" i="85" s="1"/>
  <c r="J23" i="85" s="1"/>
  <c r="K23" i="85" s="1"/>
  <c r="G23" i="85"/>
  <c r="L22" i="85"/>
  <c r="I22" i="85"/>
  <c r="J22" i="85" s="1"/>
  <c r="K22" i="85" s="1"/>
  <c r="H22" i="85"/>
  <c r="G22" i="85"/>
  <c r="H21" i="85"/>
  <c r="I21" i="85" s="1"/>
  <c r="J21" i="85" s="1"/>
  <c r="K21" i="85" s="1"/>
  <c r="G21" i="85"/>
  <c r="I20" i="85"/>
  <c r="J20" i="85" s="1"/>
  <c r="K20" i="85" s="1"/>
  <c r="H20" i="85"/>
  <c r="G20" i="85"/>
  <c r="L20" i="85" s="1"/>
  <c r="H19" i="85"/>
  <c r="I19" i="85" s="1"/>
  <c r="J19" i="85" s="1"/>
  <c r="K19" i="85" s="1"/>
  <c r="G19" i="85"/>
  <c r="L19" i="85" s="1"/>
  <c r="H18" i="85"/>
  <c r="I18" i="85" s="1"/>
  <c r="J18" i="85" s="1"/>
  <c r="K18" i="85" s="1"/>
  <c r="G18" i="85"/>
  <c r="L18" i="85" s="1"/>
  <c r="I17" i="85"/>
  <c r="J17" i="85" s="1"/>
  <c r="K17" i="85" s="1"/>
  <c r="H17" i="85"/>
  <c r="G17" i="85"/>
  <c r="J16" i="85"/>
  <c r="K16" i="85" s="1"/>
  <c r="I16" i="85"/>
  <c r="H16" i="85"/>
  <c r="G16" i="85"/>
  <c r="L16" i="85" s="1"/>
  <c r="H15" i="85"/>
  <c r="I15" i="85" s="1"/>
  <c r="J15" i="85" s="1"/>
  <c r="K15" i="85" s="1"/>
  <c r="G15" i="85"/>
  <c r="L14" i="85"/>
  <c r="I14" i="85"/>
  <c r="J14" i="85" s="1"/>
  <c r="K14" i="85" s="1"/>
  <c r="H14" i="85"/>
  <c r="G14" i="85"/>
  <c r="H13" i="85"/>
  <c r="I13" i="85" s="1"/>
  <c r="J13" i="85" s="1"/>
  <c r="K13" i="85" s="1"/>
  <c r="G13" i="85"/>
  <c r="I12" i="85"/>
  <c r="J12" i="85" s="1"/>
  <c r="K12" i="85" s="1"/>
  <c r="H12" i="85"/>
  <c r="G12" i="85"/>
  <c r="L12" i="85" s="1"/>
  <c r="H11" i="85"/>
  <c r="I11" i="85" s="1"/>
  <c r="J11" i="85" s="1"/>
  <c r="K11" i="85" s="1"/>
  <c r="G11" i="85"/>
  <c r="L11" i="85" s="1"/>
  <c r="H10" i="85"/>
  <c r="I10" i="85" s="1"/>
  <c r="J10" i="85" s="1"/>
  <c r="K10" i="85" s="1"/>
  <c r="G10" i="85"/>
  <c r="L10" i="85" s="1"/>
  <c r="E10" i="85"/>
  <c r="B7" i="85"/>
  <c r="I6" i="85"/>
  <c r="L58" i="85" s="1"/>
  <c r="B6" i="85"/>
  <c r="I7" i="85" l="1"/>
  <c r="M27" i="85" s="1"/>
  <c r="N27" i="85" s="1"/>
  <c r="E27" i="85" s="1"/>
  <c r="M55" i="85"/>
  <c r="M28" i="85"/>
  <c r="N28" i="85" s="1"/>
  <c r="E28" i="85" s="1"/>
  <c r="M43" i="85"/>
  <c r="N43" i="85" s="1"/>
  <c r="E43" i="85" s="1"/>
  <c r="M46" i="85"/>
  <c r="M58" i="85"/>
  <c r="N58" i="85" s="1"/>
  <c r="E58" i="85" s="1"/>
  <c r="M11" i="85"/>
  <c r="N11" i="85" s="1"/>
  <c r="E11" i="85" s="1"/>
  <c r="M14" i="85"/>
  <c r="N14" i="85" s="1"/>
  <c r="E14" i="85" s="1"/>
  <c r="M34" i="85"/>
  <c r="N34" i="85" s="1"/>
  <c r="E34" i="85" s="1"/>
  <c r="M23" i="85"/>
  <c r="M59" i="85"/>
  <c r="N59" i="85" s="1"/>
  <c r="E59" i="85" s="1"/>
  <c r="M62" i="85"/>
  <c r="M17" i="85"/>
  <c r="M50" i="85"/>
  <c r="N50" i="85" s="1"/>
  <c r="E50" i="85" s="1"/>
  <c r="M20" i="85"/>
  <c r="N20" i="85" s="1"/>
  <c r="E20" i="85" s="1"/>
  <c r="M12" i="85"/>
  <c r="N12" i="85" s="1"/>
  <c r="E12" i="85" s="1"/>
  <c r="M15" i="85"/>
  <c r="M18" i="85"/>
  <c r="N18" i="85" s="1"/>
  <c r="E18" i="85" s="1"/>
  <c r="M60" i="85"/>
  <c r="N60" i="85" s="1"/>
  <c r="E60" i="85" s="1"/>
  <c r="L13" i="85"/>
  <c r="L21" i="85"/>
  <c r="L29" i="85"/>
  <c r="L37" i="85"/>
  <c r="L45" i="85"/>
  <c r="L53" i="85"/>
  <c r="M55" i="87"/>
  <c r="M60" i="87"/>
  <c r="M52" i="87"/>
  <c r="M13" i="87"/>
  <c r="M33" i="87"/>
  <c r="M59" i="87"/>
  <c r="M14" i="87"/>
  <c r="M20" i="87"/>
  <c r="M38" i="87"/>
  <c r="L54" i="85"/>
  <c r="L62" i="85"/>
  <c r="N62" i="85" s="1"/>
  <c r="E62" i="85" s="1"/>
  <c r="L60" i="87"/>
  <c r="L52" i="87"/>
  <c r="L44" i="87"/>
  <c r="L36" i="87"/>
  <c r="L28" i="87"/>
  <c r="L20" i="87"/>
  <c r="N20" i="87" s="1"/>
  <c r="E20" i="87" s="1"/>
  <c r="L12" i="87"/>
  <c r="L22" i="87"/>
  <c r="N22" i="87" s="1"/>
  <c r="E22" i="87" s="1"/>
  <c r="L14" i="87"/>
  <c r="N14" i="87" s="1"/>
  <c r="E14" i="87" s="1"/>
  <c r="L58" i="87"/>
  <c r="L50" i="87"/>
  <c r="N50" i="87" s="1"/>
  <c r="E50" i="87" s="1"/>
  <c r="L42" i="87"/>
  <c r="L34" i="87"/>
  <c r="L13" i="87"/>
  <c r="N13" i="87" s="1"/>
  <c r="E13" i="87" s="1"/>
  <c r="L24" i="87"/>
  <c r="L16" i="87"/>
  <c r="L46" i="87"/>
  <c r="L62" i="87"/>
  <c r="L54" i="87"/>
  <c r="N54" i="87" s="1"/>
  <c r="E54" i="87" s="1"/>
  <c r="L38" i="87"/>
  <c r="N38" i="87" s="1"/>
  <c r="E38" i="87" s="1"/>
  <c r="L30" i="87"/>
  <c r="L61" i="87"/>
  <c r="N61" i="87" s="1"/>
  <c r="E61" i="87" s="1"/>
  <c r="L53" i="87"/>
  <c r="L45" i="87"/>
  <c r="N45" i="87" s="1"/>
  <c r="E45" i="87" s="1"/>
  <c r="L37" i="87"/>
  <c r="L29" i="87"/>
  <c r="L21" i="87"/>
  <c r="L57" i="87"/>
  <c r="N57" i="87" s="1"/>
  <c r="E57" i="87" s="1"/>
  <c r="L11" i="87"/>
  <c r="L26" i="87"/>
  <c r="M32" i="87"/>
  <c r="L15" i="85"/>
  <c r="N15" i="85" s="1"/>
  <c r="E15" i="85" s="1"/>
  <c r="L23" i="85"/>
  <c r="N23" i="85" s="1"/>
  <c r="E23" i="85" s="1"/>
  <c r="L31" i="85"/>
  <c r="L39" i="85"/>
  <c r="L47" i="85"/>
  <c r="L55" i="85"/>
  <c r="N55" i="85" s="1"/>
  <c r="E55" i="85" s="1"/>
  <c r="L48" i="87"/>
  <c r="N48" i="87" s="1"/>
  <c r="E48" i="87" s="1"/>
  <c r="M47" i="87"/>
  <c r="M39" i="87"/>
  <c r="M44" i="87"/>
  <c r="M17" i="87"/>
  <c r="M23" i="87"/>
  <c r="M48" i="87"/>
  <c r="L59" i="87"/>
  <c r="N59" i="87" s="1"/>
  <c r="E59" i="87" s="1"/>
  <c r="M10" i="87"/>
  <c r="L31" i="87"/>
  <c r="L38" i="85"/>
  <c r="L46" i="85"/>
  <c r="N46" i="85" s="1"/>
  <c r="E46" i="85" s="1"/>
  <c r="M45" i="87"/>
  <c r="M42" i="87"/>
  <c r="M34" i="87"/>
  <c r="M41" i="87"/>
  <c r="M62" i="87"/>
  <c r="M18" i="87"/>
  <c r="N18" i="87" s="1"/>
  <c r="E18" i="87" s="1"/>
  <c r="L47" i="87"/>
  <c r="N47" i="87" s="1"/>
  <c r="E47" i="87" s="1"/>
  <c r="M51" i="87"/>
  <c r="M58" i="87"/>
  <c r="L25" i="87"/>
  <c r="N25" i="87" s="1"/>
  <c r="E25" i="87" s="1"/>
  <c r="L25" i="85"/>
  <c r="L33" i="85"/>
  <c r="L41" i="85"/>
  <c r="L49" i="85"/>
  <c r="L57" i="85"/>
  <c r="L43" i="87"/>
  <c r="L40" i="87"/>
  <c r="L32" i="87"/>
  <c r="N32" i="87" s="1"/>
  <c r="E32" i="87" s="1"/>
  <c r="M31" i="87"/>
  <c r="M56" i="87"/>
  <c r="M15" i="87"/>
  <c r="L41" i="87"/>
  <c r="N41" i="87" s="1"/>
  <c r="E41" i="87" s="1"/>
  <c r="M46" i="87"/>
  <c r="L56" i="87"/>
  <c r="N56" i="87" s="1"/>
  <c r="E56" i="87" s="1"/>
  <c r="L15" i="87"/>
  <c r="L17" i="85"/>
  <c r="N17" i="85" s="1"/>
  <c r="E17" i="85" s="1"/>
  <c r="M35" i="87"/>
  <c r="M37" i="87"/>
  <c r="M29" i="87"/>
  <c r="M26" i="87"/>
  <c r="L55" i="87"/>
  <c r="N55" i="87" s="1"/>
  <c r="E55" i="87" s="1"/>
  <c r="L23" i="87"/>
  <c r="N23" i="87" s="1"/>
  <c r="E23" i="87" s="1"/>
  <c r="M28" i="87"/>
  <c r="M40" i="87"/>
  <c r="M53" i="87"/>
  <c r="L10" i="87"/>
  <c r="N10" i="87" s="1"/>
  <c r="M30" i="87"/>
  <c r="L35" i="87"/>
  <c r="N35" i="87" s="1"/>
  <c r="E35" i="87" s="1"/>
  <c r="L27" i="87"/>
  <c r="N27" i="87" s="1"/>
  <c r="E27" i="87" s="1"/>
  <c r="M21" i="87"/>
  <c r="L49" i="87"/>
  <c r="N49" i="87" s="1"/>
  <c r="E49" i="87" s="1"/>
  <c r="L17" i="87"/>
  <c r="N17" i="87" s="1"/>
  <c r="E17" i="87" s="1"/>
  <c r="M25" i="87"/>
  <c r="L39" i="87"/>
  <c r="L51" i="87"/>
  <c r="N51" i="87" s="1"/>
  <c r="E51" i="87" s="1"/>
  <c r="M24" i="87"/>
  <c r="M11" i="87"/>
  <c r="M27" i="87"/>
  <c r="M19" i="87"/>
  <c r="L19" i="87"/>
  <c r="N19" i="87" s="1"/>
  <c r="E19" i="87" s="1"/>
  <c r="M36" i="87"/>
  <c r="M16" i="87"/>
  <c r="M12" i="87"/>
  <c r="L33" i="87"/>
  <c r="N33" i="87" s="1"/>
  <c r="E33" i="87" s="1"/>
  <c r="M43" i="87"/>
  <c r="H62" i="83"/>
  <c r="I62" i="83" s="1"/>
  <c r="J62" i="83" s="1"/>
  <c r="K62" i="83" s="1"/>
  <c r="G62" i="83"/>
  <c r="H61" i="83"/>
  <c r="I61" i="83" s="1"/>
  <c r="J61" i="83" s="1"/>
  <c r="K61" i="83" s="1"/>
  <c r="G61" i="83"/>
  <c r="I60" i="83"/>
  <c r="J60" i="83" s="1"/>
  <c r="K60" i="83" s="1"/>
  <c r="H60" i="83"/>
  <c r="G60" i="83"/>
  <c r="J59" i="83"/>
  <c r="K59" i="83" s="1"/>
  <c r="I59" i="83"/>
  <c r="H59" i="83"/>
  <c r="G59" i="83"/>
  <c r="H58" i="83"/>
  <c r="I58" i="83" s="1"/>
  <c r="J58" i="83" s="1"/>
  <c r="K58" i="83" s="1"/>
  <c r="G58" i="83"/>
  <c r="I57" i="83"/>
  <c r="J57" i="83" s="1"/>
  <c r="K57" i="83" s="1"/>
  <c r="H57" i="83"/>
  <c r="G57" i="83"/>
  <c r="H56" i="83"/>
  <c r="I56" i="83" s="1"/>
  <c r="J56" i="83" s="1"/>
  <c r="K56" i="83" s="1"/>
  <c r="G56" i="83"/>
  <c r="H55" i="83"/>
  <c r="I55" i="83" s="1"/>
  <c r="J55" i="83" s="1"/>
  <c r="K55" i="83" s="1"/>
  <c r="G55" i="83"/>
  <c r="H54" i="83"/>
  <c r="I54" i="83" s="1"/>
  <c r="J54" i="83" s="1"/>
  <c r="K54" i="83" s="1"/>
  <c r="G54" i="83"/>
  <c r="H53" i="83"/>
  <c r="I53" i="83" s="1"/>
  <c r="J53" i="83" s="1"/>
  <c r="K53" i="83" s="1"/>
  <c r="G53" i="83"/>
  <c r="I52" i="83"/>
  <c r="J52" i="83" s="1"/>
  <c r="K52" i="83" s="1"/>
  <c r="H52" i="83"/>
  <c r="G52" i="83"/>
  <c r="J51" i="83"/>
  <c r="K51" i="83" s="1"/>
  <c r="I51" i="83"/>
  <c r="H51" i="83"/>
  <c r="G51" i="83"/>
  <c r="H50" i="83"/>
  <c r="I50" i="83" s="1"/>
  <c r="J50" i="83" s="1"/>
  <c r="K50" i="83" s="1"/>
  <c r="G50" i="83"/>
  <c r="I49" i="83"/>
  <c r="J49" i="83" s="1"/>
  <c r="K49" i="83" s="1"/>
  <c r="H49" i="83"/>
  <c r="G49" i="83"/>
  <c r="H48" i="83"/>
  <c r="I48" i="83" s="1"/>
  <c r="J48" i="83" s="1"/>
  <c r="K48" i="83" s="1"/>
  <c r="G48" i="83"/>
  <c r="H47" i="83"/>
  <c r="I47" i="83" s="1"/>
  <c r="J47" i="83" s="1"/>
  <c r="K47" i="83" s="1"/>
  <c r="G47" i="83"/>
  <c r="H46" i="83"/>
  <c r="I46" i="83" s="1"/>
  <c r="J46" i="83" s="1"/>
  <c r="K46" i="83" s="1"/>
  <c r="G46" i="83"/>
  <c r="H45" i="83"/>
  <c r="I45" i="83" s="1"/>
  <c r="J45" i="83" s="1"/>
  <c r="K45" i="83" s="1"/>
  <c r="G45" i="83"/>
  <c r="I44" i="83"/>
  <c r="J44" i="83" s="1"/>
  <c r="K44" i="83" s="1"/>
  <c r="H44" i="83"/>
  <c r="G44" i="83"/>
  <c r="J43" i="83"/>
  <c r="K43" i="83" s="1"/>
  <c r="I43" i="83"/>
  <c r="H43" i="83"/>
  <c r="G43" i="83"/>
  <c r="H42" i="83"/>
  <c r="I42" i="83" s="1"/>
  <c r="J42" i="83" s="1"/>
  <c r="K42" i="83" s="1"/>
  <c r="G42" i="83"/>
  <c r="I41" i="83"/>
  <c r="J41" i="83" s="1"/>
  <c r="K41" i="83" s="1"/>
  <c r="H41" i="83"/>
  <c r="G41" i="83"/>
  <c r="H40" i="83"/>
  <c r="I40" i="83" s="1"/>
  <c r="J40" i="83" s="1"/>
  <c r="K40" i="83" s="1"/>
  <c r="G40" i="83"/>
  <c r="H39" i="83"/>
  <c r="I39" i="83" s="1"/>
  <c r="J39" i="83" s="1"/>
  <c r="K39" i="83" s="1"/>
  <c r="G39" i="83"/>
  <c r="H38" i="83"/>
  <c r="I38" i="83" s="1"/>
  <c r="J38" i="83" s="1"/>
  <c r="K38" i="83" s="1"/>
  <c r="G38" i="83"/>
  <c r="H37" i="83"/>
  <c r="I37" i="83" s="1"/>
  <c r="J37" i="83" s="1"/>
  <c r="K37" i="83" s="1"/>
  <c r="G37" i="83"/>
  <c r="I36" i="83"/>
  <c r="J36" i="83" s="1"/>
  <c r="K36" i="83" s="1"/>
  <c r="H36" i="83"/>
  <c r="G36" i="83"/>
  <c r="J35" i="83"/>
  <c r="K35" i="83" s="1"/>
  <c r="I35" i="83"/>
  <c r="H35" i="83"/>
  <c r="G35" i="83"/>
  <c r="H34" i="83"/>
  <c r="I34" i="83" s="1"/>
  <c r="J34" i="83" s="1"/>
  <c r="K34" i="83" s="1"/>
  <c r="G34" i="83"/>
  <c r="I33" i="83"/>
  <c r="J33" i="83" s="1"/>
  <c r="K33" i="83" s="1"/>
  <c r="H33" i="83"/>
  <c r="G33" i="83"/>
  <c r="H32" i="83"/>
  <c r="I32" i="83" s="1"/>
  <c r="J32" i="83" s="1"/>
  <c r="K32" i="83" s="1"/>
  <c r="G32" i="83"/>
  <c r="H31" i="83"/>
  <c r="I31" i="83" s="1"/>
  <c r="J31" i="83" s="1"/>
  <c r="K31" i="83" s="1"/>
  <c r="G31" i="83"/>
  <c r="H30" i="83"/>
  <c r="I30" i="83" s="1"/>
  <c r="J30" i="83" s="1"/>
  <c r="K30" i="83" s="1"/>
  <c r="G30" i="83"/>
  <c r="H29" i="83"/>
  <c r="I29" i="83" s="1"/>
  <c r="J29" i="83" s="1"/>
  <c r="K29" i="83" s="1"/>
  <c r="G29" i="83"/>
  <c r="I28" i="83"/>
  <c r="J28" i="83" s="1"/>
  <c r="K28" i="83" s="1"/>
  <c r="H28" i="83"/>
  <c r="G28" i="83"/>
  <c r="J27" i="83"/>
  <c r="K27" i="83" s="1"/>
  <c r="I27" i="83"/>
  <c r="H27" i="83"/>
  <c r="G27" i="83"/>
  <c r="H26" i="83"/>
  <c r="I26" i="83" s="1"/>
  <c r="J26" i="83" s="1"/>
  <c r="K26" i="83" s="1"/>
  <c r="G26" i="83"/>
  <c r="I25" i="83"/>
  <c r="J25" i="83" s="1"/>
  <c r="K25" i="83" s="1"/>
  <c r="H25" i="83"/>
  <c r="G25" i="83"/>
  <c r="H24" i="83"/>
  <c r="I24" i="83" s="1"/>
  <c r="J24" i="83" s="1"/>
  <c r="K24" i="83" s="1"/>
  <c r="G24" i="83"/>
  <c r="H23" i="83"/>
  <c r="I23" i="83" s="1"/>
  <c r="J23" i="83" s="1"/>
  <c r="K23" i="83" s="1"/>
  <c r="G23" i="83"/>
  <c r="H22" i="83"/>
  <c r="I22" i="83" s="1"/>
  <c r="J22" i="83" s="1"/>
  <c r="K22" i="83" s="1"/>
  <c r="G22" i="83"/>
  <c r="H21" i="83"/>
  <c r="I21" i="83" s="1"/>
  <c r="J21" i="83" s="1"/>
  <c r="K21" i="83" s="1"/>
  <c r="G21" i="83"/>
  <c r="I20" i="83"/>
  <c r="J20" i="83" s="1"/>
  <c r="K20" i="83" s="1"/>
  <c r="H20" i="83"/>
  <c r="G20" i="83"/>
  <c r="J19" i="83"/>
  <c r="K19" i="83" s="1"/>
  <c r="I19" i="83"/>
  <c r="H19" i="83"/>
  <c r="G19" i="83"/>
  <c r="K18" i="83"/>
  <c r="H18" i="83"/>
  <c r="I18" i="83" s="1"/>
  <c r="J18" i="83" s="1"/>
  <c r="G18" i="83"/>
  <c r="I17" i="83"/>
  <c r="J17" i="83" s="1"/>
  <c r="K17" i="83" s="1"/>
  <c r="H17" i="83"/>
  <c r="G17" i="83"/>
  <c r="J16" i="83"/>
  <c r="K16" i="83" s="1"/>
  <c r="H16" i="83"/>
  <c r="I16" i="83" s="1"/>
  <c r="G16" i="83"/>
  <c r="K15" i="83"/>
  <c r="I15" i="83"/>
  <c r="J15" i="83" s="1"/>
  <c r="H15" i="83"/>
  <c r="G15" i="83"/>
  <c r="H14" i="83"/>
  <c r="I14" i="83" s="1"/>
  <c r="J14" i="83" s="1"/>
  <c r="K14" i="83" s="1"/>
  <c r="G14" i="83"/>
  <c r="L14" i="83" s="1"/>
  <c r="H13" i="83"/>
  <c r="I13" i="83" s="1"/>
  <c r="J13" i="83" s="1"/>
  <c r="K13" i="83" s="1"/>
  <c r="G13" i="83"/>
  <c r="I12" i="83"/>
  <c r="J12" i="83" s="1"/>
  <c r="K12" i="83" s="1"/>
  <c r="H12" i="83"/>
  <c r="G12" i="83"/>
  <c r="J11" i="83"/>
  <c r="K11" i="83" s="1"/>
  <c r="I11" i="83"/>
  <c r="H11" i="83"/>
  <c r="G11" i="83"/>
  <c r="H10" i="83"/>
  <c r="I10" i="83" s="1"/>
  <c r="J10" i="83" s="1"/>
  <c r="K10" i="83" s="1"/>
  <c r="G10" i="83"/>
  <c r="E10" i="83"/>
  <c r="B7" i="83"/>
  <c r="I6" i="83"/>
  <c r="L33" i="83" s="1"/>
  <c r="B6" i="83"/>
  <c r="I7" i="83" l="1"/>
  <c r="M16" i="83" s="1"/>
  <c r="N33" i="83"/>
  <c r="E33" i="83" s="1"/>
  <c r="N14" i="83"/>
  <c r="E14" i="83" s="1"/>
  <c r="M15" i="83"/>
  <c r="L17" i="83"/>
  <c r="L23" i="83"/>
  <c r="M25" i="83"/>
  <c r="M27" i="83"/>
  <c r="M35" i="83"/>
  <c r="L39" i="83"/>
  <c r="M42" i="83"/>
  <c r="L45" i="83"/>
  <c r="L55" i="83"/>
  <c r="M58" i="83"/>
  <c r="L61" i="83"/>
  <c r="N61" i="83" s="1"/>
  <c r="E61" i="83" s="1"/>
  <c r="M23" i="83"/>
  <c r="M39" i="83"/>
  <c r="L43" i="83"/>
  <c r="N43" i="83" s="1"/>
  <c r="E43" i="83" s="1"/>
  <c r="L59" i="83"/>
  <c r="M61" i="83"/>
  <c r="M14" i="83"/>
  <c r="L25" i="83"/>
  <c r="N25" i="83" s="1"/>
  <c r="E25" i="83" s="1"/>
  <c r="L31" i="83"/>
  <c r="M33" i="83"/>
  <c r="L46" i="83"/>
  <c r="M49" i="83"/>
  <c r="L62" i="83"/>
  <c r="N62" i="83" s="1"/>
  <c r="E62" i="83" s="1"/>
  <c r="M12" i="83"/>
  <c r="M18" i="83"/>
  <c r="L21" i="83"/>
  <c r="N21" i="83" s="1"/>
  <c r="E21" i="83" s="1"/>
  <c r="M40" i="83"/>
  <c r="M46" i="83"/>
  <c r="M52" i="83"/>
  <c r="M56" i="83"/>
  <c r="M62" i="83"/>
  <c r="L11" i="83"/>
  <c r="N11" i="83" s="1"/>
  <c r="E11" i="83" s="1"/>
  <c r="L15" i="83"/>
  <c r="L19" i="83"/>
  <c r="M21" i="83"/>
  <c r="L29" i="83"/>
  <c r="M34" i="83"/>
  <c r="L37" i="83"/>
  <c r="N37" i="83" s="1"/>
  <c r="E37" i="83" s="1"/>
  <c r="M43" i="83"/>
  <c r="L47" i="83"/>
  <c r="L53" i="83"/>
  <c r="M59" i="83"/>
  <c r="L12" i="83"/>
  <c r="L60" i="83"/>
  <c r="N60" i="83" s="1"/>
  <c r="E60" i="83" s="1"/>
  <c r="L52" i="83"/>
  <c r="N52" i="83" s="1"/>
  <c r="E52" i="83" s="1"/>
  <c r="L44" i="83"/>
  <c r="L36" i="83"/>
  <c r="L28" i="83"/>
  <c r="L20" i="83"/>
  <c r="L41" i="83"/>
  <c r="L57" i="83"/>
  <c r="N57" i="83" s="1"/>
  <c r="E57" i="83" s="1"/>
  <c r="L58" i="83"/>
  <c r="N58" i="83" s="1"/>
  <c r="E58" i="83" s="1"/>
  <c r="L50" i="83"/>
  <c r="L42" i="83"/>
  <c r="L34" i="83"/>
  <c r="L26" i="83"/>
  <c r="L18" i="83"/>
  <c r="L10" i="83"/>
  <c r="L49" i="83"/>
  <c r="N49" i="83" s="1"/>
  <c r="E49" i="83" s="1"/>
  <c r="L56" i="83"/>
  <c r="L48" i="83"/>
  <c r="N48" i="83" s="1"/>
  <c r="E48" i="83" s="1"/>
  <c r="L40" i="83"/>
  <c r="N40" i="83" s="1"/>
  <c r="E40" i="83" s="1"/>
  <c r="L32" i="83"/>
  <c r="L24" i="83"/>
  <c r="L16" i="83"/>
  <c r="L13" i="83"/>
  <c r="L22" i="83"/>
  <c r="L27" i="83"/>
  <c r="N27" i="83" s="1"/>
  <c r="E27" i="83" s="1"/>
  <c r="L35" i="83"/>
  <c r="N35" i="83" s="1"/>
  <c r="E35" i="83" s="1"/>
  <c r="M37" i="83"/>
  <c r="M47" i="83"/>
  <c r="L51" i="83"/>
  <c r="M53" i="83"/>
  <c r="M29" i="83"/>
  <c r="M22" i="83"/>
  <c r="L30" i="83"/>
  <c r="N30" i="83" s="1"/>
  <c r="E30" i="83" s="1"/>
  <c r="L38" i="83"/>
  <c r="N38" i="83" s="1"/>
  <c r="E38" i="83" s="1"/>
  <c r="M41" i="83"/>
  <c r="L54" i="83"/>
  <c r="M57" i="83"/>
  <c r="M11" i="83"/>
  <c r="M17" i="83"/>
  <c r="M30" i="83"/>
  <c r="M38" i="83"/>
  <c r="M44" i="83"/>
  <c r="M48" i="83"/>
  <c r="M54" i="83"/>
  <c r="M60" i="83"/>
  <c r="N43" i="87"/>
  <c r="E43" i="87" s="1"/>
  <c r="N37" i="87"/>
  <c r="E37" i="87" s="1"/>
  <c r="N46" i="87"/>
  <c r="E46" i="87" s="1"/>
  <c r="N60" i="87"/>
  <c r="E60" i="87" s="1"/>
  <c r="N21" i="85"/>
  <c r="E21" i="85" s="1"/>
  <c r="M30" i="85"/>
  <c r="N30" i="85" s="1"/>
  <c r="E30" i="85" s="1"/>
  <c r="M56" i="85"/>
  <c r="N56" i="85" s="1"/>
  <c r="E56" i="85" s="1"/>
  <c r="M25" i="85"/>
  <c r="M52" i="85"/>
  <c r="N52" i="85" s="1"/>
  <c r="E52" i="85" s="1"/>
  <c r="M61" i="85"/>
  <c r="N61" i="85" s="1"/>
  <c r="E61" i="85" s="1"/>
  <c r="M36" i="85"/>
  <c r="N36" i="85" s="1"/>
  <c r="E36" i="85" s="1"/>
  <c r="N57" i="85"/>
  <c r="E57" i="85" s="1"/>
  <c r="N38" i="85"/>
  <c r="E38" i="85" s="1"/>
  <c r="N16" i="87"/>
  <c r="E16" i="87" s="1"/>
  <c r="N13" i="85"/>
  <c r="E13" i="85" s="1"/>
  <c r="N31" i="87"/>
  <c r="E31" i="87" s="1"/>
  <c r="N53" i="87"/>
  <c r="E53" i="87" s="1"/>
  <c r="N24" i="87"/>
  <c r="E24" i="87" s="1"/>
  <c r="N12" i="87"/>
  <c r="E12" i="87" s="1"/>
  <c r="N54" i="85"/>
  <c r="E54" i="85" s="1"/>
  <c r="N41" i="85"/>
  <c r="E41" i="85" s="1"/>
  <c r="N26" i="87"/>
  <c r="E26" i="87" s="1"/>
  <c r="M54" i="85"/>
  <c r="M41" i="85"/>
  <c r="M35" i="85"/>
  <c r="N35" i="85" s="1"/>
  <c r="E35" i="85" s="1"/>
  <c r="M44" i="85"/>
  <c r="N44" i="85" s="1"/>
  <c r="E44" i="85" s="1"/>
  <c r="M53" i="85"/>
  <c r="N53" i="85" s="1"/>
  <c r="E53" i="85" s="1"/>
  <c r="M49" i="85"/>
  <c r="N49" i="85" s="1"/>
  <c r="E49" i="85" s="1"/>
  <c r="M37" i="85"/>
  <c r="M33" i="85"/>
  <c r="N33" i="85" s="1"/>
  <c r="E33" i="85" s="1"/>
  <c r="M57" i="85"/>
  <c r="M24" i="85"/>
  <c r="N24" i="85" s="1"/>
  <c r="E24" i="85" s="1"/>
  <c r="N39" i="87"/>
  <c r="E39" i="87" s="1"/>
  <c r="N11" i="87"/>
  <c r="E11" i="87" s="1"/>
  <c r="N30" i="87"/>
  <c r="E30" i="87" s="1"/>
  <c r="N34" i="87"/>
  <c r="E34" i="87" s="1"/>
  <c r="N28" i="87"/>
  <c r="E28" i="87" s="1"/>
  <c r="M51" i="85"/>
  <c r="N51" i="85" s="1"/>
  <c r="E51" i="85" s="1"/>
  <c r="M38" i="85"/>
  <c r="M22" i="85"/>
  <c r="N22" i="85" s="1"/>
  <c r="E22" i="85" s="1"/>
  <c r="N25" i="85"/>
  <c r="E25" i="85" s="1"/>
  <c r="N47" i="85"/>
  <c r="E47" i="85" s="1"/>
  <c r="N42" i="87"/>
  <c r="E42" i="87" s="1"/>
  <c r="N36" i="87"/>
  <c r="E36" i="87" s="1"/>
  <c r="M45" i="85"/>
  <c r="N45" i="85" s="1"/>
  <c r="E45" i="85" s="1"/>
  <c r="M32" i="85"/>
  <c r="N32" i="85" s="1"/>
  <c r="E32" i="85" s="1"/>
  <c r="M26" i="85"/>
  <c r="N26" i="85" s="1"/>
  <c r="E26" i="85" s="1"/>
  <c r="M47" i="85"/>
  <c r="M40" i="85"/>
  <c r="N40" i="85" s="1"/>
  <c r="E40" i="85" s="1"/>
  <c r="M16" i="85"/>
  <c r="N16" i="85" s="1"/>
  <c r="E16" i="85" s="1"/>
  <c r="M31" i="85"/>
  <c r="N31" i="85" s="1"/>
  <c r="E31" i="85" s="1"/>
  <c r="M19" i="85"/>
  <c r="N19" i="85" s="1"/>
  <c r="E19" i="85" s="1"/>
  <c r="M48" i="85"/>
  <c r="N48" i="85" s="1"/>
  <c r="E48" i="85" s="1"/>
  <c r="M13" i="85"/>
  <c r="N39" i="85"/>
  <c r="E39" i="85" s="1"/>
  <c r="N21" i="87"/>
  <c r="E21" i="87" s="1"/>
  <c r="N44" i="87"/>
  <c r="E44" i="87" s="1"/>
  <c r="N37" i="85"/>
  <c r="E37" i="85" s="1"/>
  <c r="M42" i="85"/>
  <c r="N42" i="85" s="1"/>
  <c r="E42" i="85" s="1"/>
  <c r="N15" i="87"/>
  <c r="E15" i="87" s="1"/>
  <c r="N40" i="87"/>
  <c r="E40" i="87" s="1"/>
  <c r="N29" i="87"/>
  <c r="E29" i="87" s="1"/>
  <c r="N62" i="87"/>
  <c r="E62" i="87" s="1"/>
  <c r="N58" i="87"/>
  <c r="E58" i="87" s="1"/>
  <c r="N52" i="87"/>
  <c r="E52" i="87" s="1"/>
  <c r="N29" i="85"/>
  <c r="E29" i="85" s="1"/>
  <c r="M39" i="85"/>
  <c r="M21" i="85"/>
  <c r="M29" i="85"/>
  <c r="M10" i="85"/>
  <c r="N10" i="85" s="1"/>
  <c r="H62" i="81"/>
  <c r="I62" i="81" s="1"/>
  <c r="J62" i="81" s="1"/>
  <c r="K62" i="81" s="1"/>
  <c r="G62" i="81"/>
  <c r="H61" i="81"/>
  <c r="I61" i="81" s="1"/>
  <c r="J61" i="81" s="1"/>
  <c r="K61" i="81" s="1"/>
  <c r="G61" i="81"/>
  <c r="H60" i="81"/>
  <c r="I60" i="81" s="1"/>
  <c r="J60" i="81" s="1"/>
  <c r="K60" i="81" s="1"/>
  <c r="G60" i="81"/>
  <c r="H59" i="81"/>
  <c r="I59" i="81" s="1"/>
  <c r="J59" i="81" s="1"/>
  <c r="K59" i="81" s="1"/>
  <c r="G59" i="81"/>
  <c r="I58" i="81"/>
  <c r="J58" i="81" s="1"/>
  <c r="K58" i="81" s="1"/>
  <c r="H58" i="81"/>
  <c r="G58" i="81"/>
  <c r="H57" i="81"/>
  <c r="I57" i="81" s="1"/>
  <c r="J57" i="81" s="1"/>
  <c r="K57" i="81" s="1"/>
  <c r="G57" i="81"/>
  <c r="I56" i="81"/>
  <c r="J56" i="81" s="1"/>
  <c r="K56" i="81" s="1"/>
  <c r="H56" i="81"/>
  <c r="G56" i="81"/>
  <c r="H55" i="81"/>
  <c r="I55" i="81" s="1"/>
  <c r="J55" i="81" s="1"/>
  <c r="K55" i="81" s="1"/>
  <c r="G55" i="81"/>
  <c r="H54" i="81"/>
  <c r="I54" i="81" s="1"/>
  <c r="J54" i="81" s="1"/>
  <c r="K54" i="81" s="1"/>
  <c r="G54" i="81"/>
  <c r="H53" i="81"/>
  <c r="I53" i="81" s="1"/>
  <c r="J53" i="81" s="1"/>
  <c r="K53" i="81" s="1"/>
  <c r="G53" i="81"/>
  <c r="H52" i="81"/>
  <c r="I52" i="81" s="1"/>
  <c r="J52" i="81" s="1"/>
  <c r="K52" i="81" s="1"/>
  <c r="G52" i="81"/>
  <c r="H51" i="81"/>
  <c r="I51" i="81" s="1"/>
  <c r="J51" i="81" s="1"/>
  <c r="K51" i="81" s="1"/>
  <c r="G51" i="81"/>
  <c r="I50" i="81"/>
  <c r="J50" i="81" s="1"/>
  <c r="K50" i="81" s="1"/>
  <c r="H50" i="81"/>
  <c r="G50" i="81"/>
  <c r="H49" i="81"/>
  <c r="I49" i="81" s="1"/>
  <c r="J49" i="81" s="1"/>
  <c r="K49" i="81" s="1"/>
  <c r="G49" i="81"/>
  <c r="I48" i="81"/>
  <c r="J48" i="81" s="1"/>
  <c r="K48" i="81" s="1"/>
  <c r="H48" i="81"/>
  <c r="G48" i="81"/>
  <c r="H47" i="81"/>
  <c r="I47" i="81" s="1"/>
  <c r="J47" i="81" s="1"/>
  <c r="K47" i="81" s="1"/>
  <c r="G47" i="81"/>
  <c r="H46" i="81"/>
  <c r="I46" i="81" s="1"/>
  <c r="J46" i="81" s="1"/>
  <c r="K46" i="81" s="1"/>
  <c r="G46" i="81"/>
  <c r="H45" i="81"/>
  <c r="I45" i="81" s="1"/>
  <c r="J45" i="81" s="1"/>
  <c r="K45" i="81" s="1"/>
  <c r="G45" i="81"/>
  <c r="H44" i="81"/>
  <c r="I44" i="81" s="1"/>
  <c r="J44" i="81" s="1"/>
  <c r="K44" i="81" s="1"/>
  <c r="G44" i="81"/>
  <c r="H43" i="81"/>
  <c r="I43" i="81" s="1"/>
  <c r="J43" i="81" s="1"/>
  <c r="K43" i="81" s="1"/>
  <c r="G43" i="81"/>
  <c r="I42" i="81"/>
  <c r="J42" i="81" s="1"/>
  <c r="K42" i="81" s="1"/>
  <c r="H42" i="81"/>
  <c r="G42" i="81"/>
  <c r="H41" i="81"/>
  <c r="I41" i="81" s="1"/>
  <c r="J41" i="81" s="1"/>
  <c r="K41" i="81" s="1"/>
  <c r="G41" i="81"/>
  <c r="I40" i="81"/>
  <c r="J40" i="81" s="1"/>
  <c r="K40" i="81" s="1"/>
  <c r="H40" i="81"/>
  <c r="G40" i="81"/>
  <c r="H39" i="81"/>
  <c r="I39" i="81" s="1"/>
  <c r="J39" i="81" s="1"/>
  <c r="K39" i="81" s="1"/>
  <c r="G39" i="81"/>
  <c r="H38" i="81"/>
  <c r="I38" i="81" s="1"/>
  <c r="J38" i="81" s="1"/>
  <c r="K38" i="81" s="1"/>
  <c r="G38" i="81"/>
  <c r="H37" i="81"/>
  <c r="I37" i="81" s="1"/>
  <c r="J37" i="81" s="1"/>
  <c r="K37" i="81" s="1"/>
  <c r="G37" i="81"/>
  <c r="H36" i="81"/>
  <c r="I36" i="81" s="1"/>
  <c r="J36" i="81" s="1"/>
  <c r="K36" i="81" s="1"/>
  <c r="G36" i="81"/>
  <c r="H35" i="81"/>
  <c r="I35" i="81" s="1"/>
  <c r="J35" i="81" s="1"/>
  <c r="K35" i="81" s="1"/>
  <c r="G35" i="81"/>
  <c r="I34" i="81"/>
  <c r="J34" i="81" s="1"/>
  <c r="K34" i="81" s="1"/>
  <c r="H34" i="81"/>
  <c r="G34" i="81"/>
  <c r="H33" i="81"/>
  <c r="I33" i="81" s="1"/>
  <c r="J33" i="81" s="1"/>
  <c r="K33" i="81" s="1"/>
  <c r="G33" i="81"/>
  <c r="I32" i="81"/>
  <c r="J32" i="81" s="1"/>
  <c r="K32" i="81" s="1"/>
  <c r="H32" i="81"/>
  <c r="G32" i="81"/>
  <c r="H31" i="81"/>
  <c r="I31" i="81" s="1"/>
  <c r="J31" i="81" s="1"/>
  <c r="K31" i="81" s="1"/>
  <c r="G31" i="81"/>
  <c r="H30" i="81"/>
  <c r="I30" i="81" s="1"/>
  <c r="J30" i="81" s="1"/>
  <c r="K30" i="81" s="1"/>
  <c r="G30" i="81"/>
  <c r="H29" i="81"/>
  <c r="I29" i="81" s="1"/>
  <c r="J29" i="81" s="1"/>
  <c r="K29" i="81" s="1"/>
  <c r="G29" i="81"/>
  <c r="H28" i="81"/>
  <c r="I28" i="81" s="1"/>
  <c r="J28" i="81" s="1"/>
  <c r="K28" i="81" s="1"/>
  <c r="G28" i="81"/>
  <c r="H27" i="81"/>
  <c r="I27" i="81" s="1"/>
  <c r="J27" i="81" s="1"/>
  <c r="K27" i="81" s="1"/>
  <c r="G27" i="81"/>
  <c r="I26" i="81"/>
  <c r="J26" i="81" s="1"/>
  <c r="K26" i="81" s="1"/>
  <c r="H26" i="81"/>
  <c r="G26" i="81"/>
  <c r="H25" i="81"/>
  <c r="I25" i="81" s="1"/>
  <c r="J25" i="81" s="1"/>
  <c r="K25" i="81" s="1"/>
  <c r="G25" i="81"/>
  <c r="I24" i="81"/>
  <c r="J24" i="81" s="1"/>
  <c r="K24" i="81" s="1"/>
  <c r="H24" i="81"/>
  <c r="G24" i="81"/>
  <c r="H23" i="81"/>
  <c r="I23" i="81" s="1"/>
  <c r="J23" i="81" s="1"/>
  <c r="K23" i="81" s="1"/>
  <c r="G23" i="81"/>
  <c r="H22" i="81"/>
  <c r="I22" i="81" s="1"/>
  <c r="J22" i="81" s="1"/>
  <c r="K22" i="81" s="1"/>
  <c r="G22" i="81"/>
  <c r="H21" i="81"/>
  <c r="I21" i="81" s="1"/>
  <c r="J21" i="81" s="1"/>
  <c r="K21" i="81" s="1"/>
  <c r="G21" i="81"/>
  <c r="H20" i="81"/>
  <c r="I20" i="81" s="1"/>
  <c r="J20" i="81" s="1"/>
  <c r="K20" i="81" s="1"/>
  <c r="G20" i="81"/>
  <c r="H19" i="81"/>
  <c r="I19" i="81" s="1"/>
  <c r="J19" i="81" s="1"/>
  <c r="K19" i="81" s="1"/>
  <c r="G19" i="81"/>
  <c r="I18" i="81"/>
  <c r="J18" i="81" s="1"/>
  <c r="K18" i="81" s="1"/>
  <c r="H18" i="81"/>
  <c r="G18" i="81"/>
  <c r="H17" i="81"/>
  <c r="I17" i="81" s="1"/>
  <c r="J17" i="81" s="1"/>
  <c r="K17" i="81" s="1"/>
  <c r="G17" i="81"/>
  <c r="I16" i="81"/>
  <c r="J16" i="81" s="1"/>
  <c r="K16" i="81" s="1"/>
  <c r="H16" i="81"/>
  <c r="G16" i="81"/>
  <c r="H15" i="81"/>
  <c r="I15" i="81" s="1"/>
  <c r="J15" i="81" s="1"/>
  <c r="K15" i="81" s="1"/>
  <c r="G15" i="81"/>
  <c r="H14" i="81"/>
  <c r="I14" i="81" s="1"/>
  <c r="J14" i="81" s="1"/>
  <c r="K14" i="81" s="1"/>
  <c r="G14" i="81"/>
  <c r="H13" i="81"/>
  <c r="I13" i="81" s="1"/>
  <c r="J13" i="81" s="1"/>
  <c r="K13" i="81" s="1"/>
  <c r="G13" i="81"/>
  <c r="H12" i="81"/>
  <c r="I12" i="81" s="1"/>
  <c r="J12" i="81" s="1"/>
  <c r="K12" i="81" s="1"/>
  <c r="G12" i="81"/>
  <c r="H11" i="81"/>
  <c r="I11" i="81" s="1"/>
  <c r="J11" i="81" s="1"/>
  <c r="K11" i="81" s="1"/>
  <c r="G11" i="81"/>
  <c r="I10" i="81"/>
  <c r="J10" i="81" s="1"/>
  <c r="K10" i="81" s="1"/>
  <c r="H10" i="81"/>
  <c r="G10" i="81"/>
  <c r="E10" i="81"/>
  <c r="B7" i="81"/>
  <c r="B6" i="81"/>
  <c r="M46" i="81" l="1"/>
  <c r="M15" i="81"/>
  <c r="L26" i="81"/>
  <c r="L12" i="81"/>
  <c r="M10" i="81"/>
  <c r="I7" i="81"/>
  <c r="M60" i="81" s="1"/>
  <c r="M51" i="81"/>
  <c r="M55" i="81"/>
  <c r="M30" i="81"/>
  <c r="L52" i="81"/>
  <c r="N52" i="81" s="1"/>
  <c r="E52" i="81" s="1"/>
  <c r="L10" i="81"/>
  <c r="N10" i="81" s="1"/>
  <c r="M13" i="81"/>
  <c r="M45" i="81"/>
  <c r="M52" i="81"/>
  <c r="N54" i="83"/>
  <c r="E54" i="83" s="1"/>
  <c r="N34" i="83"/>
  <c r="E34" i="83" s="1"/>
  <c r="N47" i="83"/>
  <c r="E47" i="83" s="1"/>
  <c r="N42" i="83"/>
  <c r="E42" i="83" s="1"/>
  <c r="N44" i="83"/>
  <c r="E44" i="83" s="1"/>
  <c r="N39" i="83"/>
  <c r="E39" i="83" s="1"/>
  <c r="M32" i="83"/>
  <c r="N32" i="83" s="1"/>
  <c r="E32" i="83" s="1"/>
  <c r="N22" i="83"/>
  <c r="E22" i="83" s="1"/>
  <c r="N12" i="83"/>
  <c r="E12" i="83" s="1"/>
  <c r="N29" i="83"/>
  <c r="E29" i="83" s="1"/>
  <c r="N56" i="83"/>
  <c r="E56" i="83" s="1"/>
  <c r="I6" i="81"/>
  <c r="L30" i="81" s="1"/>
  <c r="N30" i="81" s="1"/>
  <c r="E30" i="81" s="1"/>
  <c r="N41" i="83"/>
  <c r="E41" i="83" s="1"/>
  <c r="N46" i="83"/>
  <c r="E46" i="83" s="1"/>
  <c r="N59" i="83"/>
  <c r="E59" i="83" s="1"/>
  <c r="N55" i="83"/>
  <c r="E55" i="83" s="1"/>
  <c r="N23" i="83"/>
  <c r="E23" i="83" s="1"/>
  <c r="M24" i="83"/>
  <c r="M13" i="83"/>
  <c r="N13" i="83" s="1"/>
  <c r="E13" i="83" s="1"/>
  <c r="N16" i="83"/>
  <c r="E16" i="83" s="1"/>
  <c r="N18" i="83"/>
  <c r="E18" i="83" s="1"/>
  <c r="N20" i="83"/>
  <c r="E20" i="83" s="1"/>
  <c r="N53" i="83"/>
  <c r="E53" i="83" s="1"/>
  <c r="M36" i="83"/>
  <c r="N36" i="83" s="1"/>
  <c r="E36" i="83" s="1"/>
  <c r="M31" i="83"/>
  <c r="N31" i="83" s="1"/>
  <c r="E31" i="83" s="1"/>
  <c r="M55" i="83"/>
  <c r="M51" i="83"/>
  <c r="N17" i="83"/>
  <c r="E17" i="83" s="1"/>
  <c r="M10" i="83"/>
  <c r="N10" i="83" s="1"/>
  <c r="N51" i="83"/>
  <c r="E51" i="83" s="1"/>
  <c r="N24" i="83"/>
  <c r="E24" i="83" s="1"/>
  <c r="N26" i="83"/>
  <c r="E26" i="83" s="1"/>
  <c r="M50" i="83"/>
  <c r="N50" i="83" s="1"/>
  <c r="E50" i="83" s="1"/>
  <c r="N15" i="83"/>
  <c r="E15" i="83" s="1"/>
  <c r="M28" i="83"/>
  <c r="N28" i="83" s="1"/>
  <c r="E28" i="83" s="1"/>
  <c r="M20" i="83"/>
  <c r="M45" i="83"/>
  <c r="N45" i="83"/>
  <c r="E45" i="83" s="1"/>
  <c r="M19" i="83"/>
  <c r="N19" i="83" s="1"/>
  <c r="E19" i="83" s="1"/>
  <c r="M26" i="83"/>
  <c r="I62" i="79"/>
  <c r="J62" i="79" s="1"/>
  <c r="K62" i="79" s="1"/>
  <c r="H62" i="79"/>
  <c r="G62" i="79"/>
  <c r="J61" i="79"/>
  <c r="K61" i="79" s="1"/>
  <c r="I61" i="79"/>
  <c r="H61" i="79"/>
  <c r="G61" i="79"/>
  <c r="L61" i="79" s="1"/>
  <c r="H60" i="79"/>
  <c r="I60" i="79" s="1"/>
  <c r="J60" i="79" s="1"/>
  <c r="K60" i="79" s="1"/>
  <c r="G60" i="79"/>
  <c r="L59" i="79"/>
  <c r="I59" i="79"/>
  <c r="J59" i="79" s="1"/>
  <c r="K59" i="79" s="1"/>
  <c r="H59" i="79"/>
  <c r="G59" i="79"/>
  <c r="H58" i="79"/>
  <c r="I58" i="79" s="1"/>
  <c r="J58" i="79" s="1"/>
  <c r="K58" i="79" s="1"/>
  <c r="G58" i="79"/>
  <c r="I57" i="79"/>
  <c r="J57" i="79" s="1"/>
  <c r="K57" i="79" s="1"/>
  <c r="H57" i="79"/>
  <c r="G57" i="79"/>
  <c r="L57" i="79" s="1"/>
  <c r="H56" i="79"/>
  <c r="I56" i="79" s="1"/>
  <c r="J56" i="79" s="1"/>
  <c r="K56" i="79" s="1"/>
  <c r="G56" i="79"/>
  <c r="L56" i="79" s="1"/>
  <c r="H55" i="79"/>
  <c r="I55" i="79" s="1"/>
  <c r="J55" i="79" s="1"/>
  <c r="K55" i="79" s="1"/>
  <c r="G55" i="79"/>
  <c r="L55" i="79" s="1"/>
  <c r="I54" i="79"/>
  <c r="J54" i="79" s="1"/>
  <c r="K54" i="79" s="1"/>
  <c r="H54" i="79"/>
  <c r="G54" i="79"/>
  <c r="J53" i="79"/>
  <c r="K53" i="79" s="1"/>
  <c r="I53" i="79"/>
  <c r="H53" i="79"/>
  <c r="G53" i="79"/>
  <c r="L53" i="79" s="1"/>
  <c r="H52" i="79"/>
  <c r="I52" i="79" s="1"/>
  <c r="J52" i="79" s="1"/>
  <c r="K52" i="79" s="1"/>
  <c r="G52" i="79"/>
  <c r="L51" i="79"/>
  <c r="I51" i="79"/>
  <c r="J51" i="79" s="1"/>
  <c r="K51" i="79" s="1"/>
  <c r="H51" i="79"/>
  <c r="G51" i="79"/>
  <c r="H50" i="79"/>
  <c r="I50" i="79" s="1"/>
  <c r="J50" i="79" s="1"/>
  <c r="K50" i="79" s="1"/>
  <c r="G50" i="79"/>
  <c r="I49" i="79"/>
  <c r="J49" i="79" s="1"/>
  <c r="K49" i="79" s="1"/>
  <c r="H49" i="79"/>
  <c r="G49" i="79"/>
  <c r="L49" i="79" s="1"/>
  <c r="H48" i="79"/>
  <c r="I48" i="79" s="1"/>
  <c r="J48" i="79" s="1"/>
  <c r="K48" i="79" s="1"/>
  <c r="G48" i="79"/>
  <c r="L48" i="79" s="1"/>
  <c r="H47" i="79"/>
  <c r="I47" i="79" s="1"/>
  <c r="J47" i="79" s="1"/>
  <c r="K47" i="79" s="1"/>
  <c r="G47" i="79"/>
  <c r="L47" i="79" s="1"/>
  <c r="I46" i="79"/>
  <c r="J46" i="79" s="1"/>
  <c r="K46" i="79" s="1"/>
  <c r="H46" i="79"/>
  <c r="G46" i="79"/>
  <c r="J45" i="79"/>
  <c r="K45" i="79" s="1"/>
  <c r="I45" i="79"/>
  <c r="H45" i="79"/>
  <c r="G45" i="79"/>
  <c r="L45" i="79" s="1"/>
  <c r="H44" i="79"/>
  <c r="I44" i="79" s="1"/>
  <c r="J44" i="79" s="1"/>
  <c r="K44" i="79" s="1"/>
  <c r="G44" i="79"/>
  <c r="L43" i="79"/>
  <c r="I43" i="79"/>
  <c r="J43" i="79" s="1"/>
  <c r="K43" i="79" s="1"/>
  <c r="H43" i="79"/>
  <c r="G43" i="79"/>
  <c r="L42" i="79"/>
  <c r="H42" i="79"/>
  <c r="I42" i="79" s="1"/>
  <c r="J42" i="79" s="1"/>
  <c r="K42" i="79" s="1"/>
  <c r="G42" i="79"/>
  <c r="I41" i="79"/>
  <c r="J41" i="79" s="1"/>
  <c r="K41" i="79" s="1"/>
  <c r="H41" i="79"/>
  <c r="G41" i="79"/>
  <c r="L41" i="79" s="1"/>
  <c r="H40" i="79"/>
  <c r="I40" i="79" s="1"/>
  <c r="J40" i="79" s="1"/>
  <c r="K40" i="79" s="1"/>
  <c r="G40" i="79"/>
  <c r="L40" i="79" s="1"/>
  <c r="H39" i="79"/>
  <c r="I39" i="79" s="1"/>
  <c r="J39" i="79" s="1"/>
  <c r="K39" i="79" s="1"/>
  <c r="G39" i="79"/>
  <c r="L39" i="79" s="1"/>
  <c r="I38" i="79"/>
  <c r="J38" i="79" s="1"/>
  <c r="K38" i="79" s="1"/>
  <c r="H38" i="79"/>
  <c r="G38" i="79"/>
  <c r="J37" i="79"/>
  <c r="K37" i="79" s="1"/>
  <c r="I37" i="79"/>
  <c r="H37" i="79"/>
  <c r="G37" i="79"/>
  <c r="L37" i="79" s="1"/>
  <c r="H36" i="79"/>
  <c r="I36" i="79" s="1"/>
  <c r="J36" i="79" s="1"/>
  <c r="K36" i="79" s="1"/>
  <c r="G36" i="79"/>
  <c r="L35" i="79"/>
  <c r="I35" i="79"/>
  <c r="J35" i="79" s="1"/>
  <c r="K35" i="79" s="1"/>
  <c r="H35" i="79"/>
  <c r="G35" i="79"/>
  <c r="L34" i="79"/>
  <c r="H34" i="79"/>
  <c r="I34" i="79" s="1"/>
  <c r="J34" i="79" s="1"/>
  <c r="K34" i="79" s="1"/>
  <c r="G34" i="79"/>
  <c r="I33" i="79"/>
  <c r="J33" i="79" s="1"/>
  <c r="K33" i="79" s="1"/>
  <c r="H33" i="79"/>
  <c r="G33" i="79"/>
  <c r="L33" i="79" s="1"/>
  <c r="H32" i="79"/>
  <c r="I32" i="79" s="1"/>
  <c r="J32" i="79" s="1"/>
  <c r="K32" i="79" s="1"/>
  <c r="G32" i="79"/>
  <c r="L32" i="79" s="1"/>
  <c r="H31" i="79"/>
  <c r="I31" i="79" s="1"/>
  <c r="J31" i="79" s="1"/>
  <c r="K31" i="79" s="1"/>
  <c r="G31" i="79"/>
  <c r="L31" i="79" s="1"/>
  <c r="L30" i="79"/>
  <c r="I30" i="79"/>
  <c r="J30" i="79" s="1"/>
  <c r="K30" i="79" s="1"/>
  <c r="H30" i="79"/>
  <c r="G30" i="79"/>
  <c r="J29" i="79"/>
  <c r="K29" i="79" s="1"/>
  <c r="I29" i="79"/>
  <c r="H29" i="79"/>
  <c r="G29" i="79"/>
  <c r="L29" i="79" s="1"/>
  <c r="H28" i="79"/>
  <c r="I28" i="79" s="1"/>
  <c r="J28" i="79" s="1"/>
  <c r="K28" i="79" s="1"/>
  <c r="G28" i="79"/>
  <c r="L27" i="79"/>
  <c r="I27" i="79"/>
  <c r="J27" i="79" s="1"/>
  <c r="K27" i="79" s="1"/>
  <c r="H27" i="79"/>
  <c r="G27" i="79"/>
  <c r="L26" i="79"/>
  <c r="H26" i="79"/>
  <c r="I26" i="79" s="1"/>
  <c r="J26" i="79" s="1"/>
  <c r="K26" i="79" s="1"/>
  <c r="G26" i="79"/>
  <c r="I25" i="79"/>
  <c r="J25" i="79" s="1"/>
  <c r="K25" i="79" s="1"/>
  <c r="H25" i="79"/>
  <c r="G25" i="79"/>
  <c r="L25" i="79" s="1"/>
  <c r="H24" i="79"/>
  <c r="I24" i="79" s="1"/>
  <c r="J24" i="79" s="1"/>
  <c r="K24" i="79" s="1"/>
  <c r="G24" i="79"/>
  <c r="L24" i="79" s="1"/>
  <c r="H23" i="79"/>
  <c r="I23" i="79" s="1"/>
  <c r="J23" i="79" s="1"/>
  <c r="K23" i="79" s="1"/>
  <c r="G23" i="79"/>
  <c r="L23" i="79" s="1"/>
  <c r="L22" i="79"/>
  <c r="I22" i="79"/>
  <c r="J22" i="79" s="1"/>
  <c r="K22" i="79" s="1"/>
  <c r="H22" i="79"/>
  <c r="G22" i="79"/>
  <c r="J21" i="79"/>
  <c r="K21" i="79" s="1"/>
  <c r="I21" i="79"/>
  <c r="H21" i="79"/>
  <c r="G21" i="79"/>
  <c r="L21" i="79" s="1"/>
  <c r="L20" i="79"/>
  <c r="H20" i="79"/>
  <c r="I20" i="79" s="1"/>
  <c r="J20" i="79" s="1"/>
  <c r="K20" i="79" s="1"/>
  <c r="G20" i="79"/>
  <c r="L19" i="79"/>
  <c r="I19" i="79"/>
  <c r="J19" i="79" s="1"/>
  <c r="K19" i="79" s="1"/>
  <c r="H19" i="79"/>
  <c r="G19" i="79"/>
  <c r="L18" i="79"/>
  <c r="H18" i="79"/>
  <c r="I18" i="79" s="1"/>
  <c r="J18" i="79" s="1"/>
  <c r="K18" i="79" s="1"/>
  <c r="G18" i="79"/>
  <c r="I17" i="79"/>
  <c r="J17" i="79" s="1"/>
  <c r="K17" i="79" s="1"/>
  <c r="H17" i="79"/>
  <c r="G17" i="79"/>
  <c r="L17" i="79" s="1"/>
  <c r="H16" i="79"/>
  <c r="I16" i="79" s="1"/>
  <c r="J16" i="79" s="1"/>
  <c r="K16" i="79" s="1"/>
  <c r="G16" i="79"/>
  <c r="L16" i="79" s="1"/>
  <c r="H15" i="79"/>
  <c r="I15" i="79" s="1"/>
  <c r="J15" i="79" s="1"/>
  <c r="K15" i="79" s="1"/>
  <c r="G15" i="79"/>
  <c r="L15" i="79" s="1"/>
  <c r="L14" i="79"/>
  <c r="I14" i="79"/>
  <c r="J14" i="79" s="1"/>
  <c r="K14" i="79" s="1"/>
  <c r="H14" i="79"/>
  <c r="G14" i="79"/>
  <c r="J13" i="79"/>
  <c r="K13" i="79" s="1"/>
  <c r="I13" i="79"/>
  <c r="H13" i="79"/>
  <c r="G13" i="79"/>
  <c r="L13" i="79" s="1"/>
  <c r="L12" i="79"/>
  <c r="H12" i="79"/>
  <c r="I12" i="79" s="1"/>
  <c r="J12" i="79" s="1"/>
  <c r="K12" i="79" s="1"/>
  <c r="G12" i="79"/>
  <c r="L11" i="79"/>
  <c r="I11" i="79"/>
  <c r="J11" i="79" s="1"/>
  <c r="K11" i="79" s="1"/>
  <c r="H11" i="79"/>
  <c r="G11" i="79"/>
  <c r="L10" i="79"/>
  <c r="H10" i="79"/>
  <c r="I10" i="79" s="1"/>
  <c r="J10" i="79" s="1"/>
  <c r="K10" i="79" s="1"/>
  <c r="G10" i="79"/>
  <c r="E10" i="79"/>
  <c r="B7" i="79"/>
  <c r="I6" i="79"/>
  <c r="L62" i="79" s="1"/>
  <c r="B6" i="79"/>
  <c r="M23" i="79" l="1"/>
  <c r="N23" i="79" s="1"/>
  <c r="E23" i="79" s="1"/>
  <c r="M24" i="79"/>
  <c r="N24" i="79" s="1"/>
  <c r="E24" i="79" s="1"/>
  <c r="M45" i="79"/>
  <c r="N45" i="79" s="1"/>
  <c r="E45" i="79" s="1"/>
  <c r="M21" i="79"/>
  <c r="N21" i="79" s="1"/>
  <c r="E21" i="79" s="1"/>
  <c r="M46" i="79"/>
  <c r="M33" i="79"/>
  <c r="N33" i="79" s="1"/>
  <c r="E33" i="79" s="1"/>
  <c r="M10" i="79"/>
  <c r="N10" i="79" s="1"/>
  <c r="I7" i="79"/>
  <c r="M60" i="79" s="1"/>
  <c r="M28" i="79"/>
  <c r="M56" i="79"/>
  <c r="N56" i="79" s="1"/>
  <c r="E56" i="79" s="1"/>
  <c r="M59" i="79"/>
  <c r="N59" i="79" s="1"/>
  <c r="E59" i="79" s="1"/>
  <c r="M59" i="81"/>
  <c r="M20" i="81"/>
  <c r="M14" i="81"/>
  <c r="M16" i="81"/>
  <c r="M58" i="81"/>
  <c r="M25" i="81"/>
  <c r="M36" i="81"/>
  <c r="M24" i="81"/>
  <c r="M53" i="81"/>
  <c r="L50" i="79"/>
  <c r="L58" i="79"/>
  <c r="L56" i="81"/>
  <c r="L43" i="81"/>
  <c r="L35" i="81"/>
  <c r="L48" i="81"/>
  <c r="N48" i="81" s="1"/>
  <c r="E48" i="81" s="1"/>
  <c r="L24" i="81"/>
  <c r="N24" i="81" s="1"/>
  <c r="E24" i="81" s="1"/>
  <c r="L16" i="81"/>
  <c r="N16" i="81" s="1"/>
  <c r="E16" i="81" s="1"/>
  <c r="L47" i="81"/>
  <c r="L31" i="81"/>
  <c r="L25" i="81"/>
  <c r="N25" i="81" s="1"/>
  <c r="E25" i="81" s="1"/>
  <c r="L40" i="81"/>
  <c r="L32" i="81"/>
  <c r="L39" i="81"/>
  <c r="N39" i="81" s="1"/>
  <c r="E39" i="81" s="1"/>
  <c r="L23" i="81"/>
  <c r="L57" i="81"/>
  <c r="L49" i="81"/>
  <c r="L41" i="81"/>
  <c r="L33" i="81"/>
  <c r="L17" i="81"/>
  <c r="L55" i="81"/>
  <c r="N55" i="81" s="1"/>
  <c r="E55" i="81" s="1"/>
  <c r="L61" i="81"/>
  <c r="N61" i="81" s="1"/>
  <c r="E61" i="81" s="1"/>
  <c r="L53" i="81"/>
  <c r="N53" i="81" s="1"/>
  <c r="E53" i="81" s="1"/>
  <c r="L45" i="81"/>
  <c r="N45" i="81" s="1"/>
  <c r="E45" i="81" s="1"/>
  <c r="L37" i="81"/>
  <c r="L29" i="81"/>
  <c r="L21" i="81"/>
  <c r="L13" i="81"/>
  <c r="N13" i="81" s="1"/>
  <c r="E13" i="81" s="1"/>
  <c r="L15" i="81"/>
  <c r="N15" i="81" s="1"/>
  <c r="E15" i="81" s="1"/>
  <c r="L59" i="81"/>
  <c r="N59" i="81" s="1"/>
  <c r="E59" i="81" s="1"/>
  <c r="L34" i="81"/>
  <c r="N34" i="81" s="1"/>
  <c r="E34" i="81" s="1"/>
  <c r="L19" i="81"/>
  <c r="M29" i="81"/>
  <c r="M61" i="81"/>
  <c r="L50" i="81"/>
  <c r="L28" i="79"/>
  <c r="N28" i="79" s="1"/>
  <c r="E28" i="79" s="1"/>
  <c r="L36" i="79"/>
  <c r="L44" i="79"/>
  <c r="L52" i="79"/>
  <c r="L60" i="79"/>
  <c r="L42" i="81"/>
  <c r="M11" i="81"/>
  <c r="M48" i="81"/>
  <c r="M19" i="81"/>
  <c r="M44" i="81"/>
  <c r="L62" i="81"/>
  <c r="N62" i="81" s="1"/>
  <c r="E62" i="81" s="1"/>
  <c r="L58" i="81"/>
  <c r="N58" i="81" s="1"/>
  <c r="E58" i="81" s="1"/>
  <c r="M22" i="81"/>
  <c r="M39" i="81"/>
  <c r="M28" i="81"/>
  <c r="M38" i="81"/>
  <c r="L22" i="81"/>
  <c r="M41" i="81"/>
  <c r="M18" i="81"/>
  <c r="M37" i="81"/>
  <c r="L51" i="81"/>
  <c r="N51" i="81" s="1"/>
  <c r="E51" i="81" s="1"/>
  <c r="M54" i="81"/>
  <c r="L54" i="81"/>
  <c r="L46" i="81"/>
  <c r="N46" i="81" s="1"/>
  <c r="E46" i="81" s="1"/>
  <c r="L60" i="81"/>
  <c r="N60" i="81" s="1"/>
  <c r="E60" i="81" s="1"/>
  <c r="L38" i="79"/>
  <c r="L46" i="79"/>
  <c r="N46" i="79" s="1"/>
  <c r="E46" i="79" s="1"/>
  <c r="L54" i="79"/>
  <c r="M34" i="81"/>
  <c r="L11" i="81"/>
  <c r="N11" i="81" s="1"/>
  <c r="E11" i="81" s="1"/>
  <c r="L38" i="81"/>
  <c r="M57" i="81"/>
  <c r="M26" i="81"/>
  <c r="L44" i="81"/>
  <c r="N44" i="81" s="1"/>
  <c r="E44" i="81" s="1"/>
  <c r="M50" i="81"/>
  <c r="L36" i="81"/>
  <c r="L28" i="81"/>
  <c r="N28" i="81" s="1"/>
  <c r="E28" i="81" s="1"/>
  <c r="M56" i="81"/>
  <c r="M31" i="81"/>
  <c r="M42" i="81"/>
  <c r="L27" i="81"/>
  <c r="M21" i="81"/>
  <c r="M23" i="81"/>
  <c r="M40" i="81"/>
  <c r="M47" i="81"/>
  <c r="M32" i="81"/>
  <c r="M17" i="81"/>
  <c r="M49" i="81"/>
  <c r="N26" i="81"/>
  <c r="E26" i="81" s="1"/>
  <c r="M27" i="81"/>
  <c r="L18" i="81"/>
  <c r="L20" i="81"/>
  <c r="N20" i="81" s="1"/>
  <c r="E20" i="81" s="1"/>
  <c r="M62" i="81"/>
  <c r="M12" i="81"/>
  <c r="N12" i="81" s="1"/>
  <c r="E12" i="81" s="1"/>
  <c r="M33" i="81"/>
  <c r="M43" i="81"/>
  <c r="M35" i="81"/>
  <c r="L14" i="81"/>
  <c r="N14" i="81" s="1"/>
  <c r="E14" i="81" s="1"/>
  <c r="H62" i="77"/>
  <c r="I62" i="77" s="1"/>
  <c r="J62" i="77" s="1"/>
  <c r="K62" i="77" s="1"/>
  <c r="G62" i="77"/>
  <c r="L62" i="77" s="1"/>
  <c r="H61" i="77"/>
  <c r="I61" i="77" s="1"/>
  <c r="J61" i="77" s="1"/>
  <c r="K61" i="77" s="1"/>
  <c r="G61" i="77"/>
  <c r="L61" i="77" s="1"/>
  <c r="I60" i="77"/>
  <c r="J60" i="77" s="1"/>
  <c r="K60" i="77" s="1"/>
  <c r="H60" i="77"/>
  <c r="G60" i="77"/>
  <c r="L60" i="77" s="1"/>
  <c r="J59" i="77"/>
  <c r="K59" i="77" s="1"/>
  <c r="I59" i="77"/>
  <c r="H59" i="77"/>
  <c r="G59" i="77"/>
  <c r="K58" i="77"/>
  <c r="J58" i="77"/>
  <c r="I58" i="77"/>
  <c r="H58" i="77"/>
  <c r="G58" i="77"/>
  <c r="K57" i="77"/>
  <c r="J57" i="77"/>
  <c r="I57" i="77"/>
  <c r="H57" i="77"/>
  <c r="G57" i="77"/>
  <c r="H56" i="77"/>
  <c r="I56" i="77" s="1"/>
  <c r="J56" i="77" s="1"/>
  <c r="K56" i="77" s="1"/>
  <c r="G56" i="77"/>
  <c r="I55" i="77"/>
  <c r="J55" i="77" s="1"/>
  <c r="K55" i="77" s="1"/>
  <c r="H55" i="77"/>
  <c r="G55" i="77"/>
  <c r="H54" i="77"/>
  <c r="I54" i="77" s="1"/>
  <c r="J54" i="77" s="1"/>
  <c r="K54" i="77" s="1"/>
  <c r="G54" i="77"/>
  <c r="L54" i="77" s="1"/>
  <c r="H53" i="77"/>
  <c r="I53" i="77" s="1"/>
  <c r="J53" i="77" s="1"/>
  <c r="K53" i="77" s="1"/>
  <c r="G53" i="77"/>
  <c r="L53" i="77" s="1"/>
  <c r="I52" i="77"/>
  <c r="J52" i="77" s="1"/>
  <c r="K52" i="77" s="1"/>
  <c r="H52" i="77"/>
  <c r="G52" i="77"/>
  <c r="L52" i="77" s="1"/>
  <c r="J51" i="77"/>
  <c r="K51" i="77" s="1"/>
  <c r="I51" i="77"/>
  <c r="H51" i="77"/>
  <c r="G51" i="77"/>
  <c r="K50" i="77"/>
  <c r="J50" i="77"/>
  <c r="I50" i="77"/>
  <c r="H50" i="77"/>
  <c r="G50" i="77"/>
  <c r="K49" i="77"/>
  <c r="J49" i="77"/>
  <c r="I49" i="77"/>
  <c r="H49" i="77"/>
  <c r="G49" i="77"/>
  <c r="H48" i="77"/>
  <c r="I48" i="77" s="1"/>
  <c r="J48" i="77" s="1"/>
  <c r="K48" i="77" s="1"/>
  <c r="G48" i="77"/>
  <c r="I47" i="77"/>
  <c r="J47" i="77" s="1"/>
  <c r="K47" i="77" s="1"/>
  <c r="H47" i="77"/>
  <c r="G47" i="77"/>
  <c r="L47" i="77" s="1"/>
  <c r="H46" i="77"/>
  <c r="I46" i="77" s="1"/>
  <c r="J46" i="77" s="1"/>
  <c r="K46" i="77" s="1"/>
  <c r="G46" i="77"/>
  <c r="L46" i="77" s="1"/>
  <c r="H45" i="77"/>
  <c r="I45" i="77" s="1"/>
  <c r="J45" i="77" s="1"/>
  <c r="K45" i="77" s="1"/>
  <c r="G45" i="77"/>
  <c r="L45" i="77" s="1"/>
  <c r="I44" i="77"/>
  <c r="J44" i="77" s="1"/>
  <c r="K44" i="77" s="1"/>
  <c r="H44" i="77"/>
  <c r="G44" i="77"/>
  <c r="L44" i="77" s="1"/>
  <c r="J43" i="77"/>
  <c r="K43" i="77" s="1"/>
  <c r="I43" i="77"/>
  <c r="H43" i="77"/>
  <c r="G43" i="77"/>
  <c r="K42" i="77"/>
  <c r="J42" i="77"/>
  <c r="I42" i="77"/>
  <c r="H42" i="77"/>
  <c r="G42" i="77"/>
  <c r="K41" i="77"/>
  <c r="J41" i="77"/>
  <c r="I41" i="77"/>
  <c r="H41" i="77"/>
  <c r="G41" i="77"/>
  <c r="H40" i="77"/>
  <c r="I40" i="77" s="1"/>
  <c r="J40" i="77" s="1"/>
  <c r="K40" i="77" s="1"/>
  <c r="G40" i="77"/>
  <c r="I39" i="77"/>
  <c r="J39" i="77" s="1"/>
  <c r="K39" i="77" s="1"/>
  <c r="H39" i="77"/>
  <c r="G39" i="77"/>
  <c r="H38" i="77"/>
  <c r="I38" i="77" s="1"/>
  <c r="J38" i="77" s="1"/>
  <c r="K38" i="77" s="1"/>
  <c r="G38" i="77"/>
  <c r="L38" i="77" s="1"/>
  <c r="H37" i="77"/>
  <c r="I37" i="77" s="1"/>
  <c r="J37" i="77" s="1"/>
  <c r="K37" i="77" s="1"/>
  <c r="G37" i="77"/>
  <c r="L37" i="77" s="1"/>
  <c r="H36" i="77"/>
  <c r="I36" i="77" s="1"/>
  <c r="J36" i="77" s="1"/>
  <c r="K36" i="77" s="1"/>
  <c r="G36" i="77"/>
  <c r="L36" i="77" s="1"/>
  <c r="I35" i="77"/>
  <c r="J35" i="77" s="1"/>
  <c r="K35" i="77" s="1"/>
  <c r="H35" i="77"/>
  <c r="G35" i="77"/>
  <c r="J34" i="77"/>
  <c r="K34" i="77" s="1"/>
  <c r="I34" i="77"/>
  <c r="H34" i="77"/>
  <c r="G34" i="77"/>
  <c r="K33" i="77"/>
  <c r="J33" i="77"/>
  <c r="I33" i="77"/>
  <c r="H33" i="77"/>
  <c r="G33" i="77"/>
  <c r="H32" i="77"/>
  <c r="I32" i="77" s="1"/>
  <c r="J32" i="77" s="1"/>
  <c r="K32" i="77" s="1"/>
  <c r="G32" i="77"/>
  <c r="I31" i="77"/>
  <c r="J31" i="77" s="1"/>
  <c r="K31" i="77" s="1"/>
  <c r="H31" i="77"/>
  <c r="G31" i="77"/>
  <c r="H30" i="77"/>
  <c r="I30" i="77" s="1"/>
  <c r="J30" i="77" s="1"/>
  <c r="K30" i="77" s="1"/>
  <c r="G30" i="77"/>
  <c r="L30" i="77" s="1"/>
  <c r="H29" i="77"/>
  <c r="I29" i="77" s="1"/>
  <c r="J29" i="77" s="1"/>
  <c r="K29" i="77" s="1"/>
  <c r="G29" i="77"/>
  <c r="L29" i="77" s="1"/>
  <c r="H28" i="77"/>
  <c r="I28" i="77" s="1"/>
  <c r="J28" i="77" s="1"/>
  <c r="K28" i="77" s="1"/>
  <c r="G28" i="77"/>
  <c r="L28" i="77" s="1"/>
  <c r="I27" i="77"/>
  <c r="J27" i="77" s="1"/>
  <c r="K27" i="77" s="1"/>
  <c r="H27" i="77"/>
  <c r="G27" i="77"/>
  <c r="L27" i="77" s="1"/>
  <c r="J26" i="77"/>
  <c r="K26" i="77" s="1"/>
  <c r="I26" i="77"/>
  <c r="H26" i="77"/>
  <c r="G26" i="77"/>
  <c r="K25" i="77"/>
  <c r="J25" i="77"/>
  <c r="I25" i="77"/>
  <c r="H25" i="77"/>
  <c r="G25" i="77"/>
  <c r="H24" i="77"/>
  <c r="I24" i="77" s="1"/>
  <c r="J24" i="77" s="1"/>
  <c r="K24" i="77" s="1"/>
  <c r="G24" i="77"/>
  <c r="I23" i="77"/>
  <c r="J23" i="77" s="1"/>
  <c r="K23" i="77" s="1"/>
  <c r="H23" i="77"/>
  <c r="G23" i="77"/>
  <c r="H22" i="77"/>
  <c r="I22" i="77" s="1"/>
  <c r="J22" i="77" s="1"/>
  <c r="K22" i="77" s="1"/>
  <c r="G22" i="77"/>
  <c r="L22" i="77" s="1"/>
  <c r="H21" i="77"/>
  <c r="I21" i="77" s="1"/>
  <c r="J21" i="77" s="1"/>
  <c r="K21" i="77" s="1"/>
  <c r="G21" i="77"/>
  <c r="L21" i="77" s="1"/>
  <c r="H20" i="77"/>
  <c r="I20" i="77" s="1"/>
  <c r="J20" i="77" s="1"/>
  <c r="K20" i="77" s="1"/>
  <c r="G20" i="77"/>
  <c r="L20" i="77" s="1"/>
  <c r="I19" i="77"/>
  <c r="J19" i="77" s="1"/>
  <c r="K19" i="77" s="1"/>
  <c r="H19" i="77"/>
  <c r="G19" i="77"/>
  <c r="L19" i="77" s="1"/>
  <c r="J18" i="77"/>
  <c r="K18" i="77" s="1"/>
  <c r="I18" i="77"/>
  <c r="H18" i="77"/>
  <c r="G18" i="77"/>
  <c r="K17" i="77"/>
  <c r="J17" i="77"/>
  <c r="I17" i="77"/>
  <c r="H17" i="77"/>
  <c r="G17" i="77"/>
  <c r="L16" i="77"/>
  <c r="H16" i="77"/>
  <c r="I16" i="77" s="1"/>
  <c r="J16" i="77" s="1"/>
  <c r="K16" i="77" s="1"/>
  <c r="G16" i="77"/>
  <c r="I15" i="77"/>
  <c r="J15" i="77" s="1"/>
  <c r="K15" i="77" s="1"/>
  <c r="H15" i="77"/>
  <c r="G15" i="77"/>
  <c r="H14" i="77"/>
  <c r="I14" i="77" s="1"/>
  <c r="J14" i="77" s="1"/>
  <c r="K14" i="77" s="1"/>
  <c r="G14" i="77"/>
  <c r="L14" i="77" s="1"/>
  <c r="H13" i="77"/>
  <c r="I13" i="77" s="1"/>
  <c r="J13" i="77" s="1"/>
  <c r="K13" i="77" s="1"/>
  <c r="G13" i="77"/>
  <c r="L13" i="77" s="1"/>
  <c r="H12" i="77"/>
  <c r="I12" i="77" s="1"/>
  <c r="J12" i="77" s="1"/>
  <c r="K12" i="77" s="1"/>
  <c r="G12" i="77"/>
  <c r="L12" i="77" s="1"/>
  <c r="I11" i="77"/>
  <c r="J11" i="77" s="1"/>
  <c r="K11" i="77" s="1"/>
  <c r="H11" i="77"/>
  <c r="G11" i="77"/>
  <c r="L11" i="77" s="1"/>
  <c r="J10" i="77"/>
  <c r="K10" i="77" s="1"/>
  <c r="I10" i="77"/>
  <c r="H10" i="77"/>
  <c r="G10" i="77"/>
  <c r="E10" i="77"/>
  <c r="B7" i="77"/>
  <c r="I6" i="77"/>
  <c r="L10" i="77" s="1"/>
  <c r="B6" i="77"/>
  <c r="I7" i="77" l="1"/>
  <c r="M38" i="77" s="1"/>
  <c r="N38" i="77" s="1"/>
  <c r="E38" i="77" s="1"/>
  <c r="M53" i="77"/>
  <c r="N53" i="77" s="1"/>
  <c r="E53" i="77" s="1"/>
  <c r="M60" i="77"/>
  <c r="N60" i="77" s="1"/>
  <c r="E60" i="77" s="1"/>
  <c r="M26" i="77"/>
  <c r="M33" i="77"/>
  <c r="M39" i="77"/>
  <c r="M43" i="77"/>
  <c r="M13" i="77"/>
  <c r="M19" i="77"/>
  <c r="N19" i="77" s="1"/>
  <c r="E19" i="77" s="1"/>
  <c r="M25" i="77"/>
  <c r="M49" i="77"/>
  <c r="M54" i="77"/>
  <c r="N54" i="77" s="1"/>
  <c r="E54" i="77" s="1"/>
  <c r="M61" i="77"/>
  <c r="N61" i="77" s="1"/>
  <c r="E61" i="77" s="1"/>
  <c r="M11" i="77"/>
  <c r="N11" i="77" s="1"/>
  <c r="E11" i="77" s="1"/>
  <c r="M23" i="77"/>
  <c r="M28" i="77"/>
  <c r="N28" i="77" s="1"/>
  <c r="E28" i="77" s="1"/>
  <c r="M40" i="77"/>
  <c r="M20" i="77"/>
  <c r="N20" i="77" s="1"/>
  <c r="E20" i="77" s="1"/>
  <c r="M32" i="77"/>
  <c r="M37" i="77"/>
  <c r="N37" i="77" s="1"/>
  <c r="E37" i="77" s="1"/>
  <c r="M12" i="77"/>
  <c r="N12" i="77" s="1"/>
  <c r="E12" i="77" s="1"/>
  <c r="N13" i="77"/>
  <c r="E13" i="77" s="1"/>
  <c r="M16" i="77"/>
  <c r="N16" i="77" s="1"/>
  <c r="E16" i="77" s="1"/>
  <c r="M42" i="77"/>
  <c r="M48" i="77"/>
  <c r="M55" i="77"/>
  <c r="L32" i="77"/>
  <c r="L15" i="77"/>
  <c r="L23" i="77"/>
  <c r="L31" i="77"/>
  <c r="L39" i="77"/>
  <c r="N39" i="77" s="1"/>
  <c r="E39" i="77" s="1"/>
  <c r="L55" i="77"/>
  <c r="N60" i="79"/>
  <c r="E60" i="79" s="1"/>
  <c r="N19" i="81"/>
  <c r="E19" i="81" s="1"/>
  <c r="N57" i="81"/>
  <c r="E57" i="81" s="1"/>
  <c r="M44" i="79"/>
  <c r="M55" i="79"/>
  <c r="N55" i="79" s="1"/>
  <c r="E55" i="79" s="1"/>
  <c r="M12" i="79"/>
  <c r="N12" i="79" s="1"/>
  <c r="E12" i="79" s="1"/>
  <c r="M15" i="79"/>
  <c r="N15" i="79" s="1"/>
  <c r="E15" i="79" s="1"/>
  <c r="M27" i="79"/>
  <c r="N27" i="79" s="1"/>
  <c r="E27" i="79" s="1"/>
  <c r="M54" i="79"/>
  <c r="N54" i="79" s="1"/>
  <c r="E54" i="79" s="1"/>
  <c r="M31" i="79"/>
  <c r="N31" i="79" s="1"/>
  <c r="E31" i="79" s="1"/>
  <c r="L40" i="77"/>
  <c r="L48" i="77"/>
  <c r="L56" i="77"/>
  <c r="N18" i="81"/>
  <c r="E18" i="81" s="1"/>
  <c r="N36" i="81"/>
  <c r="E36" i="81" s="1"/>
  <c r="N52" i="79"/>
  <c r="E52" i="79" s="1"/>
  <c r="N23" i="81"/>
  <c r="E23" i="81" s="1"/>
  <c r="M38" i="79"/>
  <c r="M29" i="79"/>
  <c r="N29" i="79" s="1"/>
  <c r="E29" i="79" s="1"/>
  <c r="M58" i="79"/>
  <c r="M43" i="79"/>
  <c r="N43" i="79" s="1"/>
  <c r="E43" i="79" s="1"/>
  <c r="M39" i="79"/>
  <c r="N39" i="79" s="1"/>
  <c r="E39" i="79" s="1"/>
  <c r="L33" i="77"/>
  <c r="N33" i="77" s="1"/>
  <c r="E33" i="77" s="1"/>
  <c r="L17" i="77"/>
  <c r="L25" i="77"/>
  <c r="L41" i="77"/>
  <c r="L18" i="77"/>
  <c r="L26" i="77"/>
  <c r="N26" i="77" s="1"/>
  <c r="E26" i="77" s="1"/>
  <c r="L42" i="77"/>
  <c r="N42" i="77" s="1"/>
  <c r="E42" i="77" s="1"/>
  <c r="L50" i="77"/>
  <c r="L58" i="77"/>
  <c r="N27" i="81"/>
  <c r="E27" i="81" s="1"/>
  <c r="N38" i="79"/>
  <c r="E38" i="79" s="1"/>
  <c r="N32" i="81"/>
  <c r="E32" i="81" s="1"/>
  <c r="N35" i="81"/>
  <c r="E35" i="81" s="1"/>
  <c r="M47" i="79"/>
  <c r="N47" i="79" s="1"/>
  <c r="E47" i="79" s="1"/>
  <c r="M18" i="79"/>
  <c r="N18" i="79" s="1"/>
  <c r="E18" i="79" s="1"/>
  <c r="M11" i="79"/>
  <c r="N11" i="79" s="1"/>
  <c r="E11" i="79" s="1"/>
  <c r="M30" i="79"/>
  <c r="N30" i="79" s="1"/>
  <c r="E30" i="79" s="1"/>
  <c r="M41" i="79"/>
  <c r="N41" i="79" s="1"/>
  <c r="E41" i="79" s="1"/>
  <c r="M52" i="79"/>
  <c r="M62" i="79"/>
  <c r="N62" i="79" s="1"/>
  <c r="E62" i="79" s="1"/>
  <c r="M34" i="79"/>
  <c r="N34" i="79" s="1"/>
  <c r="E34" i="79" s="1"/>
  <c r="L57" i="77"/>
  <c r="L34" i="77"/>
  <c r="L35" i="77"/>
  <c r="L43" i="77"/>
  <c r="N43" i="77" s="1"/>
  <c r="E43" i="77" s="1"/>
  <c r="L51" i="77"/>
  <c r="L59" i="77"/>
  <c r="N22" i="81"/>
  <c r="E22" i="81" s="1"/>
  <c r="N17" i="81"/>
  <c r="E17" i="81" s="1"/>
  <c r="N40" i="81"/>
  <c r="E40" i="81" s="1"/>
  <c r="N43" i="81"/>
  <c r="E43" i="81" s="1"/>
  <c r="M61" i="79"/>
  <c r="N61" i="79" s="1"/>
  <c r="E61" i="79" s="1"/>
  <c r="M25" i="79"/>
  <c r="N25" i="79" s="1"/>
  <c r="E25" i="79" s="1"/>
  <c r="M49" i="79"/>
  <c r="N49" i="79" s="1"/>
  <c r="E49" i="79" s="1"/>
  <c r="M37" i="79"/>
  <c r="N37" i="79" s="1"/>
  <c r="E37" i="79" s="1"/>
  <c r="M13" i="79"/>
  <c r="N13" i="79" s="1"/>
  <c r="E13" i="79" s="1"/>
  <c r="M51" i="79"/>
  <c r="N51" i="79" s="1"/>
  <c r="E51" i="79" s="1"/>
  <c r="N50" i="81"/>
  <c r="E50" i="81" s="1"/>
  <c r="N21" i="81"/>
  <c r="E21" i="81" s="1"/>
  <c r="N33" i="81"/>
  <c r="E33" i="81" s="1"/>
  <c r="N56" i="81"/>
  <c r="E56" i="81" s="1"/>
  <c r="M42" i="79"/>
  <c r="N42" i="79" s="1"/>
  <c r="E42" i="79" s="1"/>
  <c r="M20" i="79"/>
  <c r="N20" i="79" s="1"/>
  <c r="E20" i="79" s="1"/>
  <c r="M57" i="79"/>
  <c r="N57" i="79" s="1"/>
  <c r="E57" i="79" s="1"/>
  <c r="M32" i="79"/>
  <c r="N32" i="79" s="1"/>
  <c r="E32" i="79" s="1"/>
  <c r="M48" i="79"/>
  <c r="N48" i="79" s="1"/>
  <c r="E48" i="79" s="1"/>
  <c r="L24" i="77"/>
  <c r="L49" i="77"/>
  <c r="N49" i="77" s="1"/>
  <c r="E49" i="77" s="1"/>
  <c r="N38" i="81"/>
  <c r="E38" i="81" s="1"/>
  <c r="N54" i="81"/>
  <c r="E54" i="81" s="1"/>
  <c r="N29" i="81"/>
  <c r="E29" i="81" s="1"/>
  <c r="N41" i="81"/>
  <c r="E41" i="81" s="1"/>
  <c r="N31" i="81"/>
  <c r="E31" i="81" s="1"/>
  <c r="N58" i="79"/>
  <c r="E58" i="79" s="1"/>
  <c r="M50" i="79"/>
  <c r="N50" i="79" s="1"/>
  <c r="E50" i="79" s="1"/>
  <c r="M17" i="79"/>
  <c r="N17" i="79" s="1"/>
  <c r="E17" i="79" s="1"/>
  <c r="M40" i="79"/>
  <c r="N40" i="79" s="1"/>
  <c r="E40" i="79" s="1"/>
  <c r="M35" i="79"/>
  <c r="N35" i="79" s="1"/>
  <c r="E35" i="79" s="1"/>
  <c r="M19" i="79"/>
  <c r="N19" i="79" s="1"/>
  <c r="E19" i="79" s="1"/>
  <c r="M53" i="79"/>
  <c r="N53" i="79" s="1"/>
  <c r="E53" i="79" s="1"/>
  <c r="M26" i="79"/>
  <c r="N26" i="79" s="1"/>
  <c r="E26" i="79" s="1"/>
  <c r="N44" i="79"/>
  <c r="E44" i="79" s="1"/>
  <c r="N42" i="81"/>
  <c r="E42" i="81" s="1"/>
  <c r="N37" i="81"/>
  <c r="E37" i="81" s="1"/>
  <c r="N49" i="81"/>
  <c r="E49" i="81" s="1"/>
  <c r="N47" i="81"/>
  <c r="E47" i="81" s="1"/>
  <c r="M36" i="79"/>
  <c r="N36" i="79" s="1"/>
  <c r="E36" i="79" s="1"/>
  <c r="M22" i="79"/>
  <c r="N22" i="79" s="1"/>
  <c r="E22" i="79" s="1"/>
  <c r="M16" i="79"/>
  <c r="N16" i="79" s="1"/>
  <c r="E16" i="79" s="1"/>
  <c r="M14" i="79"/>
  <c r="N14" i="79" s="1"/>
  <c r="E14" i="79" s="1"/>
  <c r="H62" i="75"/>
  <c r="I62" i="75" s="1"/>
  <c r="J62" i="75" s="1"/>
  <c r="K62" i="75" s="1"/>
  <c r="G62" i="75"/>
  <c r="L62" i="75" s="1"/>
  <c r="I61" i="75"/>
  <c r="J61" i="75" s="1"/>
  <c r="K61" i="75" s="1"/>
  <c r="H61" i="75"/>
  <c r="G61" i="75"/>
  <c r="L61" i="75" s="1"/>
  <c r="J60" i="75"/>
  <c r="K60" i="75" s="1"/>
  <c r="I60" i="75"/>
  <c r="H60" i="75"/>
  <c r="G60" i="75"/>
  <c r="L60" i="75" s="1"/>
  <c r="H59" i="75"/>
  <c r="I59" i="75" s="1"/>
  <c r="J59" i="75" s="1"/>
  <c r="K59" i="75" s="1"/>
  <c r="G59" i="75"/>
  <c r="I58" i="75"/>
  <c r="J58" i="75" s="1"/>
  <c r="K58" i="75" s="1"/>
  <c r="H58" i="75"/>
  <c r="G58" i="75"/>
  <c r="J57" i="75"/>
  <c r="K57" i="75" s="1"/>
  <c r="I57" i="75"/>
  <c r="H57" i="75"/>
  <c r="G57" i="75"/>
  <c r="H56" i="75"/>
  <c r="I56" i="75" s="1"/>
  <c r="J56" i="75" s="1"/>
  <c r="K56" i="75" s="1"/>
  <c r="G56" i="75"/>
  <c r="L56" i="75" s="1"/>
  <c r="L55" i="75"/>
  <c r="H55" i="75"/>
  <c r="I55" i="75" s="1"/>
  <c r="J55" i="75" s="1"/>
  <c r="K55" i="75" s="1"/>
  <c r="G55" i="75"/>
  <c r="H54" i="75"/>
  <c r="I54" i="75" s="1"/>
  <c r="J54" i="75" s="1"/>
  <c r="K54" i="75" s="1"/>
  <c r="G54" i="75"/>
  <c r="L54" i="75" s="1"/>
  <c r="I53" i="75"/>
  <c r="J53" i="75" s="1"/>
  <c r="K53" i="75" s="1"/>
  <c r="H53" i="75"/>
  <c r="G53" i="75"/>
  <c r="L53" i="75" s="1"/>
  <c r="J52" i="75"/>
  <c r="K52" i="75" s="1"/>
  <c r="I52" i="75"/>
  <c r="H52" i="75"/>
  <c r="G52" i="75"/>
  <c r="L52" i="75" s="1"/>
  <c r="H51" i="75"/>
  <c r="I51" i="75" s="1"/>
  <c r="J51" i="75" s="1"/>
  <c r="K51" i="75" s="1"/>
  <c r="G51" i="75"/>
  <c r="I50" i="75"/>
  <c r="J50" i="75" s="1"/>
  <c r="K50" i="75" s="1"/>
  <c r="H50" i="75"/>
  <c r="G50" i="75"/>
  <c r="J49" i="75"/>
  <c r="K49" i="75" s="1"/>
  <c r="I49" i="75"/>
  <c r="H49" i="75"/>
  <c r="G49" i="75"/>
  <c r="H48" i="75"/>
  <c r="I48" i="75" s="1"/>
  <c r="J48" i="75" s="1"/>
  <c r="K48" i="75" s="1"/>
  <c r="G48" i="75"/>
  <c r="L48" i="75" s="1"/>
  <c r="L47" i="75"/>
  <c r="H47" i="75"/>
  <c r="I47" i="75" s="1"/>
  <c r="J47" i="75" s="1"/>
  <c r="K47" i="75" s="1"/>
  <c r="G47" i="75"/>
  <c r="H46" i="75"/>
  <c r="I46" i="75" s="1"/>
  <c r="J46" i="75" s="1"/>
  <c r="K46" i="75" s="1"/>
  <c r="G46" i="75"/>
  <c r="L46" i="75" s="1"/>
  <c r="I45" i="75"/>
  <c r="J45" i="75" s="1"/>
  <c r="K45" i="75" s="1"/>
  <c r="H45" i="75"/>
  <c r="G45" i="75"/>
  <c r="L45" i="75" s="1"/>
  <c r="J44" i="75"/>
  <c r="K44" i="75" s="1"/>
  <c r="I44" i="75"/>
  <c r="H44" i="75"/>
  <c r="G44" i="75"/>
  <c r="L44" i="75" s="1"/>
  <c r="H43" i="75"/>
  <c r="I43" i="75" s="1"/>
  <c r="J43" i="75" s="1"/>
  <c r="K43" i="75" s="1"/>
  <c r="G43" i="75"/>
  <c r="I42" i="75"/>
  <c r="J42" i="75" s="1"/>
  <c r="K42" i="75" s="1"/>
  <c r="H42" i="75"/>
  <c r="G42" i="75"/>
  <c r="J41" i="75"/>
  <c r="K41" i="75" s="1"/>
  <c r="I41" i="75"/>
  <c r="H41" i="75"/>
  <c r="G41" i="75"/>
  <c r="H40" i="75"/>
  <c r="I40" i="75" s="1"/>
  <c r="J40" i="75" s="1"/>
  <c r="K40" i="75" s="1"/>
  <c r="G40" i="75"/>
  <c r="L40" i="75" s="1"/>
  <c r="L39" i="75"/>
  <c r="H39" i="75"/>
  <c r="I39" i="75" s="1"/>
  <c r="J39" i="75" s="1"/>
  <c r="K39" i="75" s="1"/>
  <c r="G39" i="75"/>
  <c r="H38" i="75"/>
  <c r="I38" i="75" s="1"/>
  <c r="J38" i="75" s="1"/>
  <c r="K38" i="75" s="1"/>
  <c r="G38" i="75"/>
  <c r="L38" i="75" s="1"/>
  <c r="I37" i="75"/>
  <c r="J37" i="75" s="1"/>
  <c r="K37" i="75" s="1"/>
  <c r="H37" i="75"/>
  <c r="G37" i="75"/>
  <c r="L37" i="75" s="1"/>
  <c r="J36" i="75"/>
  <c r="K36" i="75" s="1"/>
  <c r="I36" i="75"/>
  <c r="H36" i="75"/>
  <c r="G36" i="75"/>
  <c r="L36" i="75" s="1"/>
  <c r="H35" i="75"/>
  <c r="I35" i="75" s="1"/>
  <c r="J35" i="75" s="1"/>
  <c r="K35" i="75" s="1"/>
  <c r="G35" i="75"/>
  <c r="I34" i="75"/>
  <c r="J34" i="75" s="1"/>
  <c r="K34" i="75" s="1"/>
  <c r="H34" i="75"/>
  <c r="G34" i="75"/>
  <c r="J33" i="75"/>
  <c r="K33" i="75" s="1"/>
  <c r="I33" i="75"/>
  <c r="H33" i="75"/>
  <c r="G33" i="75"/>
  <c r="H32" i="75"/>
  <c r="I32" i="75" s="1"/>
  <c r="J32" i="75" s="1"/>
  <c r="K32" i="75" s="1"/>
  <c r="G32" i="75"/>
  <c r="L32" i="75" s="1"/>
  <c r="L31" i="75"/>
  <c r="H31" i="75"/>
  <c r="I31" i="75" s="1"/>
  <c r="J31" i="75" s="1"/>
  <c r="K31" i="75" s="1"/>
  <c r="G31" i="75"/>
  <c r="H30" i="75"/>
  <c r="I30" i="75" s="1"/>
  <c r="J30" i="75" s="1"/>
  <c r="K30" i="75" s="1"/>
  <c r="G30" i="75"/>
  <c r="L30" i="75" s="1"/>
  <c r="I29" i="75"/>
  <c r="J29" i="75" s="1"/>
  <c r="K29" i="75" s="1"/>
  <c r="H29" i="75"/>
  <c r="G29" i="75"/>
  <c r="L29" i="75" s="1"/>
  <c r="J28" i="75"/>
  <c r="K28" i="75" s="1"/>
  <c r="I28" i="75"/>
  <c r="H28" i="75"/>
  <c r="G28" i="75"/>
  <c r="L28" i="75" s="1"/>
  <c r="H27" i="75"/>
  <c r="I27" i="75" s="1"/>
  <c r="J27" i="75" s="1"/>
  <c r="K27" i="75" s="1"/>
  <c r="G27" i="75"/>
  <c r="I26" i="75"/>
  <c r="J26" i="75" s="1"/>
  <c r="K26" i="75" s="1"/>
  <c r="H26" i="75"/>
  <c r="G26" i="75"/>
  <c r="J25" i="75"/>
  <c r="K25" i="75" s="1"/>
  <c r="I25" i="75"/>
  <c r="H25" i="75"/>
  <c r="G25" i="75"/>
  <c r="K24" i="75"/>
  <c r="J24" i="75"/>
  <c r="I24" i="75"/>
  <c r="H24" i="75"/>
  <c r="G24" i="75"/>
  <c r="L24" i="75" s="1"/>
  <c r="L23" i="75"/>
  <c r="H23" i="75"/>
  <c r="I23" i="75" s="1"/>
  <c r="J23" i="75" s="1"/>
  <c r="K23" i="75" s="1"/>
  <c r="G23" i="75"/>
  <c r="H22" i="75"/>
  <c r="I22" i="75" s="1"/>
  <c r="J22" i="75" s="1"/>
  <c r="K22" i="75" s="1"/>
  <c r="G22" i="75"/>
  <c r="L22" i="75" s="1"/>
  <c r="I21" i="75"/>
  <c r="J21" i="75" s="1"/>
  <c r="K21" i="75" s="1"/>
  <c r="H21" i="75"/>
  <c r="G21" i="75"/>
  <c r="L21" i="75" s="1"/>
  <c r="J20" i="75"/>
  <c r="K20" i="75" s="1"/>
  <c r="I20" i="75"/>
  <c r="H20" i="75"/>
  <c r="G20" i="75"/>
  <c r="L20" i="75" s="1"/>
  <c r="H19" i="75"/>
  <c r="I19" i="75" s="1"/>
  <c r="J19" i="75" s="1"/>
  <c r="K19" i="75" s="1"/>
  <c r="G19" i="75"/>
  <c r="I18" i="75"/>
  <c r="J18" i="75" s="1"/>
  <c r="K18" i="75" s="1"/>
  <c r="H18" i="75"/>
  <c r="G18" i="75"/>
  <c r="J17" i="75"/>
  <c r="K17" i="75" s="1"/>
  <c r="I17" i="75"/>
  <c r="H17" i="75"/>
  <c r="G17" i="75"/>
  <c r="K16" i="75"/>
  <c r="J16" i="75"/>
  <c r="I16" i="75"/>
  <c r="H16" i="75"/>
  <c r="G16" i="75"/>
  <c r="L16" i="75" s="1"/>
  <c r="L15" i="75"/>
  <c r="H15" i="75"/>
  <c r="I15" i="75" s="1"/>
  <c r="J15" i="75" s="1"/>
  <c r="K15" i="75" s="1"/>
  <c r="G15" i="75"/>
  <c r="H14" i="75"/>
  <c r="I14" i="75" s="1"/>
  <c r="J14" i="75" s="1"/>
  <c r="K14" i="75" s="1"/>
  <c r="G14" i="75"/>
  <c r="L14" i="75" s="1"/>
  <c r="I13" i="75"/>
  <c r="J13" i="75" s="1"/>
  <c r="K13" i="75" s="1"/>
  <c r="H13" i="75"/>
  <c r="G13" i="75"/>
  <c r="L13" i="75" s="1"/>
  <c r="J12" i="75"/>
  <c r="K12" i="75" s="1"/>
  <c r="I12" i="75"/>
  <c r="H12" i="75"/>
  <c r="G12" i="75"/>
  <c r="L12" i="75" s="1"/>
  <c r="H11" i="75"/>
  <c r="I11" i="75" s="1"/>
  <c r="J11" i="75" s="1"/>
  <c r="K11" i="75" s="1"/>
  <c r="G11" i="75"/>
  <c r="L11" i="75" s="1"/>
  <c r="I10" i="75"/>
  <c r="J10" i="75" s="1"/>
  <c r="K10" i="75" s="1"/>
  <c r="H10" i="75"/>
  <c r="G10" i="75"/>
  <c r="E10" i="75"/>
  <c r="B7" i="75"/>
  <c r="I6" i="75"/>
  <c r="L26" i="75" s="1"/>
  <c r="B6" i="75"/>
  <c r="M58" i="75" l="1"/>
  <c r="I7" i="75"/>
  <c r="M48" i="75" s="1"/>
  <c r="N48" i="75" s="1"/>
  <c r="E48" i="75" s="1"/>
  <c r="M42" i="75"/>
  <c r="M28" i="75"/>
  <c r="N28" i="75" s="1"/>
  <c r="E28" i="75" s="1"/>
  <c r="M62" i="75"/>
  <c r="N62" i="75" s="1"/>
  <c r="E62" i="75" s="1"/>
  <c r="M54" i="75"/>
  <c r="N54" i="75" s="1"/>
  <c r="E54" i="75" s="1"/>
  <c r="M15" i="75"/>
  <c r="N15" i="75" s="1"/>
  <c r="E15" i="75" s="1"/>
  <c r="M22" i="75"/>
  <c r="N22" i="75" s="1"/>
  <c r="E22" i="75" s="1"/>
  <c r="M46" i="75"/>
  <c r="N46" i="75" s="1"/>
  <c r="E46" i="75" s="1"/>
  <c r="N16" i="75"/>
  <c r="E16" i="75" s="1"/>
  <c r="M16" i="75"/>
  <c r="M12" i="75"/>
  <c r="N12" i="75" s="1"/>
  <c r="E12" i="75" s="1"/>
  <c r="M49" i="75"/>
  <c r="M60" i="75"/>
  <c r="N60" i="75" s="1"/>
  <c r="E60" i="75" s="1"/>
  <c r="M47" i="75"/>
  <c r="N47" i="75" s="1"/>
  <c r="E47" i="75" s="1"/>
  <c r="N55" i="77"/>
  <c r="E55" i="77" s="1"/>
  <c r="M45" i="77"/>
  <c r="N45" i="77" s="1"/>
  <c r="E45" i="77" s="1"/>
  <c r="M18" i="77"/>
  <c r="L17" i="75"/>
  <c r="L25" i="75"/>
  <c r="L33" i="75"/>
  <c r="L41" i="75"/>
  <c r="L49" i="75"/>
  <c r="L57" i="75"/>
  <c r="N24" i="77"/>
  <c r="E24" i="77" s="1"/>
  <c r="N50" i="77"/>
  <c r="E50" i="77" s="1"/>
  <c r="M56" i="77"/>
  <c r="L10" i="75"/>
  <c r="L58" i="75"/>
  <c r="L34" i="75"/>
  <c r="L42" i="75"/>
  <c r="L50" i="75"/>
  <c r="L27" i="75"/>
  <c r="L35" i="75"/>
  <c r="L43" i="75"/>
  <c r="L51" i="75"/>
  <c r="L59" i="75"/>
  <c r="N56" i="77"/>
  <c r="E56" i="77" s="1"/>
  <c r="N23" i="77"/>
  <c r="E23" i="77" s="1"/>
  <c r="M62" i="77"/>
  <c r="N62" i="77" s="1"/>
  <c r="E62" i="77" s="1"/>
  <c r="M21" i="77"/>
  <c r="N21" i="77" s="1"/>
  <c r="E21" i="77" s="1"/>
  <c r="M27" i="77"/>
  <c r="N27" i="77" s="1"/>
  <c r="E27" i="77" s="1"/>
  <c r="M46" i="77"/>
  <c r="N46" i="77" s="1"/>
  <c r="E46" i="77" s="1"/>
  <c r="M50" i="77"/>
  <c r="M10" i="77"/>
  <c r="N10" i="77" s="1"/>
  <c r="L19" i="75"/>
  <c r="N18" i="77"/>
  <c r="E18" i="77" s="1"/>
  <c r="N48" i="77"/>
  <c r="E48" i="77" s="1"/>
  <c r="M34" i="77"/>
  <c r="N34" i="77" s="1"/>
  <c r="E34" i="77" s="1"/>
  <c r="M57" i="77"/>
  <c r="N57" i="77" s="1"/>
  <c r="E57" i="77" s="1"/>
  <c r="M17" i="77"/>
  <c r="N17" i="77" s="1"/>
  <c r="E17" i="77" s="1"/>
  <c r="M36" i="77"/>
  <c r="N36" i="77" s="1"/>
  <c r="E36" i="77" s="1"/>
  <c r="M58" i="77"/>
  <c r="N58" i="77" s="1"/>
  <c r="E58" i="77" s="1"/>
  <c r="M41" i="77"/>
  <c r="N41" i="77" s="1"/>
  <c r="E41" i="77" s="1"/>
  <c r="N59" i="77"/>
  <c r="E59" i="77" s="1"/>
  <c r="N40" i="77"/>
  <c r="E40" i="77" s="1"/>
  <c r="N32" i="77"/>
  <c r="E32" i="77" s="1"/>
  <c r="M29" i="77"/>
  <c r="N29" i="77" s="1"/>
  <c r="E29" i="77" s="1"/>
  <c r="M51" i="77"/>
  <c r="N51" i="77" s="1"/>
  <c r="E51" i="77" s="1"/>
  <c r="M15" i="77"/>
  <c r="N15" i="77" s="1"/>
  <c r="E15" i="77" s="1"/>
  <c r="M31" i="77"/>
  <c r="N31" i="77" s="1"/>
  <c r="E31" i="77" s="1"/>
  <c r="M35" i="77"/>
  <c r="N35" i="77" s="1"/>
  <c r="E35" i="77" s="1"/>
  <c r="M30" i="77"/>
  <c r="N30" i="77" s="1"/>
  <c r="E30" i="77" s="1"/>
  <c r="M52" i="77"/>
  <c r="N52" i="77" s="1"/>
  <c r="E52" i="77" s="1"/>
  <c r="L18" i="75"/>
  <c r="N25" i="77"/>
  <c r="E25" i="77" s="1"/>
  <c r="M59" i="77"/>
  <c r="M24" i="77"/>
  <c r="M44" i="77"/>
  <c r="N44" i="77" s="1"/>
  <c r="E44" i="77" s="1"/>
  <c r="M47" i="77"/>
  <c r="N47" i="77" s="1"/>
  <c r="E47" i="77" s="1"/>
  <c r="M14" i="77"/>
  <c r="N14" i="77" s="1"/>
  <c r="E14" i="77" s="1"/>
  <c r="M22" i="77"/>
  <c r="N22" i="77" s="1"/>
  <c r="E22" i="77" s="1"/>
  <c r="H62" i="73"/>
  <c r="I62" i="73" s="1"/>
  <c r="J62" i="73" s="1"/>
  <c r="K62" i="73" s="1"/>
  <c r="G62" i="73"/>
  <c r="I61" i="73"/>
  <c r="J61" i="73" s="1"/>
  <c r="K61" i="73" s="1"/>
  <c r="H61" i="73"/>
  <c r="G61" i="73"/>
  <c r="L60" i="73"/>
  <c r="J60" i="73"/>
  <c r="K60" i="73" s="1"/>
  <c r="I60" i="73"/>
  <c r="H60" i="73"/>
  <c r="G60" i="73"/>
  <c r="H59" i="73"/>
  <c r="I59" i="73" s="1"/>
  <c r="J59" i="73" s="1"/>
  <c r="K59" i="73" s="1"/>
  <c r="G59" i="73"/>
  <c r="L59" i="73" s="1"/>
  <c r="H58" i="73"/>
  <c r="I58" i="73" s="1"/>
  <c r="J58" i="73" s="1"/>
  <c r="K58" i="73" s="1"/>
  <c r="G58" i="73"/>
  <c r="I57" i="73"/>
  <c r="J57" i="73" s="1"/>
  <c r="K57" i="73" s="1"/>
  <c r="H57" i="73"/>
  <c r="G57" i="73"/>
  <c r="L57" i="73" s="1"/>
  <c r="H56" i="73"/>
  <c r="I56" i="73" s="1"/>
  <c r="J56" i="73" s="1"/>
  <c r="K56" i="73" s="1"/>
  <c r="G56" i="73"/>
  <c r="L56" i="73" s="1"/>
  <c r="I55" i="73"/>
  <c r="J55" i="73" s="1"/>
  <c r="K55" i="73" s="1"/>
  <c r="H55" i="73"/>
  <c r="G55" i="73"/>
  <c r="L55" i="73" s="1"/>
  <c r="H54" i="73"/>
  <c r="I54" i="73" s="1"/>
  <c r="J54" i="73" s="1"/>
  <c r="K54" i="73" s="1"/>
  <c r="G54" i="73"/>
  <c r="I53" i="73"/>
  <c r="J53" i="73" s="1"/>
  <c r="K53" i="73" s="1"/>
  <c r="H53" i="73"/>
  <c r="G53" i="73"/>
  <c r="L52" i="73"/>
  <c r="J52" i="73"/>
  <c r="K52" i="73" s="1"/>
  <c r="I52" i="73"/>
  <c r="H52" i="73"/>
  <c r="G52" i="73"/>
  <c r="H51" i="73"/>
  <c r="I51" i="73" s="1"/>
  <c r="J51" i="73" s="1"/>
  <c r="K51" i="73" s="1"/>
  <c r="G51" i="73"/>
  <c r="L51" i="73" s="1"/>
  <c r="H50" i="73"/>
  <c r="I50" i="73" s="1"/>
  <c r="J50" i="73" s="1"/>
  <c r="K50" i="73" s="1"/>
  <c r="G50" i="73"/>
  <c r="I49" i="73"/>
  <c r="J49" i="73" s="1"/>
  <c r="K49" i="73" s="1"/>
  <c r="H49" i="73"/>
  <c r="G49" i="73"/>
  <c r="L49" i="73" s="1"/>
  <c r="H48" i="73"/>
  <c r="I48" i="73" s="1"/>
  <c r="J48" i="73" s="1"/>
  <c r="K48" i="73" s="1"/>
  <c r="G48" i="73"/>
  <c r="L48" i="73" s="1"/>
  <c r="I47" i="73"/>
  <c r="J47" i="73" s="1"/>
  <c r="K47" i="73" s="1"/>
  <c r="H47" i="73"/>
  <c r="G47" i="73"/>
  <c r="L47" i="73" s="1"/>
  <c r="H46" i="73"/>
  <c r="I46" i="73" s="1"/>
  <c r="J46" i="73" s="1"/>
  <c r="K46" i="73" s="1"/>
  <c r="G46" i="73"/>
  <c r="I45" i="73"/>
  <c r="J45" i="73" s="1"/>
  <c r="K45" i="73" s="1"/>
  <c r="H45" i="73"/>
  <c r="G45" i="73"/>
  <c r="L44" i="73"/>
  <c r="J44" i="73"/>
  <c r="K44" i="73" s="1"/>
  <c r="I44" i="73"/>
  <c r="H44" i="73"/>
  <c r="G44" i="73"/>
  <c r="H43" i="73"/>
  <c r="I43" i="73" s="1"/>
  <c r="J43" i="73" s="1"/>
  <c r="K43" i="73" s="1"/>
  <c r="G43" i="73"/>
  <c r="L43" i="73" s="1"/>
  <c r="H42" i="73"/>
  <c r="I42" i="73" s="1"/>
  <c r="J42" i="73" s="1"/>
  <c r="K42" i="73" s="1"/>
  <c r="G42" i="73"/>
  <c r="I41" i="73"/>
  <c r="J41" i="73" s="1"/>
  <c r="K41" i="73" s="1"/>
  <c r="H41" i="73"/>
  <c r="G41" i="73"/>
  <c r="L41" i="73" s="1"/>
  <c r="H40" i="73"/>
  <c r="I40" i="73" s="1"/>
  <c r="J40" i="73" s="1"/>
  <c r="K40" i="73" s="1"/>
  <c r="G40" i="73"/>
  <c r="L40" i="73" s="1"/>
  <c r="I39" i="73"/>
  <c r="J39" i="73" s="1"/>
  <c r="K39" i="73" s="1"/>
  <c r="H39" i="73"/>
  <c r="G39" i="73"/>
  <c r="L39" i="73" s="1"/>
  <c r="H38" i="73"/>
  <c r="I38" i="73" s="1"/>
  <c r="J38" i="73" s="1"/>
  <c r="K38" i="73" s="1"/>
  <c r="G38" i="73"/>
  <c r="I37" i="73"/>
  <c r="J37" i="73" s="1"/>
  <c r="K37" i="73" s="1"/>
  <c r="H37" i="73"/>
  <c r="G37" i="73"/>
  <c r="L36" i="73"/>
  <c r="J36" i="73"/>
  <c r="K36" i="73" s="1"/>
  <c r="I36" i="73"/>
  <c r="H36" i="73"/>
  <c r="G36" i="73"/>
  <c r="H35" i="73"/>
  <c r="I35" i="73" s="1"/>
  <c r="J35" i="73" s="1"/>
  <c r="K35" i="73" s="1"/>
  <c r="G35" i="73"/>
  <c r="L35" i="73" s="1"/>
  <c r="H34" i="73"/>
  <c r="I34" i="73" s="1"/>
  <c r="J34" i="73" s="1"/>
  <c r="K34" i="73" s="1"/>
  <c r="G34" i="73"/>
  <c r="I33" i="73"/>
  <c r="J33" i="73" s="1"/>
  <c r="K33" i="73" s="1"/>
  <c r="H33" i="73"/>
  <c r="G33" i="73"/>
  <c r="L33" i="73" s="1"/>
  <c r="H32" i="73"/>
  <c r="I32" i="73" s="1"/>
  <c r="J32" i="73" s="1"/>
  <c r="K32" i="73" s="1"/>
  <c r="G32" i="73"/>
  <c r="L32" i="73" s="1"/>
  <c r="I31" i="73"/>
  <c r="J31" i="73" s="1"/>
  <c r="K31" i="73" s="1"/>
  <c r="H31" i="73"/>
  <c r="G31" i="73"/>
  <c r="L31" i="73" s="1"/>
  <c r="H30" i="73"/>
  <c r="I30" i="73" s="1"/>
  <c r="J30" i="73" s="1"/>
  <c r="K30" i="73" s="1"/>
  <c r="G30" i="73"/>
  <c r="I29" i="73"/>
  <c r="J29" i="73" s="1"/>
  <c r="K29" i="73" s="1"/>
  <c r="H29" i="73"/>
  <c r="G29" i="73"/>
  <c r="L29" i="73" s="1"/>
  <c r="L28" i="73"/>
  <c r="J28" i="73"/>
  <c r="K28" i="73" s="1"/>
  <c r="I28" i="73"/>
  <c r="H28" i="73"/>
  <c r="G28" i="73"/>
  <c r="H27" i="73"/>
  <c r="I27" i="73" s="1"/>
  <c r="J27" i="73" s="1"/>
  <c r="K27" i="73" s="1"/>
  <c r="G27" i="73"/>
  <c r="L27" i="73" s="1"/>
  <c r="H26" i="73"/>
  <c r="I26" i="73" s="1"/>
  <c r="J26" i="73" s="1"/>
  <c r="K26" i="73" s="1"/>
  <c r="G26" i="73"/>
  <c r="I25" i="73"/>
  <c r="J25" i="73" s="1"/>
  <c r="K25" i="73" s="1"/>
  <c r="H25" i="73"/>
  <c r="G25" i="73"/>
  <c r="L25" i="73" s="1"/>
  <c r="H24" i="73"/>
  <c r="I24" i="73" s="1"/>
  <c r="J24" i="73" s="1"/>
  <c r="K24" i="73" s="1"/>
  <c r="G24" i="73"/>
  <c r="L24" i="73" s="1"/>
  <c r="I23" i="73"/>
  <c r="J23" i="73" s="1"/>
  <c r="K23" i="73" s="1"/>
  <c r="H23" i="73"/>
  <c r="G23" i="73"/>
  <c r="L23" i="73" s="1"/>
  <c r="H22" i="73"/>
  <c r="I22" i="73" s="1"/>
  <c r="J22" i="73" s="1"/>
  <c r="K22" i="73" s="1"/>
  <c r="G22" i="73"/>
  <c r="I21" i="73"/>
  <c r="J21" i="73" s="1"/>
  <c r="K21" i="73" s="1"/>
  <c r="H21" i="73"/>
  <c r="G21" i="73"/>
  <c r="L21" i="73" s="1"/>
  <c r="L20" i="73"/>
  <c r="J20" i="73"/>
  <c r="K20" i="73" s="1"/>
  <c r="I20" i="73"/>
  <c r="H20" i="73"/>
  <c r="G20" i="73"/>
  <c r="H19" i="73"/>
  <c r="I19" i="73" s="1"/>
  <c r="J19" i="73" s="1"/>
  <c r="K19" i="73" s="1"/>
  <c r="G19" i="73"/>
  <c r="L19" i="73" s="1"/>
  <c r="L18" i="73"/>
  <c r="H18" i="73"/>
  <c r="I18" i="73" s="1"/>
  <c r="J18" i="73" s="1"/>
  <c r="K18" i="73" s="1"/>
  <c r="G18" i="73"/>
  <c r="I17" i="73"/>
  <c r="J17" i="73" s="1"/>
  <c r="K17" i="73" s="1"/>
  <c r="H17" i="73"/>
  <c r="G17" i="73"/>
  <c r="L17" i="73" s="1"/>
  <c r="H16" i="73"/>
  <c r="I16" i="73" s="1"/>
  <c r="J16" i="73" s="1"/>
  <c r="K16" i="73" s="1"/>
  <c r="G16" i="73"/>
  <c r="L16" i="73" s="1"/>
  <c r="I15" i="73"/>
  <c r="J15" i="73" s="1"/>
  <c r="K15" i="73" s="1"/>
  <c r="H15" i="73"/>
  <c r="G15" i="73"/>
  <c r="L15" i="73" s="1"/>
  <c r="H14" i="73"/>
  <c r="I14" i="73" s="1"/>
  <c r="J14" i="73" s="1"/>
  <c r="K14" i="73" s="1"/>
  <c r="G14" i="73"/>
  <c r="I13" i="73"/>
  <c r="J13" i="73" s="1"/>
  <c r="K13" i="73" s="1"/>
  <c r="H13" i="73"/>
  <c r="G13" i="73"/>
  <c r="L13" i="73" s="1"/>
  <c r="L12" i="73"/>
  <c r="J12" i="73"/>
  <c r="K12" i="73" s="1"/>
  <c r="I12" i="73"/>
  <c r="H12" i="73"/>
  <c r="G12" i="73"/>
  <c r="H11" i="73"/>
  <c r="I11" i="73" s="1"/>
  <c r="J11" i="73" s="1"/>
  <c r="K11" i="73" s="1"/>
  <c r="G11" i="73"/>
  <c r="L11" i="73" s="1"/>
  <c r="L10" i="73"/>
  <c r="H10" i="73"/>
  <c r="I10" i="73" s="1"/>
  <c r="J10" i="73" s="1"/>
  <c r="K10" i="73" s="1"/>
  <c r="G10" i="73"/>
  <c r="E10" i="73"/>
  <c r="B7" i="73"/>
  <c r="I6" i="73"/>
  <c r="L58" i="73" s="1"/>
  <c r="B6" i="73"/>
  <c r="M43" i="73" l="1"/>
  <c r="N43" i="73" s="1"/>
  <c r="E43" i="73" s="1"/>
  <c r="M40" i="73"/>
  <c r="N40" i="73" s="1"/>
  <c r="E40" i="73" s="1"/>
  <c r="M12" i="73"/>
  <c r="N12" i="73" s="1"/>
  <c r="E12" i="73" s="1"/>
  <c r="M55" i="73"/>
  <c r="N55" i="73" s="1"/>
  <c r="E55" i="73" s="1"/>
  <c r="I7" i="73"/>
  <c r="M45" i="73" s="1"/>
  <c r="M38" i="73"/>
  <c r="M59" i="73"/>
  <c r="N59" i="73" s="1"/>
  <c r="E59" i="73" s="1"/>
  <c r="M21" i="73"/>
  <c r="N21" i="73" s="1"/>
  <c r="E21" i="73" s="1"/>
  <c r="M42" i="73"/>
  <c r="M53" i="73"/>
  <c r="L37" i="73"/>
  <c r="L45" i="73"/>
  <c r="L53" i="73"/>
  <c r="L61" i="73"/>
  <c r="N42" i="75"/>
  <c r="E42" i="75" s="1"/>
  <c r="M52" i="75"/>
  <c r="N52" i="75" s="1"/>
  <c r="E52" i="75" s="1"/>
  <c r="M55" i="75"/>
  <c r="N55" i="75" s="1"/>
  <c r="E55" i="75" s="1"/>
  <c r="M26" i="75"/>
  <c r="N26" i="75" s="1"/>
  <c r="E26" i="75" s="1"/>
  <c r="M57" i="75"/>
  <c r="M21" i="75"/>
  <c r="N21" i="75" s="1"/>
  <c r="E21" i="75" s="1"/>
  <c r="M10" i="75"/>
  <c r="N10" i="75" s="1"/>
  <c r="M36" i="75"/>
  <c r="N36" i="75" s="1"/>
  <c r="E36" i="75" s="1"/>
  <c r="L14" i="73"/>
  <c r="L22" i="73"/>
  <c r="L38" i="73"/>
  <c r="L46" i="73"/>
  <c r="L54" i="73"/>
  <c r="L62" i="73"/>
  <c r="M31" i="75"/>
  <c r="N31" i="75" s="1"/>
  <c r="E31" i="75" s="1"/>
  <c r="N17" i="75"/>
  <c r="E17" i="75" s="1"/>
  <c r="N59" i="75"/>
  <c r="E59" i="75" s="1"/>
  <c r="N57" i="75"/>
  <c r="E57" i="75" s="1"/>
  <c r="M41" i="75"/>
  <c r="M38" i="75"/>
  <c r="N38" i="75" s="1"/>
  <c r="E38" i="75" s="1"/>
  <c r="M43" i="75"/>
  <c r="M51" i="75"/>
  <c r="N51" i="75" s="1"/>
  <c r="E51" i="75" s="1"/>
  <c r="M39" i="75"/>
  <c r="N39" i="75" s="1"/>
  <c r="E39" i="75" s="1"/>
  <c r="M61" i="75"/>
  <c r="N61" i="75" s="1"/>
  <c r="E61" i="75" s="1"/>
  <c r="M25" i="75"/>
  <c r="L30" i="73"/>
  <c r="N49" i="75"/>
  <c r="E49" i="75" s="1"/>
  <c r="M30" i="75"/>
  <c r="N30" i="75" s="1"/>
  <c r="E30" i="75" s="1"/>
  <c r="M19" i="75"/>
  <c r="N19" i="75" s="1"/>
  <c r="E19" i="75" s="1"/>
  <c r="M37" i="75"/>
  <c r="N37" i="75" s="1"/>
  <c r="E37" i="75" s="1"/>
  <c r="M45" i="75"/>
  <c r="N45" i="75" s="1"/>
  <c r="E45" i="75" s="1"/>
  <c r="M56" i="75"/>
  <c r="N56" i="75" s="1"/>
  <c r="E56" i="75" s="1"/>
  <c r="M44" i="75"/>
  <c r="N44" i="75" s="1"/>
  <c r="E44" i="75" s="1"/>
  <c r="N43" i="75"/>
  <c r="E43" i="75" s="1"/>
  <c r="N58" i="75"/>
  <c r="E58" i="75" s="1"/>
  <c r="N41" i="75"/>
  <c r="E41" i="75" s="1"/>
  <c r="M35" i="75"/>
  <c r="N35" i="75" s="1"/>
  <c r="E35" i="75" s="1"/>
  <c r="M32" i="75"/>
  <c r="N32" i="75" s="1"/>
  <c r="E32" i="75" s="1"/>
  <c r="M40" i="75"/>
  <c r="N40" i="75" s="1"/>
  <c r="E40" i="75" s="1"/>
  <c r="M59" i="75"/>
  <c r="M50" i="75"/>
  <c r="N50" i="75" s="1"/>
  <c r="E50" i="75" s="1"/>
  <c r="M33" i="75"/>
  <c r="N33" i="75" s="1"/>
  <c r="E33" i="75" s="1"/>
  <c r="L26" i="73"/>
  <c r="L34" i="73"/>
  <c r="L42" i="73"/>
  <c r="N42" i="73" s="1"/>
  <c r="E42" i="73" s="1"/>
  <c r="L50" i="73"/>
  <c r="M23" i="75"/>
  <c r="N23" i="75" s="1"/>
  <c r="E23" i="75" s="1"/>
  <c r="M27" i="75"/>
  <c r="N27" i="75" s="1"/>
  <c r="E27" i="75" s="1"/>
  <c r="M29" i="75"/>
  <c r="N29" i="75" s="1"/>
  <c r="E29" i="75" s="1"/>
  <c r="M14" i="75"/>
  <c r="N14" i="75" s="1"/>
  <c r="E14" i="75" s="1"/>
  <c r="M34" i="75"/>
  <c r="N34" i="75" s="1"/>
  <c r="E34" i="75" s="1"/>
  <c r="M53" i="75"/>
  <c r="N53" i="75" s="1"/>
  <c r="E53" i="75" s="1"/>
  <c r="M13" i="75"/>
  <c r="N13" i="75" s="1"/>
  <c r="E13" i="75" s="1"/>
  <c r="N25" i="75"/>
  <c r="E25" i="75" s="1"/>
  <c r="M17" i="75"/>
  <c r="M18" i="75"/>
  <c r="N18" i="75" s="1"/>
  <c r="E18" i="75" s="1"/>
  <c r="M24" i="75"/>
  <c r="N24" i="75" s="1"/>
  <c r="E24" i="75" s="1"/>
  <c r="M11" i="75"/>
  <c r="N11" i="75" s="1"/>
  <c r="E11" i="75" s="1"/>
  <c r="M20" i="75"/>
  <c r="N20" i="75" s="1"/>
  <c r="E20" i="75" s="1"/>
  <c r="I62" i="71"/>
  <c r="J62" i="71" s="1"/>
  <c r="K62" i="71" s="1"/>
  <c r="H62" i="71"/>
  <c r="G62" i="71"/>
  <c r="H61" i="71"/>
  <c r="I61" i="71" s="1"/>
  <c r="J61" i="71" s="1"/>
  <c r="K61" i="71" s="1"/>
  <c r="G61" i="71"/>
  <c r="I60" i="71"/>
  <c r="J60" i="71" s="1"/>
  <c r="K60" i="71" s="1"/>
  <c r="H60" i="71"/>
  <c r="G60" i="71"/>
  <c r="L59" i="71"/>
  <c r="H59" i="71"/>
  <c r="I59" i="71" s="1"/>
  <c r="J59" i="71" s="1"/>
  <c r="K59" i="71" s="1"/>
  <c r="G59" i="71"/>
  <c r="H58" i="71"/>
  <c r="I58" i="71" s="1"/>
  <c r="J58" i="71" s="1"/>
  <c r="K58" i="71" s="1"/>
  <c r="G58" i="71"/>
  <c r="I57" i="71"/>
  <c r="J57" i="71" s="1"/>
  <c r="K57" i="71" s="1"/>
  <c r="H57" i="71"/>
  <c r="G57" i="71"/>
  <c r="H56" i="71"/>
  <c r="I56" i="71" s="1"/>
  <c r="J56" i="71" s="1"/>
  <c r="K56" i="71" s="1"/>
  <c r="G56" i="71"/>
  <c r="L56" i="71" s="1"/>
  <c r="H55" i="71"/>
  <c r="I55" i="71" s="1"/>
  <c r="J55" i="71" s="1"/>
  <c r="K55" i="71" s="1"/>
  <c r="G55" i="71"/>
  <c r="L55" i="71" s="1"/>
  <c r="I54" i="71"/>
  <c r="J54" i="71" s="1"/>
  <c r="K54" i="71" s="1"/>
  <c r="H54" i="71"/>
  <c r="G54" i="71"/>
  <c r="H53" i="71"/>
  <c r="I53" i="71" s="1"/>
  <c r="J53" i="71" s="1"/>
  <c r="K53" i="71" s="1"/>
  <c r="G53" i="71"/>
  <c r="I52" i="71"/>
  <c r="J52" i="71" s="1"/>
  <c r="K52" i="71" s="1"/>
  <c r="H52" i="71"/>
  <c r="G52" i="71"/>
  <c r="L51" i="71"/>
  <c r="H51" i="71"/>
  <c r="I51" i="71" s="1"/>
  <c r="J51" i="71" s="1"/>
  <c r="K51" i="71" s="1"/>
  <c r="G51" i="71"/>
  <c r="H50" i="71"/>
  <c r="I50" i="71" s="1"/>
  <c r="J50" i="71" s="1"/>
  <c r="K50" i="71" s="1"/>
  <c r="G50" i="71"/>
  <c r="I49" i="71"/>
  <c r="J49" i="71" s="1"/>
  <c r="K49" i="71" s="1"/>
  <c r="H49" i="71"/>
  <c r="G49" i="71"/>
  <c r="H48" i="71"/>
  <c r="I48" i="71" s="1"/>
  <c r="J48" i="71" s="1"/>
  <c r="K48" i="71" s="1"/>
  <c r="G48" i="71"/>
  <c r="L48" i="71" s="1"/>
  <c r="H47" i="71"/>
  <c r="I47" i="71" s="1"/>
  <c r="J47" i="71" s="1"/>
  <c r="K47" i="71" s="1"/>
  <c r="G47" i="71"/>
  <c r="L47" i="71" s="1"/>
  <c r="I46" i="71"/>
  <c r="J46" i="71" s="1"/>
  <c r="K46" i="71" s="1"/>
  <c r="H46" i="71"/>
  <c r="G46" i="71"/>
  <c r="H45" i="71"/>
  <c r="I45" i="71" s="1"/>
  <c r="J45" i="71" s="1"/>
  <c r="K45" i="71" s="1"/>
  <c r="G45" i="71"/>
  <c r="I44" i="71"/>
  <c r="J44" i="71" s="1"/>
  <c r="K44" i="71" s="1"/>
  <c r="H44" i="71"/>
  <c r="G44" i="71"/>
  <c r="L43" i="71"/>
  <c r="H43" i="71"/>
  <c r="I43" i="71" s="1"/>
  <c r="J43" i="71" s="1"/>
  <c r="K43" i="71" s="1"/>
  <c r="G43" i="71"/>
  <c r="H42" i="71"/>
  <c r="I42" i="71" s="1"/>
  <c r="J42" i="71" s="1"/>
  <c r="K42" i="71" s="1"/>
  <c r="G42" i="71"/>
  <c r="I41" i="71"/>
  <c r="J41" i="71" s="1"/>
  <c r="K41" i="71" s="1"/>
  <c r="H41" i="71"/>
  <c r="G41" i="71"/>
  <c r="H40" i="71"/>
  <c r="I40" i="71" s="1"/>
  <c r="J40" i="71" s="1"/>
  <c r="K40" i="71" s="1"/>
  <c r="G40" i="71"/>
  <c r="L40" i="71" s="1"/>
  <c r="H39" i="71"/>
  <c r="I39" i="71" s="1"/>
  <c r="J39" i="71" s="1"/>
  <c r="K39" i="71" s="1"/>
  <c r="G39" i="71"/>
  <c r="L39" i="71" s="1"/>
  <c r="I38" i="71"/>
  <c r="J38" i="71" s="1"/>
  <c r="K38" i="71" s="1"/>
  <c r="H38" i="71"/>
  <c r="G38" i="71"/>
  <c r="H37" i="71"/>
  <c r="I37" i="71" s="1"/>
  <c r="J37" i="71" s="1"/>
  <c r="K37" i="71" s="1"/>
  <c r="G37" i="71"/>
  <c r="I36" i="71"/>
  <c r="J36" i="71" s="1"/>
  <c r="K36" i="71" s="1"/>
  <c r="H36" i="71"/>
  <c r="G36" i="71"/>
  <c r="L35" i="71"/>
  <c r="H35" i="71"/>
  <c r="I35" i="71" s="1"/>
  <c r="J35" i="71" s="1"/>
  <c r="K35" i="71" s="1"/>
  <c r="G35" i="71"/>
  <c r="H34" i="71"/>
  <c r="I34" i="71" s="1"/>
  <c r="J34" i="71" s="1"/>
  <c r="K34" i="71" s="1"/>
  <c r="G34" i="71"/>
  <c r="I33" i="71"/>
  <c r="J33" i="71" s="1"/>
  <c r="K33" i="71" s="1"/>
  <c r="H33" i="71"/>
  <c r="G33" i="71"/>
  <c r="H32" i="71"/>
  <c r="I32" i="71" s="1"/>
  <c r="J32" i="71" s="1"/>
  <c r="K32" i="71" s="1"/>
  <c r="G32" i="71"/>
  <c r="L32" i="71" s="1"/>
  <c r="H31" i="71"/>
  <c r="I31" i="71" s="1"/>
  <c r="J31" i="71" s="1"/>
  <c r="K31" i="71" s="1"/>
  <c r="G31" i="71"/>
  <c r="L31" i="71" s="1"/>
  <c r="I30" i="71"/>
  <c r="J30" i="71" s="1"/>
  <c r="K30" i="71" s="1"/>
  <c r="H30" i="71"/>
  <c r="G30" i="71"/>
  <c r="H29" i="71"/>
  <c r="I29" i="71" s="1"/>
  <c r="J29" i="71" s="1"/>
  <c r="K29" i="71" s="1"/>
  <c r="G29" i="71"/>
  <c r="I28" i="71"/>
  <c r="J28" i="71" s="1"/>
  <c r="K28" i="71" s="1"/>
  <c r="H28" i="71"/>
  <c r="G28" i="71"/>
  <c r="L27" i="71"/>
  <c r="H27" i="71"/>
  <c r="I27" i="71" s="1"/>
  <c r="J27" i="71" s="1"/>
  <c r="K27" i="71" s="1"/>
  <c r="G27" i="71"/>
  <c r="H26" i="71"/>
  <c r="I26" i="71" s="1"/>
  <c r="J26" i="71" s="1"/>
  <c r="K26" i="71" s="1"/>
  <c r="G26" i="71"/>
  <c r="I25" i="71"/>
  <c r="J25" i="71" s="1"/>
  <c r="K25" i="71" s="1"/>
  <c r="H25" i="71"/>
  <c r="G25" i="71"/>
  <c r="H24" i="71"/>
  <c r="I24" i="71" s="1"/>
  <c r="J24" i="71" s="1"/>
  <c r="K24" i="71" s="1"/>
  <c r="G24" i="71"/>
  <c r="L24" i="71" s="1"/>
  <c r="H23" i="71"/>
  <c r="I23" i="71" s="1"/>
  <c r="J23" i="71" s="1"/>
  <c r="K23" i="71" s="1"/>
  <c r="G23" i="71"/>
  <c r="L23" i="71" s="1"/>
  <c r="I22" i="71"/>
  <c r="J22" i="71" s="1"/>
  <c r="K22" i="71" s="1"/>
  <c r="H22" i="71"/>
  <c r="G22" i="71"/>
  <c r="L22" i="71" s="1"/>
  <c r="H21" i="71"/>
  <c r="I21" i="71" s="1"/>
  <c r="J21" i="71" s="1"/>
  <c r="K21" i="71" s="1"/>
  <c r="G21" i="71"/>
  <c r="I20" i="71"/>
  <c r="J20" i="71" s="1"/>
  <c r="K20" i="71" s="1"/>
  <c r="H20" i="71"/>
  <c r="G20" i="71"/>
  <c r="L19" i="71"/>
  <c r="H19" i="71"/>
  <c r="I19" i="71" s="1"/>
  <c r="J19" i="71" s="1"/>
  <c r="K19" i="71" s="1"/>
  <c r="G19" i="71"/>
  <c r="H18" i="71"/>
  <c r="I18" i="71" s="1"/>
  <c r="J18" i="71" s="1"/>
  <c r="K18" i="71" s="1"/>
  <c r="G18" i="71"/>
  <c r="L18" i="71" s="1"/>
  <c r="I17" i="71"/>
  <c r="J17" i="71" s="1"/>
  <c r="K17" i="71" s="1"/>
  <c r="H17" i="71"/>
  <c r="G17" i="71"/>
  <c r="H16" i="71"/>
  <c r="I16" i="71" s="1"/>
  <c r="J16" i="71" s="1"/>
  <c r="K16" i="71" s="1"/>
  <c r="G16" i="71"/>
  <c r="L16" i="71" s="1"/>
  <c r="H15" i="71"/>
  <c r="I15" i="71" s="1"/>
  <c r="J15" i="71" s="1"/>
  <c r="K15" i="71" s="1"/>
  <c r="G15" i="71"/>
  <c r="L15" i="71" s="1"/>
  <c r="I14" i="71"/>
  <c r="J14" i="71" s="1"/>
  <c r="K14" i="71" s="1"/>
  <c r="H14" i="71"/>
  <c r="G14" i="71"/>
  <c r="L14" i="71" s="1"/>
  <c r="H13" i="71"/>
  <c r="I13" i="71" s="1"/>
  <c r="J13" i="71" s="1"/>
  <c r="K13" i="71" s="1"/>
  <c r="G13" i="71"/>
  <c r="I12" i="71"/>
  <c r="J12" i="71" s="1"/>
  <c r="K12" i="71" s="1"/>
  <c r="H12" i="71"/>
  <c r="G12" i="71"/>
  <c r="L11" i="71"/>
  <c r="H11" i="71"/>
  <c r="I11" i="71" s="1"/>
  <c r="J11" i="71" s="1"/>
  <c r="K11" i="71" s="1"/>
  <c r="G11" i="71"/>
  <c r="H10" i="71"/>
  <c r="I10" i="71" s="1"/>
  <c r="J10" i="71" s="1"/>
  <c r="K10" i="71" s="1"/>
  <c r="G10" i="71"/>
  <c r="L10" i="71" s="1"/>
  <c r="E10" i="71"/>
  <c r="B7" i="71"/>
  <c r="I6" i="71"/>
  <c r="L58" i="71" s="1"/>
  <c r="B6" i="71"/>
  <c r="M41" i="71" l="1"/>
  <c r="M16" i="71"/>
  <c r="N16" i="71" s="1"/>
  <c r="E16" i="71" s="1"/>
  <c r="M22" i="71"/>
  <c r="N22" i="71" s="1"/>
  <c r="E22" i="71" s="1"/>
  <c r="M54" i="71"/>
  <c r="M10" i="71"/>
  <c r="N10" i="71" s="1"/>
  <c r="I7" i="71"/>
  <c r="M31" i="71" s="1"/>
  <c r="N31" i="71" s="1"/>
  <c r="E31" i="71" s="1"/>
  <c r="M58" i="71"/>
  <c r="M47" i="71"/>
  <c r="N47" i="71" s="1"/>
  <c r="E47" i="71" s="1"/>
  <c r="M29" i="71"/>
  <c r="N39" i="71"/>
  <c r="E39" i="71" s="1"/>
  <c r="M23" i="71"/>
  <c r="N23" i="71" s="1"/>
  <c r="E23" i="71" s="1"/>
  <c r="M39" i="71"/>
  <c r="M33" i="71"/>
  <c r="M36" i="71"/>
  <c r="M43" i="71"/>
  <c r="N43" i="71" s="1"/>
  <c r="E43" i="71" s="1"/>
  <c r="M49" i="71"/>
  <c r="M20" i="71"/>
  <c r="N11" i="71"/>
  <c r="E11" i="71" s="1"/>
  <c r="M14" i="71"/>
  <c r="N14" i="71" s="1"/>
  <c r="E14" i="71" s="1"/>
  <c r="M30" i="71"/>
  <c r="M40" i="71"/>
  <c r="N40" i="71" s="1"/>
  <c r="E40" i="71" s="1"/>
  <c r="M46" i="71"/>
  <c r="M56" i="71"/>
  <c r="N56" i="71" s="1"/>
  <c r="E56" i="71" s="1"/>
  <c r="M11" i="71"/>
  <c r="N58" i="71"/>
  <c r="E58" i="71" s="1"/>
  <c r="M18" i="71"/>
  <c r="N18" i="71" s="1"/>
  <c r="E18" i="71" s="1"/>
  <c r="M21" i="71"/>
  <c r="M50" i="71"/>
  <c r="M53" i="71"/>
  <c r="L12" i="71"/>
  <c r="L20" i="71"/>
  <c r="L28" i="71"/>
  <c r="L36" i="71"/>
  <c r="L44" i="71"/>
  <c r="L52" i="71"/>
  <c r="L60" i="71"/>
  <c r="N14" i="73"/>
  <c r="E14" i="73" s="1"/>
  <c r="M51" i="73"/>
  <c r="N51" i="73" s="1"/>
  <c r="E51" i="73" s="1"/>
  <c r="M19" i="73"/>
  <c r="N19" i="73" s="1"/>
  <c r="E19" i="73" s="1"/>
  <c r="M11" i="73"/>
  <c r="N11" i="73" s="1"/>
  <c r="E11" i="73" s="1"/>
  <c r="M27" i="73"/>
  <c r="N27" i="73" s="1"/>
  <c r="E27" i="73" s="1"/>
  <c r="M35" i="73"/>
  <c r="N35" i="73" s="1"/>
  <c r="E35" i="73" s="1"/>
  <c r="M37" i="73"/>
  <c r="L13" i="71"/>
  <c r="L21" i="71"/>
  <c r="N21" i="71" s="1"/>
  <c r="E21" i="71" s="1"/>
  <c r="L29" i="71"/>
  <c r="N29" i="71" s="1"/>
  <c r="E29" i="71" s="1"/>
  <c r="L37" i="71"/>
  <c r="L45" i="71"/>
  <c r="L53" i="71"/>
  <c r="L61" i="71"/>
  <c r="N26" i="73"/>
  <c r="E26" i="73" s="1"/>
  <c r="M56" i="73"/>
  <c r="N56" i="73" s="1"/>
  <c r="E56" i="73" s="1"/>
  <c r="M61" i="73"/>
  <c r="N61" i="73" s="1"/>
  <c r="E61" i="73" s="1"/>
  <c r="M20" i="73"/>
  <c r="N20" i="73" s="1"/>
  <c r="E20" i="73" s="1"/>
  <c r="M31" i="73"/>
  <c r="N31" i="73" s="1"/>
  <c r="E31" i="73" s="1"/>
  <c r="M13" i="73"/>
  <c r="N13" i="73" s="1"/>
  <c r="E13" i="73" s="1"/>
  <c r="M34" i="73"/>
  <c r="N34" i="73" s="1"/>
  <c r="E34" i="73" s="1"/>
  <c r="L30" i="71"/>
  <c r="N30" i="71" s="1"/>
  <c r="E30" i="71" s="1"/>
  <c r="L38" i="71"/>
  <c r="L46" i="71"/>
  <c r="N46" i="71" s="1"/>
  <c r="E46" i="71" s="1"/>
  <c r="L54" i="71"/>
  <c r="N54" i="71" s="1"/>
  <c r="E54" i="71" s="1"/>
  <c r="L62" i="71"/>
  <c r="N53" i="73"/>
  <c r="E53" i="73" s="1"/>
  <c r="M32" i="73"/>
  <c r="N32" i="73" s="1"/>
  <c r="E32" i="73" s="1"/>
  <c r="M48" i="73"/>
  <c r="N48" i="73" s="1"/>
  <c r="E48" i="73" s="1"/>
  <c r="M60" i="73"/>
  <c r="N60" i="73" s="1"/>
  <c r="E60" i="73" s="1"/>
  <c r="M28" i="73"/>
  <c r="N28" i="73" s="1"/>
  <c r="E28" i="73" s="1"/>
  <c r="N62" i="73"/>
  <c r="E62" i="73" s="1"/>
  <c r="N45" i="73"/>
  <c r="E45" i="73" s="1"/>
  <c r="M36" i="73"/>
  <c r="N36" i="73" s="1"/>
  <c r="E36" i="73" s="1"/>
  <c r="M47" i="73"/>
  <c r="N47" i="73" s="1"/>
  <c r="E47" i="73" s="1"/>
  <c r="M29" i="73"/>
  <c r="N29" i="73" s="1"/>
  <c r="E29" i="73" s="1"/>
  <c r="M10" i="73"/>
  <c r="N10" i="73" s="1"/>
  <c r="M58" i="73"/>
  <c r="N58" i="73" s="1"/>
  <c r="E58" i="73" s="1"/>
  <c r="M26" i="73"/>
  <c r="M57" i="73"/>
  <c r="N57" i="73" s="1"/>
  <c r="E57" i="73" s="1"/>
  <c r="M22" i="73"/>
  <c r="N22" i="73" s="1"/>
  <c r="E22" i="73" s="1"/>
  <c r="N37" i="73"/>
  <c r="E37" i="73" s="1"/>
  <c r="M33" i="73"/>
  <c r="N33" i="73" s="1"/>
  <c r="E33" i="73" s="1"/>
  <c r="M50" i="73"/>
  <c r="M23" i="73"/>
  <c r="N23" i="73" s="1"/>
  <c r="E23" i="73" s="1"/>
  <c r="M52" i="73"/>
  <c r="N52" i="73" s="1"/>
  <c r="E52" i="73" s="1"/>
  <c r="M39" i="73"/>
  <c r="N39" i="73" s="1"/>
  <c r="E39" i="73" s="1"/>
  <c r="M17" i="73"/>
  <c r="N17" i="73" s="1"/>
  <c r="E17" i="73" s="1"/>
  <c r="M54" i="73"/>
  <c r="N54" i="73" s="1"/>
  <c r="E54" i="73" s="1"/>
  <c r="L33" i="71"/>
  <c r="N33" i="71" s="1"/>
  <c r="E33" i="71" s="1"/>
  <c r="L41" i="71"/>
  <c r="N41" i="71" s="1"/>
  <c r="E41" i="71" s="1"/>
  <c r="L49" i="71"/>
  <c r="N49" i="71" s="1"/>
  <c r="E49" i="71" s="1"/>
  <c r="L57" i="71"/>
  <c r="N46" i="73"/>
  <c r="E46" i="73" s="1"/>
  <c r="M62" i="73"/>
  <c r="M30" i="73"/>
  <c r="N30" i="73" s="1"/>
  <c r="E30" i="73" s="1"/>
  <c r="M44" i="73"/>
  <c r="N44" i="73" s="1"/>
  <c r="E44" i="73" s="1"/>
  <c r="M16" i="73"/>
  <c r="N16" i="73" s="1"/>
  <c r="E16" i="73" s="1"/>
  <c r="M49" i="73"/>
  <c r="N49" i="73" s="1"/>
  <c r="E49" i="73" s="1"/>
  <c r="M14" i="73"/>
  <c r="L17" i="71"/>
  <c r="L25" i="71"/>
  <c r="L26" i="71"/>
  <c r="L34" i="71"/>
  <c r="L42" i="71"/>
  <c r="L50" i="71"/>
  <c r="N50" i="71" s="1"/>
  <c r="E50" i="71" s="1"/>
  <c r="N50" i="73"/>
  <c r="E50" i="73" s="1"/>
  <c r="N38" i="73"/>
  <c r="E38" i="73" s="1"/>
  <c r="M24" i="73"/>
  <c r="N24" i="73" s="1"/>
  <c r="E24" i="73" s="1"/>
  <c r="M15" i="73"/>
  <c r="N15" i="73" s="1"/>
  <c r="E15" i="73" s="1"/>
  <c r="M41" i="73"/>
  <c r="N41" i="73" s="1"/>
  <c r="E41" i="73" s="1"/>
  <c r="M18" i="73"/>
  <c r="N18" i="73" s="1"/>
  <c r="E18" i="73" s="1"/>
  <c r="M46" i="73"/>
  <c r="M25" i="73"/>
  <c r="N25" i="73" s="1"/>
  <c r="E25" i="73" s="1"/>
  <c r="H62" i="69"/>
  <c r="I62" i="69" s="1"/>
  <c r="J62" i="69" s="1"/>
  <c r="K62" i="69" s="1"/>
  <c r="G62" i="69"/>
  <c r="H61" i="69"/>
  <c r="I61" i="69" s="1"/>
  <c r="J61" i="69" s="1"/>
  <c r="K61" i="69" s="1"/>
  <c r="G61" i="69"/>
  <c r="H60" i="69"/>
  <c r="I60" i="69" s="1"/>
  <c r="J60" i="69" s="1"/>
  <c r="K60" i="69" s="1"/>
  <c r="G60" i="69"/>
  <c r="I59" i="69"/>
  <c r="J59" i="69" s="1"/>
  <c r="K59" i="69" s="1"/>
  <c r="H59" i="69"/>
  <c r="G59" i="69"/>
  <c r="J58" i="69"/>
  <c r="K58" i="69" s="1"/>
  <c r="I58" i="69"/>
  <c r="H58" i="69"/>
  <c r="G58" i="69"/>
  <c r="H57" i="69"/>
  <c r="I57" i="69" s="1"/>
  <c r="J57" i="69" s="1"/>
  <c r="K57" i="69" s="1"/>
  <c r="G57" i="69"/>
  <c r="I56" i="69"/>
  <c r="J56" i="69" s="1"/>
  <c r="K56" i="69" s="1"/>
  <c r="H56" i="69"/>
  <c r="G56" i="69"/>
  <c r="J55" i="69"/>
  <c r="K55" i="69" s="1"/>
  <c r="I55" i="69"/>
  <c r="H55" i="69"/>
  <c r="G55" i="69"/>
  <c r="H54" i="69"/>
  <c r="I54" i="69" s="1"/>
  <c r="J54" i="69" s="1"/>
  <c r="K54" i="69" s="1"/>
  <c r="G54" i="69"/>
  <c r="H53" i="69"/>
  <c r="I53" i="69" s="1"/>
  <c r="J53" i="69" s="1"/>
  <c r="K53" i="69" s="1"/>
  <c r="G53" i="69"/>
  <c r="H52" i="69"/>
  <c r="I52" i="69" s="1"/>
  <c r="J52" i="69" s="1"/>
  <c r="K52" i="69" s="1"/>
  <c r="G52" i="69"/>
  <c r="I51" i="69"/>
  <c r="J51" i="69" s="1"/>
  <c r="K51" i="69" s="1"/>
  <c r="H51" i="69"/>
  <c r="G51" i="69"/>
  <c r="J50" i="69"/>
  <c r="K50" i="69" s="1"/>
  <c r="I50" i="69"/>
  <c r="H50" i="69"/>
  <c r="G50" i="69"/>
  <c r="H49" i="69"/>
  <c r="I49" i="69" s="1"/>
  <c r="J49" i="69" s="1"/>
  <c r="K49" i="69" s="1"/>
  <c r="G49" i="69"/>
  <c r="I48" i="69"/>
  <c r="J48" i="69" s="1"/>
  <c r="K48" i="69" s="1"/>
  <c r="H48" i="69"/>
  <c r="G48" i="69"/>
  <c r="J47" i="69"/>
  <c r="K47" i="69" s="1"/>
  <c r="I47" i="69"/>
  <c r="H47" i="69"/>
  <c r="G47" i="69"/>
  <c r="H46" i="69"/>
  <c r="I46" i="69" s="1"/>
  <c r="J46" i="69" s="1"/>
  <c r="K46" i="69" s="1"/>
  <c r="G46" i="69"/>
  <c r="H45" i="69"/>
  <c r="I45" i="69" s="1"/>
  <c r="J45" i="69" s="1"/>
  <c r="K45" i="69" s="1"/>
  <c r="G45" i="69"/>
  <c r="H44" i="69"/>
  <c r="I44" i="69" s="1"/>
  <c r="J44" i="69" s="1"/>
  <c r="K44" i="69" s="1"/>
  <c r="G44" i="69"/>
  <c r="I43" i="69"/>
  <c r="J43" i="69" s="1"/>
  <c r="K43" i="69" s="1"/>
  <c r="H43" i="69"/>
  <c r="G43" i="69"/>
  <c r="J42" i="69"/>
  <c r="K42" i="69" s="1"/>
  <c r="I42" i="69"/>
  <c r="H42" i="69"/>
  <c r="G42" i="69"/>
  <c r="H41" i="69"/>
  <c r="I41" i="69" s="1"/>
  <c r="J41" i="69" s="1"/>
  <c r="K41" i="69" s="1"/>
  <c r="G41" i="69"/>
  <c r="I40" i="69"/>
  <c r="J40" i="69" s="1"/>
  <c r="K40" i="69" s="1"/>
  <c r="H40" i="69"/>
  <c r="G40" i="69"/>
  <c r="J39" i="69"/>
  <c r="K39" i="69" s="1"/>
  <c r="I39" i="69"/>
  <c r="H39" i="69"/>
  <c r="G39" i="69"/>
  <c r="H38" i="69"/>
  <c r="I38" i="69" s="1"/>
  <c r="J38" i="69" s="1"/>
  <c r="K38" i="69" s="1"/>
  <c r="G38" i="69"/>
  <c r="H37" i="69"/>
  <c r="I37" i="69" s="1"/>
  <c r="J37" i="69" s="1"/>
  <c r="K37" i="69" s="1"/>
  <c r="G37" i="69"/>
  <c r="H36" i="69"/>
  <c r="I36" i="69" s="1"/>
  <c r="J36" i="69" s="1"/>
  <c r="K36" i="69" s="1"/>
  <c r="G36" i="69"/>
  <c r="I35" i="69"/>
  <c r="J35" i="69" s="1"/>
  <c r="K35" i="69" s="1"/>
  <c r="H35" i="69"/>
  <c r="G35" i="69"/>
  <c r="J34" i="69"/>
  <c r="K34" i="69" s="1"/>
  <c r="I34" i="69"/>
  <c r="H34" i="69"/>
  <c r="G34" i="69"/>
  <c r="H33" i="69"/>
  <c r="I33" i="69" s="1"/>
  <c r="J33" i="69" s="1"/>
  <c r="K33" i="69" s="1"/>
  <c r="G33" i="69"/>
  <c r="I32" i="69"/>
  <c r="J32" i="69" s="1"/>
  <c r="K32" i="69" s="1"/>
  <c r="H32" i="69"/>
  <c r="G32" i="69"/>
  <c r="J31" i="69"/>
  <c r="K31" i="69" s="1"/>
  <c r="I31" i="69"/>
  <c r="H31" i="69"/>
  <c r="G31" i="69"/>
  <c r="K30" i="69"/>
  <c r="J30" i="69"/>
  <c r="I30" i="69"/>
  <c r="H30" i="69"/>
  <c r="G30" i="69"/>
  <c r="H29" i="69"/>
  <c r="I29" i="69" s="1"/>
  <c r="J29" i="69" s="1"/>
  <c r="K29" i="69" s="1"/>
  <c r="G29" i="69"/>
  <c r="H28" i="69"/>
  <c r="I28" i="69" s="1"/>
  <c r="J28" i="69" s="1"/>
  <c r="K28" i="69" s="1"/>
  <c r="G28" i="69"/>
  <c r="I27" i="69"/>
  <c r="J27" i="69" s="1"/>
  <c r="K27" i="69" s="1"/>
  <c r="H27" i="69"/>
  <c r="G27" i="69"/>
  <c r="J26" i="69"/>
  <c r="K26" i="69" s="1"/>
  <c r="I26" i="69"/>
  <c r="H26" i="69"/>
  <c r="G26" i="69"/>
  <c r="H25" i="69"/>
  <c r="I25" i="69" s="1"/>
  <c r="J25" i="69" s="1"/>
  <c r="K25" i="69" s="1"/>
  <c r="G25" i="69"/>
  <c r="I24" i="69"/>
  <c r="J24" i="69" s="1"/>
  <c r="K24" i="69" s="1"/>
  <c r="H24" i="69"/>
  <c r="G24" i="69"/>
  <c r="J23" i="69"/>
  <c r="K23" i="69" s="1"/>
  <c r="I23" i="69"/>
  <c r="H23" i="69"/>
  <c r="G23" i="69"/>
  <c r="K22" i="69"/>
  <c r="J22" i="69"/>
  <c r="I22" i="69"/>
  <c r="H22" i="69"/>
  <c r="G22" i="69"/>
  <c r="H21" i="69"/>
  <c r="I21" i="69" s="1"/>
  <c r="J21" i="69" s="1"/>
  <c r="K21" i="69" s="1"/>
  <c r="G21" i="69"/>
  <c r="H20" i="69"/>
  <c r="I20" i="69" s="1"/>
  <c r="J20" i="69" s="1"/>
  <c r="K20" i="69" s="1"/>
  <c r="G20" i="69"/>
  <c r="I19" i="69"/>
  <c r="J19" i="69" s="1"/>
  <c r="K19" i="69" s="1"/>
  <c r="H19" i="69"/>
  <c r="G19" i="69"/>
  <c r="J18" i="69"/>
  <c r="K18" i="69" s="1"/>
  <c r="I18" i="69"/>
  <c r="H18" i="69"/>
  <c r="G18" i="69"/>
  <c r="H17" i="69"/>
  <c r="I17" i="69" s="1"/>
  <c r="J17" i="69" s="1"/>
  <c r="K17" i="69" s="1"/>
  <c r="G17" i="69"/>
  <c r="I16" i="69"/>
  <c r="J16" i="69" s="1"/>
  <c r="K16" i="69" s="1"/>
  <c r="H16" i="69"/>
  <c r="G16" i="69"/>
  <c r="J15" i="69"/>
  <c r="K15" i="69" s="1"/>
  <c r="I15" i="69"/>
  <c r="H15" i="69"/>
  <c r="G15" i="69"/>
  <c r="K14" i="69"/>
  <c r="J14" i="69"/>
  <c r="I14" i="69"/>
  <c r="H14" i="69"/>
  <c r="G14" i="69"/>
  <c r="H13" i="69"/>
  <c r="I13" i="69" s="1"/>
  <c r="J13" i="69" s="1"/>
  <c r="K13" i="69" s="1"/>
  <c r="G13" i="69"/>
  <c r="H12" i="69"/>
  <c r="I12" i="69" s="1"/>
  <c r="J12" i="69" s="1"/>
  <c r="K12" i="69" s="1"/>
  <c r="G12" i="69"/>
  <c r="H11" i="69"/>
  <c r="I11" i="69" s="1"/>
  <c r="J11" i="69" s="1"/>
  <c r="K11" i="69" s="1"/>
  <c r="G11" i="69"/>
  <c r="I10" i="69"/>
  <c r="J10" i="69" s="1"/>
  <c r="K10" i="69" s="1"/>
  <c r="H10" i="69"/>
  <c r="G10" i="69"/>
  <c r="E10" i="69"/>
  <c r="B7" i="69"/>
  <c r="B6" i="69"/>
  <c r="M41" i="69" l="1"/>
  <c r="M58" i="69"/>
  <c r="M35" i="69"/>
  <c r="M44" i="69"/>
  <c r="M28" i="69"/>
  <c r="M33" i="69"/>
  <c r="L36" i="69"/>
  <c r="N36" i="69" s="1"/>
  <c r="E36" i="69" s="1"/>
  <c r="M59" i="69"/>
  <c r="M36" i="69"/>
  <c r="M39" i="69"/>
  <c r="I7" i="69"/>
  <c r="M17" i="69" s="1"/>
  <c r="M29" i="69"/>
  <c r="M42" i="69"/>
  <c r="L46" i="69"/>
  <c r="N46" i="69" s="1"/>
  <c r="E46" i="69" s="1"/>
  <c r="M57" i="69"/>
  <c r="L10" i="69"/>
  <c r="L14" i="69"/>
  <c r="M26" i="69"/>
  <c r="M46" i="69"/>
  <c r="M21" i="69"/>
  <c r="L34" i="69"/>
  <c r="N34" i="69" s="1"/>
  <c r="E34" i="69" s="1"/>
  <c r="L30" i="69"/>
  <c r="M11" i="69"/>
  <c r="M34" i="69"/>
  <c r="M40" i="69"/>
  <c r="M49" i="69"/>
  <c r="L52" i="69"/>
  <c r="N52" i="69" s="1"/>
  <c r="E52" i="69" s="1"/>
  <c r="M19" i="69"/>
  <c r="M24" i="69"/>
  <c r="M38" i="69"/>
  <c r="M43" i="69"/>
  <c r="M52" i="69"/>
  <c r="M61" i="69"/>
  <c r="N25" i="71"/>
  <c r="E25" i="71" s="1"/>
  <c r="N17" i="71"/>
  <c r="E17" i="71" s="1"/>
  <c r="N38" i="71"/>
  <c r="E38" i="71" s="1"/>
  <c r="M61" i="71"/>
  <c r="M25" i="71"/>
  <c r="M44" i="71"/>
  <c r="N61" i="71"/>
  <c r="E61" i="71" s="1"/>
  <c r="N52" i="71"/>
  <c r="E52" i="71" s="1"/>
  <c r="M19" i="71"/>
  <c r="N19" i="71" s="1"/>
  <c r="E19" i="71" s="1"/>
  <c r="M35" i="71"/>
  <c r="N35" i="71" s="1"/>
  <c r="E35" i="71" s="1"/>
  <c r="I6" i="69"/>
  <c r="L28" i="69" s="1"/>
  <c r="N28" i="69" s="1"/>
  <c r="E28" i="69" s="1"/>
  <c r="N53" i="71"/>
  <c r="E53" i="71" s="1"/>
  <c r="N44" i="71"/>
  <c r="E44" i="71" s="1"/>
  <c r="M59" i="71"/>
  <c r="N59" i="71" s="1"/>
  <c r="E59" i="71" s="1"/>
  <c r="M27" i="71"/>
  <c r="N27" i="71" s="1"/>
  <c r="E27" i="71" s="1"/>
  <c r="M45" i="71"/>
  <c r="N45" i="71" s="1"/>
  <c r="E45" i="71" s="1"/>
  <c r="M48" i="71"/>
  <c r="N48" i="71" s="1"/>
  <c r="E48" i="71" s="1"/>
  <c r="M15" i="71"/>
  <c r="N15" i="71" s="1"/>
  <c r="E15" i="71" s="1"/>
  <c r="N36" i="71"/>
  <c r="E36" i="71" s="1"/>
  <c r="M37" i="71"/>
  <c r="N37" i="71" s="1"/>
  <c r="E37" i="71" s="1"/>
  <c r="M62" i="71"/>
  <c r="M24" i="71"/>
  <c r="N24" i="71" s="1"/>
  <c r="E24" i="71" s="1"/>
  <c r="M17" i="71"/>
  <c r="M13" i="71"/>
  <c r="N13" i="71" s="1"/>
  <c r="E13" i="71" s="1"/>
  <c r="M42" i="71"/>
  <c r="N42" i="71" s="1"/>
  <c r="E42" i="71" s="1"/>
  <c r="M38" i="71"/>
  <c r="M60" i="71"/>
  <c r="N60" i="71" s="1"/>
  <c r="E60" i="71" s="1"/>
  <c r="M28" i="71"/>
  <c r="N34" i="71"/>
  <c r="E34" i="71" s="1"/>
  <c r="N62" i="71"/>
  <c r="E62" i="71" s="1"/>
  <c r="N28" i="71"/>
  <c r="E28" i="71" s="1"/>
  <c r="M34" i="71"/>
  <c r="M52" i="71"/>
  <c r="M55" i="71"/>
  <c r="N55" i="71" s="1"/>
  <c r="E55" i="71" s="1"/>
  <c r="M26" i="71"/>
  <c r="N26" i="71" s="1"/>
  <c r="E26" i="71" s="1"/>
  <c r="M57" i="71"/>
  <c r="N57" i="71" s="1"/>
  <c r="E57" i="71" s="1"/>
  <c r="M12" i="71"/>
  <c r="N12" i="71" s="1"/>
  <c r="E12" i="71" s="1"/>
  <c r="N20" i="71"/>
  <c r="E20" i="71" s="1"/>
  <c r="M32" i="71"/>
  <c r="N32" i="71" s="1"/>
  <c r="E32" i="71" s="1"/>
  <c r="M51" i="71"/>
  <c r="N51" i="71" s="1"/>
  <c r="E51" i="71" s="1"/>
  <c r="I62" i="67"/>
  <c r="J62" i="67" s="1"/>
  <c r="K62" i="67" s="1"/>
  <c r="H62" i="67"/>
  <c r="G62" i="67"/>
  <c r="H61" i="67"/>
  <c r="I61" i="67" s="1"/>
  <c r="J61" i="67" s="1"/>
  <c r="K61" i="67" s="1"/>
  <c r="G61" i="67"/>
  <c r="I60" i="67"/>
  <c r="J60" i="67" s="1"/>
  <c r="K60" i="67" s="1"/>
  <c r="H60" i="67"/>
  <c r="G60" i="67"/>
  <c r="H59" i="67"/>
  <c r="I59" i="67" s="1"/>
  <c r="J59" i="67" s="1"/>
  <c r="K59" i="67" s="1"/>
  <c r="G59" i="67"/>
  <c r="H58" i="67"/>
  <c r="I58" i="67" s="1"/>
  <c r="J58" i="67" s="1"/>
  <c r="K58" i="67" s="1"/>
  <c r="G58" i="67"/>
  <c r="H57" i="67"/>
  <c r="I57" i="67" s="1"/>
  <c r="J57" i="67" s="1"/>
  <c r="K57" i="67" s="1"/>
  <c r="G57" i="67"/>
  <c r="I56" i="67"/>
  <c r="J56" i="67" s="1"/>
  <c r="K56" i="67" s="1"/>
  <c r="H56" i="67"/>
  <c r="G56" i="67"/>
  <c r="H55" i="67"/>
  <c r="I55" i="67" s="1"/>
  <c r="J55" i="67" s="1"/>
  <c r="K55" i="67" s="1"/>
  <c r="G55" i="67"/>
  <c r="I54" i="67"/>
  <c r="J54" i="67" s="1"/>
  <c r="K54" i="67" s="1"/>
  <c r="H54" i="67"/>
  <c r="G54" i="67"/>
  <c r="H53" i="67"/>
  <c r="I53" i="67" s="1"/>
  <c r="J53" i="67" s="1"/>
  <c r="K53" i="67" s="1"/>
  <c r="G53" i="67"/>
  <c r="I52" i="67"/>
  <c r="J52" i="67" s="1"/>
  <c r="K52" i="67" s="1"/>
  <c r="H52" i="67"/>
  <c r="G52" i="67"/>
  <c r="H51" i="67"/>
  <c r="I51" i="67" s="1"/>
  <c r="J51" i="67" s="1"/>
  <c r="K51" i="67" s="1"/>
  <c r="G51" i="67"/>
  <c r="H50" i="67"/>
  <c r="I50" i="67" s="1"/>
  <c r="J50" i="67" s="1"/>
  <c r="K50" i="67" s="1"/>
  <c r="G50" i="67"/>
  <c r="L50" i="67" s="1"/>
  <c r="H49" i="67"/>
  <c r="I49" i="67" s="1"/>
  <c r="J49" i="67" s="1"/>
  <c r="K49" i="67" s="1"/>
  <c r="G49" i="67"/>
  <c r="I48" i="67"/>
  <c r="J48" i="67" s="1"/>
  <c r="K48" i="67" s="1"/>
  <c r="H48" i="67"/>
  <c r="G48" i="67"/>
  <c r="H47" i="67"/>
  <c r="I47" i="67" s="1"/>
  <c r="J47" i="67" s="1"/>
  <c r="K47" i="67" s="1"/>
  <c r="G47" i="67"/>
  <c r="I46" i="67"/>
  <c r="J46" i="67" s="1"/>
  <c r="K46" i="67" s="1"/>
  <c r="H46" i="67"/>
  <c r="G46" i="67"/>
  <c r="H45" i="67"/>
  <c r="I45" i="67" s="1"/>
  <c r="J45" i="67" s="1"/>
  <c r="K45" i="67" s="1"/>
  <c r="G45" i="67"/>
  <c r="I44" i="67"/>
  <c r="J44" i="67" s="1"/>
  <c r="K44" i="67" s="1"/>
  <c r="H44" i="67"/>
  <c r="G44" i="67"/>
  <c r="H43" i="67"/>
  <c r="I43" i="67" s="1"/>
  <c r="J43" i="67" s="1"/>
  <c r="K43" i="67" s="1"/>
  <c r="G43" i="67"/>
  <c r="H42" i="67"/>
  <c r="I42" i="67" s="1"/>
  <c r="J42" i="67" s="1"/>
  <c r="K42" i="67" s="1"/>
  <c r="G42" i="67"/>
  <c r="H41" i="67"/>
  <c r="I41" i="67" s="1"/>
  <c r="J41" i="67" s="1"/>
  <c r="K41" i="67" s="1"/>
  <c r="G41" i="67"/>
  <c r="I40" i="67"/>
  <c r="J40" i="67" s="1"/>
  <c r="K40" i="67" s="1"/>
  <c r="H40" i="67"/>
  <c r="G40" i="67"/>
  <c r="L40" i="67" s="1"/>
  <c r="H39" i="67"/>
  <c r="I39" i="67" s="1"/>
  <c r="J39" i="67" s="1"/>
  <c r="K39" i="67" s="1"/>
  <c r="G39" i="67"/>
  <c r="I38" i="67"/>
  <c r="J38" i="67" s="1"/>
  <c r="K38" i="67" s="1"/>
  <c r="H38" i="67"/>
  <c r="G38" i="67"/>
  <c r="H37" i="67"/>
  <c r="I37" i="67" s="1"/>
  <c r="J37" i="67" s="1"/>
  <c r="K37" i="67" s="1"/>
  <c r="G37" i="67"/>
  <c r="I36" i="67"/>
  <c r="J36" i="67" s="1"/>
  <c r="K36" i="67" s="1"/>
  <c r="H36" i="67"/>
  <c r="G36" i="67"/>
  <c r="H35" i="67"/>
  <c r="I35" i="67" s="1"/>
  <c r="J35" i="67" s="1"/>
  <c r="K35" i="67" s="1"/>
  <c r="G35" i="67"/>
  <c r="H34" i="67"/>
  <c r="I34" i="67" s="1"/>
  <c r="J34" i="67" s="1"/>
  <c r="K34" i="67" s="1"/>
  <c r="G34" i="67"/>
  <c r="H33" i="67"/>
  <c r="I33" i="67" s="1"/>
  <c r="J33" i="67" s="1"/>
  <c r="K33" i="67" s="1"/>
  <c r="G33" i="67"/>
  <c r="I32" i="67"/>
  <c r="J32" i="67" s="1"/>
  <c r="K32" i="67" s="1"/>
  <c r="H32" i="67"/>
  <c r="G32" i="67"/>
  <c r="H31" i="67"/>
  <c r="I31" i="67" s="1"/>
  <c r="J31" i="67" s="1"/>
  <c r="K31" i="67" s="1"/>
  <c r="G31" i="67"/>
  <c r="I30" i="67"/>
  <c r="J30" i="67" s="1"/>
  <c r="K30" i="67" s="1"/>
  <c r="H30" i="67"/>
  <c r="G30" i="67"/>
  <c r="H29" i="67"/>
  <c r="I29" i="67" s="1"/>
  <c r="J29" i="67" s="1"/>
  <c r="K29" i="67" s="1"/>
  <c r="G29" i="67"/>
  <c r="I28" i="67"/>
  <c r="J28" i="67" s="1"/>
  <c r="K28" i="67" s="1"/>
  <c r="H28" i="67"/>
  <c r="G28" i="67"/>
  <c r="H27" i="67"/>
  <c r="I27" i="67" s="1"/>
  <c r="J27" i="67" s="1"/>
  <c r="K27" i="67" s="1"/>
  <c r="G27" i="67"/>
  <c r="H26" i="67"/>
  <c r="I26" i="67" s="1"/>
  <c r="J26" i="67" s="1"/>
  <c r="K26" i="67" s="1"/>
  <c r="G26" i="67"/>
  <c r="H25" i="67"/>
  <c r="I25" i="67" s="1"/>
  <c r="J25" i="67" s="1"/>
  <c r="K25" i="67" s="1"/>
  <c r="G25" i="67"/>
  <c r="I24" i="67"/>
  <c r="J24" i="67" s="1"/>
  <c r="K24" i="67" s="1"/>
  <c r="H24" i="67"/>
  <c r="G24" i="67"/>
  <c r="L24" i="67" s="1"/>
  <c r="H23" i="67"/>
  <c r="I23" i="67" s="1"/>
  <c r="J23" i="67" s="1"/>
  <c r="K23" i="67" s="1"/>
  <c r="G23" i="67"/>
  <c r="I22" i="67"/>
  <c r="J22" i="67" s="1"/>
  <c r="K22" i="67" s="1"/>
  <c r="H22" i="67"/>
  <c r="G22" i="67"/>
  <c r="H21" i="67"/>
  <c r="I21" i="67" s="1"/>
  <c r="J21" i="67" s="1"/>
  <c r="K21" i="67" s="1"/>
  <c r="G21" i="67"/>
  <c r="I20" i="67"/>
  <c r="J20" i="67" s="1"/>
  <c r="K20" i="67" s="1"/>
  <c r="H20" i="67"/>
  <c r="G20" i="67"/>
  <c r="L20" i="67" s="1"/>
  <c r="H19" i="67"/>
  <c r="I19" i="67" s="1"/>
  <c r="J19" i="67" s="1"/>
  <c r="K19" i="67" s="1"/>
  <c r="G19" i="67"/>
  <c r="H18" i="67"/>
  <c r="I18" i="67" s="1"/>
  <c r="J18" i="67" s="1"/>
  <c r="K18" i="67" s="1"/>
  <c r="G18" i="67"/>
  <c r="L18" i="67" s="1"/>
  <c r="H17" i="67"/>
  <c r="I17" i="67" s="1"/>
  <c r="J17" i="67" s="1"/>
  <c r="K17" i="67" s="1"/>
  <c r="G17" i="67"/>
  <c r="I16" i="67"/>
  <c r="J16" i="67" s="1"/>
  <c r="K16" i="67" s="1"/>
  <c r="H16" i="67"/>
  <c r="G16" i="67"/>
  <c r="L16" i="67" s="1"/>
  <c r="H15" i="67"/>
  <c r="I15" i="67" s="1"/>
  <c r="J15" i="67" s="1"/>
  <c r="K15" i="67" s="1"/>
  <c r="G15" i="67"/>
  <c r="I14" i="67"/>
  <c r="J14" i="67" s="1"/>
  <c r="K14" i="67" s="1"/>
  <c r="H14" i="67"/>
  <c r="G14" i="67"/>
  <c r="L14" i="67" s="1"/>
  <c r="H13" i="67"/>
  <c r="I13" i="67" s="1"/>
  <c r="J13" i="67" s="1"/>
  <c r="K13" i="67" s="1"/>
  <c r="G13" i="67"/>
  <c r="I12" i="67"/>
  <c r="J12" i="67" s="1"/>
  <c r="K12" i="67" s="1"/>
  <c r="H12" i="67"/>
  <c r="G12" i="67"/>
  <c r="H11" i="67"/>
  <c r="I11" i="67" s="1"/>
  <c r="J11" i="67" s="1"/>
  <c r="K11" i="67" s="1"/>
  <c r="G11" i="67"/>
  <c r="L11" i="67" s="1"/>
  <c r="H10" i="67"/>
  <c r="I10" i="67" s="1"/>
  <c r="J10" i="67" s="1"/>
  <c r="K10" i="67" s="1"/>
  <c r="G10" i="67"/>
  <c r="I6" i="67" s="1"/>
  <c r="E10" i="67"/>
  <c r="B7" i="67"/>
  <c r="B6" i="67"/>
  <c r="L37" i="67" l="1"/>
  <c r="L29" i="67"/>
  <c r="L25" i="67"/>
  <c r="L21" i="67"/>
  <c r="L57" i="67"/>
  <c r="L49" i="67"/>
  <c r="L41" i="67"/>
  <c r="L33" i="67"/>
  <c r="L17" i="67"/>
  <c r="L45" i="67"/>
  <c r="L53" i="67"/>
  <c r="L55" i="67"/>
  <c r="L47" i="67"/>
  <c r="L39" i="67"/>
  <c r="N39" i="67" s="1"/>
  <c r="E39" i="67" s="1"/>
  <c r="L31" i="67"/>
  <c r="L23" i="67"/>
  <c r="L15" i="67"/>
  <c r="L61" i="67"/>
  <c r="L62" i="67"/>
  <c r="L54" i="67"/>
  <c r="L46" i="67"/>
  <c r="L38" i="67"/>
  <c r="N38" i="67" s="1"/>
  <c r="E38" i="67" s="1"/>
  <c r="L30" i="67"/>
  <c r="L22" i="67"/>
  <c r="L13" i="67"/>
  <c r="L27" i="67"/>
  <c r="M33" i="67"/>
  <c r="L44" i="67"/>
  <c r="M30" i="67"/>
  <c r="L34" i="67"/>
  <c r="L51" i="67"/>
  <c r="M20" i="67"/>
  <c r="N20" i="67" s="1"/>
  <c r="E20" i="67" s="1"/>
  <c r="L28" i="67"/>
  <c r="L48" i="67"/>
  <c r="M51" i="67"/>
  <c r="L58" i="67"/>
  <c r="L35" i="67"/>
  <c r="L52" i="67"/>
  <c r="M14" i="67"/>
  <c r="N14" i="67" s="1"/>
  <c r="E14" i="67" s="1"/>
  <c r="L12" i="67"/>
  <c r="L32" i="67"/>
  <c r="M38" i="67"/>
  <c r="L42" i="67"/>
  <c r="M48" i="67"/>
  <c r="L59" i="67"/>
  <c r="M15" i="67"/>
  <c r="L19" i="67"/>
  <c r="L36" i="67"/>
  <c r="L56" i="67"/>
  <c r="M62" i="67"/>
  <c r="M10" i="67"/>
  <c r="I7" i="67"/>
  <c r="M53" i="67" s="1"/>
  <c r="M12" i="67"/>
  <c r="L26" i="67"/>
  <c r="M29" i="67"/>
  <c r="M32" i="67"/>
  <c r="M39" i="67"/>
  <c r="L43" i="67"/>
  <c r="L60" i="67"/>
  <c r="L42" i="69"/>
  <c r="N42" i="69" s="1"/>
  <c r="E42" i="69" s="1"/>
  <c r="L44" i="69"/>
  <c r="N44" i="69" s="1"/>
  <c r="E44" i="69" s="1"/>
  <c r="L38" i="69"/>
  <c r="N38" i="69" s="1"/>
  <c r="E38" i="69" s="1"/>
  <c r="M60" i="69"/>
  <c r="L18" i="69"/>
  <c r="M23" i="69"/>
  <c r="M54" i="69"/>
  <c r="L26" i="69"/>
  <c r="N26" i="69" s="1"/>
  <c r="E26" i="69" s="1"/>
  <c r="M30" i="69"/>
  <c r="M32" i="69"/>
  <c r="L17" i="69"/>
  <c r="N17" i="69" s="1"/>
  <c r="E17" i="69" s="1"/>
  <c r="L58" i="69"/>
  <c r="N58" i="69" s="1"/>
  <c r="E58" i="69" s="1"/>
  <c r="M12" i="69"/>
  <c r="L22" i="69"/>
  <c r="M45" i="69"/>
  <c r="M13" i="69"/>
  <c r="M27" i="69"/>
  <c r="L10" i="67"/>
  <c r="N10" i="67" s="1"/>
  <c r="L59" i="69"/>
  <c r="N59" i="69" s="1"/>
  <c r="E59" i="69" s="1"/>
  <c r="L51" i="69"/>
  <c r="N51" i="69" s="1"/>
  <c r="E51" i="69" s="1"/>
  <c r="L43" i="69"/>
  <c r="N43" i="69" s="1"/>
  <c r="E43" i="69" s="1"/>
  <c r="L35" i="69"/>
  <c r="N35" i="69" s="1"/>
  <c r="E35" i="69" s="1"/>
  <c r="L27" i="69"/>
  <c r="L19" i="69"/>
  <c r="N19" i="69" s="1"/>
  <c r="E19" i="69" s="1"/>
  <c r="L11" i="69"/>
  <c r="N11" i="69" s="1"/>
  <c r="E11" i="69" s="1"/>
  <c r="L16" i="69"/>
  <c r="L61" i="69"/>
  <c r="N61" i="69" s="1"/>
  <c r="E61" i="69" s="1"/>
  <c r="L29" i="69"/>
  <c r="N29" i="69" s="1"/>
  <c r="E29" i="69" s="1"/>
  <c r="L25" i="69"/>
  <c r="L24" i="69"/>
  <c r="N24" i="69" s="1"/>
  <c r="E24" i="69" s="1"/>
  <c r="L21" i="69"/>
  <c r="N21" i="69" s="1"/>
  <c r="E21" i="69" s="1"/>
  <c r="L57" i="69"/>
  <c r="N57" i="69" s="1"/>
  <c r="E57" i="69" s="1"/>
  <c r="L49" i="69"/>
  <c r="N49" i="69" s="1"/>
  <c r="E49" i="69" s="1"/>
  <c r="L41" i="69"/>
  <c r="N41" i="69" s="1"/>
  <c r="E41" i="69" s="1"/>
  <c r="L33" i="69"/>
  <c r="N33" i="69" s="1"/>
  <c r="E33" i="69" s="1"/>
  <c r="L37" i="69"/>
  <c r="L13" i="69"/>
  <c r="L56" i="69"/>
  <c r="L48" i="69"/>
  <c r="L40" i="69"/>
  <c r="N40" i="69" s="1"/>
  <c r="E40" i="69" s="1"/>
  <c r="L32" i="69"/>
  <c r="N32" i="69" s="1"/>
  <c r="E32" i="69" s="1"/>
  <c r="L55" i="69"/>
  <c r="L47" i="69"/>
  <c r="L39" i="69"/>
  <c r="N39" i="69" s="1"/>
  <c r="E39" i="69" s="1"/>
  <c r="L31" i="69"/>
  <c r="L23" i="69"/>
  <c r="N23" i="69" s="1"/>
  <c r="E23" i="69" s="1"/>
  <c r="L15" i="69"/>
  <c r="L53" i="69"/>
  <c r="N53" i="69" s="1"/>
  <c r="E53" i="69" s="1"/>
  <c r="L45" i="69"/>
  <c r="N45" i="69" s="1"/>
  <c r="E45" i="69" s="1"/>
  <c r="M55" i="69"/>
  <c r="M14" i="69"/>
  <c r="N14" i="69" s="1"/>
  <c r="E14" i="69" s="1"/>
  <c r="M16" i="69"/>
  <c r="M51" i="69"/>
  <c r="L60" i="69"/>
  <c r="M18" i="69"/>
  <c r="M56" i="69"/>
  <c r="M62" i="69"/>
  <c r="M25" i="69"/>
  <c r="M22" i="69"/>
  <c r="L12" i="69"/>
  <c r="N12" i="69" s="1"/>
  <c r="E12" i="69" s="1"/>
  <c r="L54" i="69"/>
  <c r="N54" i="69" s="1"/>
  <c r="E54" i="69" s="1"/>
  <c r="M53" i="69"/>
  <c r="M20" i="69"/>
  <c r="L20" i="69"/>
  <c r="N20" i="69" s="1"/>
  <c r="E20" i="69" s="1"/>
  <c r="N30" i="69"/>
  <c r="E30" i="69" s="1"/>
  <c r="L50" i="69"/>
  <c r="M15" i="69"/>
  <c r="M37" i="69"/>
  <c r="M31" i="69"/>
  <c r="M48" i="69"/>
  <c r="M10" i="69"/>
  <c r="N10" i="69" s="1"/>
  <c r="M50" i="69"/>
  <c r="M47" i="69"/>
  <c r="L62" i="69"/>
  <c r="H62" i="65"/>
  <c r="I62" i="65" s="1"/>
  <c r="J62" i="65" s="1"/>
  <c r="K62" i="65" s="1"/>
  <c r="G62" i="65"/>
  <c r="I61" i="65"/>
  <c r="J61" i="65" s="1"/>
  <c r="K61" i="65" s="1"/>
  <c r="H61" i="65"/>
  <c r="G61" i="65"/>
  <c r="H60" i="65"/>
  <c r="I60" i="65" s="1"/>
  <c r="J60" i="65" s="1"/>
  <c r="K60" i="65" s="1"/>
  <c r="G60" i="65"/>
  <c r="H59" i="65"/>
  <c r="I59" i="65" s="1"/>
  <c r="J59" i="65" s="1"/>
  <c r="K59" i="65" s="1"/>
  <c r="G59" i="65"/>
  <c r="I58" i="65"/>
  <c r="J58" i="65" s="1"/>
  <c r="K58" i="65" s="1"/>
  <c r="H58" i="65"/>
  <c r="G58" i="65"/>
  <c r="J57" i="65"/>
  <c r="K57" i="65" s="1"/>
  <c r="I57" i="65"/>
  <c r="H57" i="65"/>
  <c r="G57" i="65"/>
  <c r="K56" i="65"/>
  <c r="J56" i="65"/>
  <c r="I56" i="65"/>
  <c r="H56" i="65"/>
  <c r="G56" i="65"/>
  <c r="H55" i="65"/>
  <c r="I55" i="65" s="1"/>
  <c r="J55" i="65" s="1"/>
  <c r="K55" i="65" s="1"/>
  <c r="G55" i="65"/>
  <c r="H54" i="65"/>
  <c r="I54" i="65" s="1"/>
  <c r="J54" i="65" s="1"/>
  <c r="K54" i="65" s="1"/>
  <c r="G54" i="65"/>
  <c r="I53" i="65"/>
  <c r="J53" i="65" s="1"/>
  <c r="K53" i="65" s="1"/>
  <c r="H53" i="65"/>
  <c r="G53" i="65"/>
  <c r="H52" i="65"/>
  <c r="I52" i="65" s="1"/>
  <c r="J52" i="65" s="1"/>
  <c r="K52" i="65" s="1"/>
  <c r="G52" i="65"/>
  <c r="H51" i="65"/>
  <c r="I51" i="65" s="1"/>
  <c r="J51" i="65" s="1"/>
  <c r="K51" i="65" s="1"/>
  <c r="G51" i="65"/>
  <c r="I50" i="65"/>
  <c r="J50" i="65" s="1"/>
  <c r="K50" i="65" s="1"/>
  <c r="H50" i="65"/>
  <c r="G50" i="65"/>
  <c r="J49" i="65"/>
  <c r="K49" i="65" s="1"/>
  <c r="I49" i="65"/>
  <c r="H49" i="65"/>
  <c r="G49" i="65"/>
  <c r="K48" i="65"/>
  <c r="J48" i="65"/>
  <c r="I48" i="65"/>
  <c r="H48" i="65"/>
  <c r="G48" i="65"/>
  <c r="H47" i="65"/>
  <c r="I47" i="65" s="1"/>
  <c r="J47" i="65" s="1"/>
  <c r="K47" i="65" s="1"/>
  <c r="G47" i="65"/>
  <c r="H46" i="65"/>
  <c r="I46" i="65" s="1"/>
  <c r="J46" i="65" s="1"/>
  <c r="K46" i="65" s="1"/>
  <c r="G46" i="65"/>
  <c r="I45" i="65"/>
  <c r="J45" i="65" s="1"/>
  <c r="K45" i="65" s="1"/>
  <c r="H45" i="65"/>
  <c r="G45" i="65"/>
  <c r="L45" i="65" s="1"/>
  <c r="H44" i="65"/>
  <c r="I44" i="65" s="1"/>
  <c r="J44" i="65" s="1"/>
  <c r="K44" i="65" s="1"/>
  <c r="G44" i="65"/>
  <c r="H43" i="65"/>
  <c r="I43" i="65" s="1"/>
  <c r="J43" i="65" s="1"/>
  <c r="K43" i="65" s="1"/>
  <c r="G43" i="65"/>
  <c r="I42" i="65"/>
  <c r="J42" i="65" s="1"/>
  <c r="K42" i="65" s="1"/>
  <c r="H42" i="65"/>
  <c r="G42" i="65"/>
  <c r="J41" i="65"/>
  <c r="K41" i="65" s="1"/>
  <c r="I41" i="65"/>
  <c r="H41" i="65"/>
  <c r="G41" i="65"/>
  <c r="K40" i="65"/>
  <c r="J40" i="65"/>
  <c r="I40" i="65"/>
  <c r="H40" i="65"/>
  <c r="G40" i="65"/>
  <c r="L40" i="65" s="1"/>
  <c r="H39" i="65"/>
  <c r="I39" i="65" s="1"/>
  <c r="J39" i="65" s="1"/>
  <c r="K39" i="65" s="1"/>
  <c r="G39" i="65"/>
  <c r="H38" i="65"/>
  <c r="I38" i="65" s="1"/>
  <c r="J38" i="65" s="1"/>
  <c r="K38" i="65" s="1"/>
  <c r="G38" i="65"/>
  <c r="I37" i="65"/>
  <c r="J37" i="65" s="1"/>
  <c r="K37" i="65" s="1"/>
  <c r="H37" i="65"/>
  <c r="G37" i="65"/>
  <c r="H36" i="65"/>
  <c r="I36" i="65" s="1"/>
  <c r="J36" i="65" s="1"/>
  <c r="K36" i="65" s="1"/>
  <c r="G36" i="65"/>
  <c r="H35" i="65"/>
  <c r="I35" i="65" s="1"/>
  <c r="J35" i="65" s="1"/>
  <c r="K35" i="65" s="1"/>
  <c r="G35" i="65"/>
  <c r="I34" i="65"/>
  <c r="J34" i="65" s="1"/>
  <c r="K34" i="65" s="1"/>
  <c r="H34" i="65"/>
  <c r="G34" i="65"/>
  <c r="J33" i="65"/>
  <c r="K33" i="65" s="1"/>
  <c r="I33" i="65"/>
  <c r="H33" i="65"/>
  <c r="G33" i="65"/>
  <c r="K32" i="65"/>
  <c r="J32" i="65"/>
  <c r="I32" i="65"/>
  <c r="H32" i="65"/>
  <c r="G32" i="65"/>
  <c r="H31" i="65"/>
  <c r="I31" i="65" s="1"/>
  <c r="J31" i="65" s="1"/>
  <c r="K31" i="65" s="1"/>
  <c r="G31" i="65"/>
  <c r="H30" i="65"/>
  <c r="I30" i="65" s="1"/>
  <c r="J30" i="65" s="1"/>
  <c r="K30" i="65" s="1"/>
  <c r="G30" i="65"/>
  <c r="I29" i="65"/>
  <c r="J29" i="65" s="1"/>
  <c r="K29" i="65" s="1"/>
  <c r="H29" i="65"/>
  <c r="G29" i="65"/>
  <c r="H28" i="65"/>
  <c r="I28" i="65" s="1"/>
  <c r="J28" i="65" s="1"/>
  <c r="K28" i="65" s="1"/>
  <c r="G28" i="65"/>
  <c r="L28" i="65" s="1"/>
  <c r="H27" i="65"/>
  <c r="I27" i="65" s="1"/>
  <c r="J27" i="65" s="1"/>
  <c r="K27" i="65" s="1"/>
  <c r="G27" i="65"/>
  <c r="I26" i="65"/>
  <c r="J26" i="65" s="1"/>
  <c r="K26" i="65" s="1"/>
  <c r="H26" i="65"/>
  <c r="G26" i="65"/>
  <c r="J25" i="65"/>
  <c r="K25" i="65" s="1"/>
  <c r="I25" i="65"/>
  <c r="H25" i="65"/>
  <c r="G25" i="65"/>
  <c r="K24" i="65"/>
  <c r="J24" i="65"/>
  <c r="I24" i="65"/>
  <c r="H24" i="65"/>
  <c r="G24" i="65"/>
  <c r="H23" i="65"/>
  <c r="I23" i="65" s="1"/>
  <c r="J23" i="65" s="1"/>
  <c r="K23" i="65" s="1"/>
  <c r="G23" i="65"/>
  <c r="H22" i="65"/>
  <c r="I22" i="65" s="1"/>
  <c r="J22" i="65" s="1"/>
  <c r="K22" i="65" s="1"/>
  <c r="G22" i="65"/>
  <c r="I21" i="65"/>
  <c r="J21" i="65" s="1"/>
  <c r="K21" i="65" s="1"/>
  <c r="H21" i="65"/>
  <c r="G21" i="65"/>
  <c r="H20" i="65"/>
  <c r="I20" i="65" s="1"/>
  <c r="J20" i="65" s="1"/>
  <c r="K20" i="65" s="1"/>
  <c r="G20" i="65"/>
  <c r="H19" i="65"/>
  <c r="I19" i="65" s="1"/>
  <c r="J19" i="65" s="1"/>
  <c r="K19" i="65" s="1"/>
  <c r="G19" i="65"/>
  <c r="I18" i="65"/>
  <c r="J18" i="65" s="1"/>
  <c r="K18" i="65" s="1"/>
  <c r="H18" i="65"/>
  <c r="G18" i="65"/>
  <c r="J17" i="65"/>
  <c r="K17" i="65" s="1"/>
  <c r="I17" i="65"/>
  <c r="H17" i="65"/>
  <c r="G17" i="65"/>
  <c r="L17" i="65" s="1"/>
  <c r="K16" i="65"/>
  <c r="J16" i="65"/>
  <c r="I16" i="65"/>
  <c r="H16" i="65"/>
  <c r="G16" i="65"/>
  <c r="H15" i="65"/>
  <c r="I15" i="65" s="1"/>
  <c r="J15" i="65" s="1"/>
  <c r="K15" i="65" s="1"/>
  <c r="G15" i="65"/>
  <c r="H14" i="65"/>
  <c r="I14" i="65" s="1"/>
  <c r="J14" i="65" s="1"/>
  <c r="K14" i="65" s="1"/>
  <c r="G14" i="65"/>
  <c r="I13" i="65"/>
  <c r="J13" i="65" s="1"/>
  <c r="K13" i="65" s="1"/>
  <c r="H13" i="65"/>
  <c r="G13" i="65"/>
  <c r="H12" i="65"/>
  <c r="I12" i="65" s="1"/>
  <c r="J12" i="65" s="1"/>
  <c r="K12" i="65" s="1"/>
  <c r="G12" i="65"/>
  <c r="H11" i="65"/>
  <c r="I11" i="65" s="1"/>
  <c r="J11" i="65" s="1"/>
  <c r="K11" i="65" s="1"/>
  <c r="G11" i="65"/>
  <c r="L11" i="65" s="1"/>
  <c r="I10" i="65"/>
  <c r="J10" i="65" s="1"/>
  <c r="K10" i="65" s="1"/>
  <c r="H10" i="65"/>
  <c r="G10" i="65"/>
  <c r="I6" i="65" s="1"/>
  <c r="E10" i="65"/>
  <c r="B7" i="65"/>
  <c r="B6" i="65"/>
  <c r="L20" i="65" l="1"/>
  <c r="L32" i="65"/>
  <c r="L37" i="65"/>
  <c r="L62" i="65"/>
  <c r="L12" i="65"/>
  <c r="L24" i="65"/>
  <c r="L29" i="65"/>
  <c r="L21" i="65"/>
  <c r="L16" i="65"/>
  <c r="L60" i="65"/>
  <c r="L54" i="65"/>
  <c r="L46" i="65"/>
  <c r="L38" i="65"/>
  <c r="L30" i="65"/>
  <c r="L22" i="65"/>
  <c r="L14" i="65"/>
  <c r="L15" i="65"/>
  <c r="L13" i="65"/>
  <c r="L42" i="65"/>
  <c r="L34" i="65"/>
  <c r="L10" i="65"/>
  <c r="L47" i="65"/>
  <c r="L59" i="65"/>
  <c r="L51" i="65"/>
  <c r="L43" i="65"/>
  <c r="L35" i="65"/>
  <c r="L18" i="65"/>
  <c r="L58" i="65"/>
  <c r="L50" i="65"/>
  <c r="L26" i="65"/>
  <c r="L57" i="65"/>
  <c r="L49" i="65"/>
  <c r="L41" i="65"/>
  <c r="L39" i="65"/>
  <c r="L55" i="65"/>
  <c r="L31" i="65"/>
  <c r="L23" i="65"/>
  <c r="L52" i="65"/>
  <c r="L33" i="65"/>
  <c r="L44" i="65"/>
  <c r="L56" i="65"/>
  <c r="L61" i="65"/>
  <c r="L27" i="65"/>
  <c r="I7" i="65"/>
  <c r="M31" i="65" s="1"/>
  <c r="L19" i="65"/>
  <c r="L25" i="65"/>
  <c r="L36" i="65"/>
  <c r="L48" i="65"/>
  <c r="L53" i="65"/>
  <c r="N12" i="67"/>
  <c r="E12" i="67" s="1"/>
  <c r="N47" i="69"/>
  <c r="E47" i="69" s="1"/>
  <c r="M25" i="67"/>
  <c r="M45" i="67"/>
  <c r="N45" i="67" s="1"/>
  <c r="E45" i="67" s="1"/>
  <c r="M24" i="67"/>
  <c r="N24" i="67" s="1"/>
  <c r="E24" i="67" s="1"/>
  <c r="M31" i="67"/>
  <c r="N48" i="67"/>
  <c r="E48" i="67" s="1"/>
  <c r="M43" i="67"/>
  <c r="N43" i="67" s="1"/>
  <c r="E43" i="67" s="1"/>
  <c r="M27" i="67"/>
  <c r="N27" i="67" s="1"/>
  <c r="E27" i="67" s="1"/>
  <c r="N46" i="67"/>
  <c r="E46" i="67" s="1"/>
  <c r="N62" i="69"/>
  <c r="E62" i="69" s="1"/>
  <c r="N50" i="69"/>
  <c r="E50" i="69" s="1"/>
  <c r="N55" i="69"/>
  <c r="E55" i="69" s="1"/>
  <c r="N16" i="69"/>
  <c r="E16" i="69" s="1"/>
  <c r="N19" i="67"/>
  <c r="E19" i="67" s="1"/>
  <c r="M44" i="67"/>
  <c r="M57" i="67"/>
  <c r="N57" i="67" s="1"/>
  <c r="E57" i="67" s="1"/>
  <c r="M23" i="67"/>
  <c r="N21" i="67"/>
  <c r="E21" i="67" s="1"/>
  <c r="M34" i="67"/>
  <c r="N34" i="67" s="1"/>
  <c r="E34" i="67" s="1"/>
  <c r="N51" i="67"/>
  <c r="E51" i="67" s="1"/>
  <c r="M46" i="67"/>
  <c r="M16" i="67"/>
  <c r="N16" i="67" s="1"/>
  <c r="E16" i="67" s="1"/>
  <c r="N62" i="67"/>
  <c r="E62" i="67" s="1"/>
  <c r="N53" i="67"/>
  <c r="E53" i="67" s="1"/>
  <c r="N25" i="67"/>
  <c r="E25" i="67" s="1"/>
  <c r="N37" i="69"/>
  <c r="E37" i="69" s="1"/>
  <c r="N36" i="67"/>
  <c r="E36" i="67" s="1"/>
  <c r="M59" i="67"/>
  <c r="M21" i="67"/>
  <c r="M35" i="67"/>
  <c r="N35" i="67" s="1"/>
  <c r="E35" i="67" s="1"/>
  <c r="M36" i="67"/>
  <c r="M26" i="67"/>
  <c r="N26" i="67" s="1"/>
  <c r="E26" i="67" s="1"/>
  <c r="M47" i="67"/>
  <c r="N47" i="67" s="1"/>
  <c r="E47" i="67" s="1"/>
  <c r="M13" i="67"/>
  <c r="N29" i="67"/>
  <c r="E29" i="67" s="1"/>
  <c r="N15" i="69"/>
  <c r="E15" i="69" s="1"/>
  <c r="N48" i="69"/>
  <c r="E48" i="69" s="1"/>
  <c r="N27" i="69"/>
  <c r="E27" i="69" s="1"/>
  <c r="M22" i="67"/>
  <c r="N22" i="67" s="1"/>
  <c r="E22" i="67" s="1"/>
  <c r="M11" i="67"/>
  <c r="N11" i="67" s="1"/>
  <c r="E11" i="67" s="1"/>
  <c r="N32" i="67"/>
  <c r="E32" i="67" s="1"/>
  <c r="M58" i="67"/>
  <c r="M61" i="67"/>
  <c r="N61" i="67" s="1"/>
  <c r="E61" i="67" s="1"/>
  <c r="M17" i="67"/>
  <c r="N17" i="67" s="1"/>
  <c r="E17" i="67" s="1"/>
  <c r="M40" i="67"/>
  <c r="N40" i="67" s="1"/>
  <c r="E40" i="67" s="1"/>
  <c r="M60" i="67"/>
  <c r="N60" i="67" s="1"/>
  <c r="E60" i="67" s="1"/>
  <c r="N13" i="67"/>
  <c r="E13" i="67" s="1"/>
  <c r="N15" i="67"/>
  <c r="E15" i="67" s="1"/>
  <c r="N60" i="69"/>
  <c r="E60" i="69" s="1"/>
  <c r="N56" i="69"/>
  <c r="E56" i="69" s="1"/>
  <c r="N22" i="69"/>
  <c r="E22" i="69" s="1"/>
  <c r="M19" i="67"/>
  <c r="M52" i="67"/>
  <c r="N59" i="67"/>
  <c r="E59" i="67" s="1"/>
  <c r="M28" i="67"/>
  <c r="N28" i="67" s="1"/>
  <c r="E28" i="67" s="1"/>
  <c r="N52" i="67"/>
  <c r="E52" i="67" s="1"/>
  <c r="N58" i="67"/>
  <c r="E58" i="67" s="1"/>
  <c r="M37" i="67"/>
  <c r="N37" i="67" s="1"/>
  <c r="E37" i="67" s="1"/>
  <c r="M50" i="67"/>
  <c r="N50" i="67" s="1"/>
  <c r="E50" i="67" s="1"/>
  <c r="N23" i="67"/>
  <c r="E23" i="67" s="1"/>
  <c r="N33" i="67"/>
  <c r="E33" i="67" s="1"/>
  <c r="M56" i="67"/>
  <c r="N56" i="67" s="1"/>
  <c r="E56" i="67" s="1"/>
  <c r="N31" i="69"/>
  <c r="E31" i="69" s="1"/>
  <c r="N13" i="69"/>
  <c r="E13" i="69" s="1"/>
  <c r="N25" i="69"/>
  <c r="E25" i="69" s="1"/>
  <c r="N18" i="69"/>
  <c r="E18" i="69" s="1"/>
  <c r="M49" i="67"/>
  <c r="N49" i="67" s="1"/>
  <c r="E49" i="67" s="1"/>
  <c r="M42" i="67"/>
  <c r="N42" i="67" s="1"/>
  <c r="E42" i="67" s="1"/>
  <c r="M55" i="67"/>
  <c r="N55" i="67" s="1"/>
  <c r="E55" i="67" s="1"/>
  <c r="M18" i="67"/>
  <c r="N18" i="67" s="1"/>
  <c r="E18" i="67" s="1"/>
  <c r="M41" i="67"/>
  <c r="N41" i="67" s="1"/>
  <c r="E41" i="67" s="1"/>
  <c r="M54" i="67"/>
  <c r="N54" i="67" s="1"/>
  <c r="E54" i="67" s="1"/>
  <c r="N44" i="67"/>
  <c r="E44" i="67" s="1"/>
  <c r="N30" i="67"/>
  <c r="E30" i="67" s="1"/>
  <c r="N31" i="67"/>
  <c r="E31" i="67" s="1"/>
  <c r="H62" i="63"/>
  <c r="I62" i="63" s="1"/>
  <c r="J62" i="63" s="1"/>
  <c r="K62" i="63" s="1"/>
  <c r="G62" i="63"/>
  <c r="H61" i="63"/>
  <c r="I61" i="63" s="1"/>
  <c r="J61" i="63" s="1"/>
  <c r="K61" i="63" s="1"/>
  <c r="G61" i="63"/>
  <c r="H60" i="63"/>
  <c r="I60" i="63" s="1"/>
  <c r="J60" i="63" s="1"/>
  <c r="K60" i="63" s="1"/>
  <c r="G60" i="63"/>
  <c r="H59" i="63"/>
  <c r="I59" i="63" s="1"/>
  <c r="J59" i="63" s="1"/>
  <c r="K59" i="63" s="1"/>
  <c r="G59" i="63"/>
  <c r="I58" i="63"/>
  <c r="J58" i="63" s="1"/>
  <c r="K58" i="63" s="1"/>
  <c r="H58" i="63"/>
  <c r="G58" i="63"/>
  <c r="H57" i="63"/>
  <c r="I57" i="63" s="1"/>
  <c r="J57" i="63" s="1"/>
  <c r="K57" i="63" s="1"/>
  <c r="G57" i="63"/>
  <c r="H56" i="63"/>
  <c r="I56" i="63" s="1"/>
  <c r="J56" i="63" s="1"/>
  <c r="K56" i="63" s="1"/>
  <c r="G56" i="63"/>
  <c r="I55" i="63"/>
  <c r="J55" i="63" s="1"/>
  <c r="K55" i="63" s="1"/>
  <c r="H55" i="63"/>
  <c r="G55" i="63"/>
  <c r="J54" i="63"/>
  <c r="K54" i="63" s="1"/>
  <c r="I54" i="63"/>
  <c r="H54" i="63"/>
  <c r="G54" i="63"/>
  <c r="H53" i="63"/>
  <c r="I53" i="63" s="1"/>
  <c r="J53" i="63" s="1"/>
  <c r="K53" i="63" s="1"/>
  <c r="G53" i="63"/>
  <c r="H52" i="63"/>
  <c r="I52" i="63" s="1"/>
  <c r="J52" i="63" s="1"/>
  <c r="K52" i="63" s="1"/>
  <c r="G52" i="63"/>
  <c r="H51" i="63"/>
  <c r="I51" i="63" s="1"/>
  <c r="J51" i="63" s="1"/>
  <c r="K51" i="63" s="1"/>
  <c r="G51" i="63"/>
  <c r="I50" i="63"/>
  <c r="J50" i="63" s="1"/>
  <c r="K50" i="63" s="1"/>
  <c r="H50" i="63"/>
  <c r="G50" i="63"/>
  <c r="H49" i="63"/>
  <c r="I49" i="63" s="1"/>
  <c r="J49" i="63" s="1"/>
  <c r="K49" i="63" s="1"/>
  <c r="G49" i="63"/>
  <c r="H48" i="63"/>
  <c r="I48" i="63" s="1"/>
  <c r="J48" i="63" s="1"/>
  <c r="K48" i="63" s="1"/>
  <c r="G48" i="63"/>
  <c r="I47" i="63"/>
  <c r="J47" i="63" s="1"/>
  <c r="K47" i="63" s="1"/>
  <c r="H47" i="63"/>
  <c r="G47" i="63"/>
  <c r="J46" i="63"/>
  <c r="K46" i="63" s="1"/>
  <c r="I46" i="63"/>
  <c r="H46" i="63"/>
  <c r="G46" i="63"/>
  <c r="H45" i="63"/>
  <c r="I45" i="63" s="1"/>
  <c r="J45" i="63" s="1"/>
  <c r="K45" i="63" s="1"/>
  <c r="G45" i="63"/>
  <c r="H44" i="63"/>
  <c r="I44" i="63" s="1"/>
  <c r="J44" i="63" s="1"/>
  <c r="K44" i="63" s="1"/>
  <c r="G44" i="63"/>
  <c r="H43" i="63"/>
  <c r="I43" i="63" s="1"/>
  <c r="J43" i="63" s="1"/>
  <c r="K43" i="63" s="1"/>
  <c r="G43" i="63"/>
  <c r="I42" i="63"/>
  <c r="J42" i="63" s="1"/>
  <c r="K42" i="63" s="1"/>
  <c r="H42" i="63"/>
  <c r="G42" i="63"/>
  <c r="H41" i="63"/>
  <c r="I41" i="63" s="1"/>
  <c r="J41" i="63" s="1"/>
  <c r="K41" i="63" s="1"/>
  <c r="G41" i="63"/>
  <c r="H40" i="63"/>
  <c r="I40" i="63" s="1"/>
  <c r="J40" i="63" s="1"/>
  <c r="K40" i="63" s="1"/>
  <c r="G40" i="63"/>
  <c r="I39" i="63"/>
  <c r="J39" i="63" s="1"/>
  <c r="K39" i="63" s="1"/>
  <c r="H39" i="63"/>
  <c r="G39" i="63"/>
  <c r="J38" i="63"/>
  <c r="K38" i="63" s="1"/>
  <c r="I38" i="63"/>
  <c r="H38" i="63"/>
  <c r="G38" i="63"/>
  <c r="H37" i="63"/>
  <c r="I37" i="63" s="1"/>
  <c r="J37" i="63" s="1"/>
  <c r="K37" i="63" s="1"/>
  <c r="G37" i="63"/>
  <c r="H36" i="63"/>
  <c r="I36" i="63" s="1"/>
  <c r="J36" i="63" s="1"/>
  <c r="K36" i="63" s="1"/>
  <c r="G36" i="63"/>
  <c r="H35" i="63"/>
  <c r="I35" i="63" s="1"/>
  <c r="J35" i="63" s="1"/>
  <c r="K35" i="63" s="1"/>
  <c r="G35" i="63"/>
  <c r="I34" i="63"/>
  <c r="J34" i="63" s="1"/>
  <c r="K34" i="63" s="1"/>
  <c r="H34" i="63"/>
  <c r="G34" i="63"/>
  <c r="H33" i="63"/>
  <c r="I33" i="63" s="1"/>
  <c r="J33" i="63" s="1"/>
  <c r="K33" i="63" s="1"/>
  <c r="G33" i="63"/>
  <c r="H32" i="63"/>
  <c r="I32" i="63" s="1"/>
  <c r="J32" i="63" s="1"/>
  <c r="K32" i="63" s="1"/>
  <c r="G32" i="63"/>
  <c r="I31" i="63"/>
  <c r="J31" i="63" s="1"/>
  <c r="K31" i="63" s="1"/>
  <c r="H31" i="63"/>
  <c r="G31" i="63"/>
  <c r="J30" i="63"/>
  <c r="K30" i="63" s="1"/>
  <c r="I30" i="63"/>
  <c r="H30" i="63"/>
  <c r="G30" i="63"/>
  <c r="H29" i="63"/>
  <c r="I29" i="63" s="1"/>
  <c r="J29" i="63" s="1"/>
  <c r="K29" i="63" s="1"/>
  <c r="G29" i="63"/>
  <c r="H28" i="63"/>
  <c r="I28" i="63" s="1"/>
  <c r="J28" i="63" s="1"/>
  <c r="K28" i="63" s="1"/>
  <c r="G28" i="63"/>
  <c r="H27" i="63"/>
  <c r="I27" i="63" s="1"/>
  <c r="J27" i="63" s="1"/>
  <c r="K27" i="63" s="1"/>
  <c r="G27" i="63"/>
  <c r="I26" i="63"/>
  <c r="J26" i="63" s="1"/>
  <c r="K26" i="63" s="1"/>
  <c r="H26" i="63"/>
  <c r="G26" i="63"/>
  <c r="H25" i="63"/>
  <c r="I25" i="63" s="1"/>
  <c r="J25" i="63" s="1"/>
  <c r="K25" i="63" s="1"/>
  <c r="G25" i="63"/>
  <c r="H24" i="63"/>
  <c r="I24" i="63" s="1"/>
  <c r="J24" i="63" s="1"/>
  <c r="K24" i="63" s="1"/>
  <c r="G24" i="63"/>
  <c r="I23" i="63"/>
  <c r="J23" i="63" s="1"/>
  <c r="K23" i="63" s="1"/>
  <c r="H23" i="63"/>
  <c r="G23" i="63"/>
  <c r="J22" i="63"/>
  <c r="K22" i="63" s="1"/>
  <c r="I22" i="63"/>
  <c r="H22" i="63"/>
  <c r="G22" i="63"/>
  <c r="H21" i="63"/>
  <c r="I21" i="63" s="1"/>
  <c r="J21" i="63" s="1"/>
  <c r="K21" i="63" s="1"/>
  <c r="G21" i="63"/>
  <c r="H20" i="63"/>
  <c r="I20" i="63" s="1"/>
  <c r="J20" i="63" s="1"/>
  <c r="K20" i="63" s="1"/>
  <c r="G20" i="63"/>
  <c r="H19" i="63"/>
  <c r="I19" i="63" s="1"/>
  <c r="J19" i="63" s="1"/>
  <c r="K19" i="63" s="1"/>
  <c r="G19" i="63"/>
  <c r="I18" i="63"/>
  <c r="J18" i="63" s="1"/>
  <c r="K18" i="63" s="1"/>
  <c r="H18" i="63"/>
  <c r="G18" i="63"/>
  <c r="H17" i="63"/>
  <c r="I17" i="63" s="1"/>
  <c r="J17" i="63" s="1"/>
  <c r="K17" i="63" s="1"/>
  <c r="G17" i="63"/>
  <c r="H16" i="63"/>
  <c r="I16" i="63" s="1"/>
  <c r="J16" i="63" s="1"/>
  <c r="K16" i="63" s="1"/>
  <c r="G16" i="63"/>
  <c r="I15" i="63"/>
  <c r="J15" i="63" s="1"/>
  <c r="K15" i="63" s="1"/>
  <c r="H15" i="63"/>
  <c r="G15" i="63"/>
  <c r="J14" i="63"/>
  <c r="K14" i="63" s="1"/>
  <c r="I14" i="63"/>
  <c r="H14" i="63"/>
  <c r="G14" i="63"/>
  <c r="H13" i="63"/>
  <c r="I13" i="63" s="1"/>
  <c r="J13" i="63" s="1"/>
  <c r="K13" i="63" s="1"/>
  <c r="G13" i="63"/>
  <c r="H12" i="63"/>
  <c r="I12" i="63" s="1"/>
  <c r="J12" i="63" s="1"/>
  <c r="K12" i="63" s="1"/>
  <c r="G12" i="63"/>
  <c r="H11" i="63"/>
  <c r="I11" i="63" s="1"/>
  <c r="J11" i="63" s="1"/>
  <c r="K11" i="63" s="1"/>
  <c r="G11" i="63"/>
  <c r="I10" i="63"/>
  <c r="J10" i="63" s="1"/>
  <c r="K10" i="63" s="1"/>
  <c r="H10" i="63"/>
  <c r="G10" i="63"/>
  <c r="E10" i="63"/>
  <c r="B7" i="63"/>
  <c r="B6" i="63"/>
  <c r="M16" i="63" l="1"/>
  <c r="M36" i="63"/>
  <c r="M33" i="63"/>
  <c r="L27" i="63"/>
  <c r="M53" i="63"/>
  <c r="I7" i="63"/>
  <c r="M19" i="63" s="1"/>
  <c r="M21" i="63"/>
  <c r="M24" i="63"/>
  <c r="M29" i="63"/>
  <c r="M34" i="63"/>
  <c r="M50" i="63"/>
  <c r="M15" i="63"/>
  <c r="L35" i="63"/>
  <c r="N56" i="65"/>
  <c r="E56" i="65" s="1"/>
  <c r="M19" i="65"/>
  <c r="M33" i="65"/>
  <c r="N33" i="65" s="1"/>
  <c r="E33" i="65" s="1"/>
  <c r="M39" i="65"/>
  <c r="M10" i="65"/>
  <c r="N10" i="65" s="1"/>
  <c r="M52" i="65"/>
  <c r="M60" i="65"/>
  <c r="N50" i="65"/>
  <c r="E50" i="65" s="1"/>
  <c r="N38" i="65"/>
  <c r="E38" i="65" s="1"/>
  <c r="M40" i="65"/>
  <c r="N40" i="65" s="1"/>
  <c r="E40" i="65" s="1"/>
  <c r="M54" i="65"/>
  <c r="M62" i="65"/>
  <c r="M20" i="65"/>
  <c r="N36" i="65"/>
  <c r="E36" i="65" s="1"/>
  <c r="M47" i="65"/>
  <c r="M55" i="65"/>
  <c r="N31" i="65"/>
  <c r="E31" i="65" s="1"/>
  <c r="M34" i="65"/>
  <c r="N34" i="65" s="1"/>
  <c r="E34" i="65" s="1"/>
  <c r="M48" i="65"/>
  <c r="M56" i="65"/>
  <c r="M28" i="65"/>
  <c r="N28" i="65" s="1"/>
  <c r="E28" i="65" s="1"/>
  <c r="M46" i="65"/>
  <c r="N46" i="65" s="1"/>
  <c r="E46" i="65" s="1"/>
  <c r="M27" i="65"/>
  <c r="N27" i="65" s="1"/>
  <c r="E27" i="65" s="1"/>
  <c r="M24" i="65"/>
  <c r="N52" i="65"/>
  <c r="E52" i="65" s="1"/>
  <c r="N55" i="65"/>
  <c r="E55" i="65" s="1"/>
  <c r="N54" i="65"/>
  <c r="E54" i="65" s="1"/>
  <c r="M29" i="65"/>
  <c r="M42" i="65"/>
  <c r="N42" i="65" s="1"/>
  <c r="E42" i="65" s="1"/>
  <c r="M50" i="65"/>
  <c r="M14" i="65"/>
  <c r="M23" i="65"/>
  <c r="N23" i="65" s="1"/>
  <c r="E23" i="65" s="1"/>
  <c r="M61" i="65"/>
  <c r="M18" i="65"/>
  <c r="N18" i="65" s="1"/>
  <c r="E18" i="65" s="1"/>
  <c r="M35" i="65"/>
  <c r="M43" i="65"/>
  <c r="N39" i="65"/>
  <c r="E39" i="65" s="1"/>
  <c r="N35" i="65"/>
  <c r="E35" i="65" s="1"/>
  <c r="M41" i="65"/>
  <c r="M37" i="65"/>
  <c r="M45" i="65"/>
  <c r="N45" i="65" s="1"/>
  <c r="E45" i="65" s="1"/>
  <c r="N62" i="65"/>
  <c r="E62" i="65" s="1"/>
  <c r="N20" i="65"/>
  <c r="E20" i="65" s="1"/>
  <c r="N47" i="65"/>
  <c r="E47" i="65" s="1"/>
  <c r="I6" i="63"/>
  <c r="L26" i="63" s="1"/>
  <c r="M22" i="65"/>
  <c r="M36" i="65"/>
  <c r="M38" i="65"/>
  <c r="N41" i="65"/>
  <c r="E41" i="65" s="1"/>
  <c r="N43" i="65"/>
  <c r="E43" i="65" s="1"/>
  <c r="N15" i="65"/>
  <c r="E15" i="65" s="1"/>
  <c r="M15" i="65"/>
  <c r="N29" i="65"/>
  <c r="E29" i="65" s="1"/>
  <c r="M58" i="65"/>
  <c r="N58" i="65" s="1"/>
  <c r="E58" i="65" s="1"/>
  <c r="M11" i="65"/>
  <c r="N11" i="65" s="1"/>
  <c r="E11" i="65" s="1"/>
  <c r="M44" i="65"/>
  <c r="N44" i="65" s="1"/>
  <c r="E44" i="65" s="1"/>
  <c r="M59" i="65"/>
  <c r="N59" i="65" s="1"/>
  <c r="E59" i="65" s="1"/>
  <c r="M49" i="65"/>
  <c r="N19" i="65"/>
  <c r="E19" i="65" s="1"/>
  <c r="N61" i="65"/>
  <c r="E61" i="65" s="1"/>
  <c r="M30" i="65"/>
  <c r="N30" i="65" s="1"/>
  <c r="E30" i="65" s="1"/>
  <c r="M32" i="65"/>
  <c r="N32" i="65" s="1"/>
  <c r="E32" i="65" s="1"/>
  <c r="N49" i="65"/>
  <c r="E49" i="65" s="1"/>
  <c r="N14" i="65"/>
  <c r="E14" i="65" s="1"/>
  <c r="N60" i="65"/>
  <c r="E60" i="65" s="1"/>
  <c r="M17" i="65"/>
  <c r="N17" i="65" s="1"/>
  <c r="E17" i="65" s="1"/>
  <c r="M25" i="65"/>
  <c r="N25" i="65" s="1"/>
  <c r="E25" i="65" s="1"/>
  <c r="M53" i="65"/>
  <c r="N53" i="65" s="1"/>
  <c r="E53" i="65" s="1"/>
  <c r="M21" i="65"/>
  <c r="N21" i="65" s="1"/>
  <c r="E21" i="65" s="1"/>
  <c r="N48" i="65"/>
  <c r="E48" i="65" s="1"/>
  <c r="M16" i="65"/>
  <c r="N16" i="65" s="1"/>
  <c r="E16" i="65" s="1"/>
  <c r="M57" i="65"/>
  <c r="N57" i="65" s="1"/>
  <c r="E57" i="65" s="1"/>
  <c r="M13" i="65"/>
  <c r="N13" i="65" s="1"/>
  <c r="E13" i="65" s="1"/>
  <c r="M26" i="65"/>
  <c r="N26" i="65" s="1"/>
  <c r="E26" i="65" s="1"/>
  <c r="N22" i="65"/>
  <c r="E22" i="65" s="1"/>
  <c r="M51" i="65"/>
  <c r="N51" i="65" s="1"/>
  <c r="E51" i="65" s="1"/>
  <c r="M12" i="65"/>
  <c r="N12" i="65" s="1"/>
  <c r="E12" i="65" s="1"/>
  <c r="N24" i="65"/>
  <c r="E24" i="65" s="1"/>
  <c r="N37" i="65"/>
  <c r="E37" i="65" s="1"/>
  <c r="H62" i="61"/>
  <c r="I62" i="61" s="1"/>
  <c r="J62" i="61" s="1"/>
  <c r="K62" i="61" s="1"/>
  <c r="G62" i="61"/>
  <c r="L62" i="61" s="1"/>
  <c r="I61" i="61"/>
  <c r="J61" i="61" s="1"/>
  <c r="K61" i="61" s="1"/>
  <c r="H61" i="61"/>
  <c r="G61" i="61"/>
  <c r="J60" i="61"/>
  <c r="K60" i="61" s="1"/>
  <c r="I60" i="61"/>
  <c r="H60" i="61"/>
  <c r="G60" i="61"/>
  <c r="K59" i="61"/>
  <c r="J59" i="61"/>
  <c r="I59" i="61"/>
  <c r="H59" i="61"/>
  <c r="G59" i="61"/>
  <c r="L59" i="61" s="1"/>
  <c r="H58" i="61"/>
  <c r="I58" i="61" s="1"/>
  <c r="J58" i="61" s="1"/>
  <c r="K58" i="61" s="1"/>
  <c r="G58" i="61"/>
  <c r="I57" i="61"/>
  <c r="J57" i="61" s="1"/>
  <c r="K57" i="61" s="1"/>
  <c r="H57" i="61"/>
  <c r="G57" i="61"/>
  <c r="H56" i="61"/>
  <c r="I56" i="61" s="1"/>
  <c r="J56" i="61" s="1"/>
  <c r="K56" i="61" s="1"/>
  <c r="G56" i="61"/>
  <c r="I55" i="61"/>
  <c r="J55" i="61" s="1"/>
  <c r="K55" i="61" s="1"/>
  <c r="H55" i="61"/>
  <c r="G55" i="61"/>
  <c r="L55" i="61" s="1"/>
  <c r="H54" i="61"/>
  <c r="I54" i="61" s="1"/>
  <c r="J54" i="61" s="1"/>
  <c r="K54" i="61" s="1"/>
  <c r="G54" i="61"/>
  <c r="L54" i="61" s="1"/>
  <c r="I53" i="61"/>
  <c r="J53" i="61" s="1"/>
  <c r="K53" i="61" s="1"/>
  <c r="H53" i="61"/>
  <c r="G53" i="61"/>
  <c r="J52" i="61"/>
  <c r="K52" i="61" s="1"/>
  <c r="I52" i="61"/>
  <c r="H52" i="61"/>
  <c r="G52" i="61"/>
  <c r="K51" i="61"/>
  <c r="J51" i="61"/>
  <c r="I51" i="61"/>
  <c r="H51" i="61"/>
  <c r="G51" i="61"/>
  <c r="L51" i="61" s="1"/>
  <c r="H50" i="61"/>
  <c r="I50" i="61" s="1"/>
  <c r="J50" i="61" s="1"/>
  <c r="K50" i="61" s="1"/>
  <c r="G50" i="61"/>
  <c r="I49" i="61"/>
  <c r="J49" i="61" s="1"/>
  <c r="K49" i="61" s="1"/>
  <c r="H49" i="61"/>
  <c r="G49" i="61"/>
  <c r="H48" i="61"/>
  <c r="I48" i="61" s="1"/>
  <c r="J48" i="61" s="1"/>
  <c r="K48" i="61" s="1"/>
  <c r="G48" i="61"/>
  <c r="I47" i="61"/>
  <c r="J47" i="61" s="1"/>
  <c r="K47" i="61" s="1"/>
  <c r="H47" i="61"/>
  <c r="G47" i="61"/>
  <c r="L47" i="61" s="1"/>
  <c r="H46" i="61"/>
  <c r="I46" i="61" s="1"/>
  <c r="J46" i="61" s="1"/>
  <c r="K46" i="61" s="1"/>
  <c r="G46" i="61"/>
  <c r="L46" i="61" s="1"/>
  <c r="I45" i="61"/>
  <c r="J45" i="61" s="1"/>
  <c r="K45" i="61" s="1"/>
  <c r="H45" i="61"/>
  <c r="G45" i="61"/>
  <c r="J44" i="61"/>
  <c r="K44" i="61" s="1"/>
  <c r="I44" i="61"/>
  <c r="H44" i="61"/>
  <c r="G44" i="61"/>
  <c r="K43" i="61"/>
  <c r="J43" i="61"/>
  <c r="I43" i="61"/>
  <c r="H43" i="61"/>
  <c r="G43" i="61"/>
  <c r="L43" i="61" s="1"/>
  <c r="H42" i="61"/>
  <c r="I42" i="61" s="1"/>
  <c r="J42" i="61" s="1"/>
  <c r="K42" i="61" s="1"/>
  <c r="G42" i="61"/>
  <c r="I41" i="61"/>
  <c r="J41" i="61" s="1"/>
  <c r="K41" i="61" s="1"/>
  <c r="H41" i="61"/>
  <c r="G41" i="61"/>
  <c r="H40" i="61"/>
  <c r="I40" i="61" s="1"/>
  <c r="J40" i="61" s="1"/>
  <c r="K40" i="61" s="1"/>
  <c r="G40" i="61"/>
  <c r="I39" i="61"/>
  <c r="J39" i="61" s="1"/>
  <c r="K39" i="61" s="1"/>
  <c r="H39" i="61"/>
  <c r="G39" i="61"/>
  <c r="L39" i="61" s="1"/>
  <c r="H38" i="61"/>
  <c r="I38" i="61" s="1"/>
  <c r="J38" i="61" s="1"/>
  <c r="K38" i="61" s="1"/>
  <c r="G38" i="61"/>
  <c r="L38" i="61" s="1"/>
  <c r="I37" i="61"/>
  <c r="J37" i="61" s="1"/>
  <c r="K37" i="61" s="1"/>
  <c r="H37" i="61"/>
  <c r="G37" i="61"/>
  <c r="J36" i="61"/>
  <c r="K36" i="61" s="1"/>
  <c r="I36" i="61"/>
  <c r="H36" i="61"/>
  <c r="G36" i="61"/>
  <c r="K35" i="61"/>
  <c r="J35" i="61"/>
  <c r="I35" i="61"/>
  <c r="H35" i="61"/>
  <c r="G35" i="61"/>
  <c r="L35" i="61" s="1"/>
  <c r="H34" i="61"/>
  <c r="I34" i="61" s="1"/>
  <c r="J34" i="61" s="1"/>
  <c r="K34" i="61" s="1"/>
  <c r="G34" i="61"/>
  <c r="I33" i="61"/>
  <c r="J33" i="61" s="1"/>
  <c r="K33" i="61" s="1"/>
  <c r="H33" i="61"/>
  <c r="G33" i="61"/>
  <c r="H32" i="61"/>
  <c r="I32" i="61" s="1"/>
  <c r="J32" i="61" s="1"/>
  <c r="K32" i="61" s="1"/>
  <c r="G32" i="61"/>
  <c r="I31" i="61"/>
  <c r="J31" i="61" s="1"/>
  <c r="K31" i="61" s="1"/>
  <c r="H31" i="61"/>
  <c r="G31" i="61"/>
  <c r="L31" i="61" s="1"/>
  <c r="H30" i="61"/>
  <c r="I30" i="61" s="1"/>
  <c r="J30" i="61" s="1"/>
  <c r="K30" i="61" s="1"/>
  <c r="G30" i="61"/>
  <c r="L30" i="61" s="1"/>
  <c r="I29" i="61"/>
  <c r="J29" i="61" s="1"/>
  <c r="K29" i="61" s="1"/>
  <c r="H29" i="61"/>
  <c r="G29" i="61"/>
  <c r="L29" i="61" s="1"/>
  <c r="J28" i="61"/>
  <c r="K28" i="61" s="1"/>
  <c r="I28" i="61"/>
  <c r="H28" i="61"/>
  <c r="G28" i="61"/>
  <c r="K27" i="61"/>
  <c r="J27" i="61"/>
  <c r="I27" i="61"/>
  <c r="H27" i="61"/>
  <c r="G27" i="61"/>
  <c r="L27" i="61" s="1"/>
  <c r="L26" i="61"/>
  <c r="H26" i="61"/>
  <c r="I26" i="61" s="1"/>
  <c r="J26" i="61" s="1"/>
  <c r="K26" i="61" s="1"/>
  <c r="G26" i="61"/>
  <c r="I25" i="61"/>
  <c r="J25" i="61" s="1"/>
  <c r="K25" i="61" s="1"/>
  <c r="H25" i="61"/>
  <c r="G25" i="61"/>
  <c r="H24" i="61"/>
  <c r="I24" i="61" s="1"/>
  <c r="J24" i="61" s="1"/>
  <c r="K24" i="61" s="1"/>
  <c r="G24" i="61"/>
  <c r="I23" i="61"/>
  <c r="J23" i="61" s="1"/>
  <c r="K23" i="61" s="1"/>
  <c r="H23" i="61"/>
  <c r="G23" i="61"/>
  <c r="L23" i="61" s="1"/>
  <c r="H22" i="61"/>
  <c r="I22" i="61" s="1"/>
  <c r="J22" i="61" s="1"/>
  <c r="K22" i="61" s="1"/>
  <c r="G22" i="61"/>
  <c r="L22" i="61" s="1"/>
  <c r="I21" i="61"/>
  <c r="J21" i="61" s="1"/>
  <c r="K21" i="61" s="1"/>
  <c r="H21" i="61"/>
  <c r="G21" i="61"/>
  <c r="L21" i="61" s="1"/>
  <c r="J20" i="61"/>
  <c r="K20" i="61" s="1"/>
  <c r="I20" i="61"/>
  <c r="H20" i="61"/>
  <c r="G20" i="61"/>
  <c r="K19" i="61"/>
  <c r="J19" i="61"/>
  <c r="I19" i="61"/>
  <c r="H19" i="61"/>
  <c r="G19" i="61"/>
  <c r="L19" i="61" s="1"/>
  <c r="L18" i="61"/>
  <c r="H18" i="61"/>
  <c r="I18" i="61" s="1"/>
  <c r="J18" i="61" s="1"/>
  <c r="K18" i="61" s="1"/>
  <c r="G18" i="61"/>
  <c r="I17" i="61"/>
  <c r="J17" i="61" s="1"/>
  <c r="K17" i="61" s="1"/>
  <c r="H17" i="61"/>
  <c r="G17" i="61"/>
  <c r="H16" i="61"/>
  <c r="I16" i="61" s="1"/>
  <c r="J16" i="61" s="1"/>
  <c r="K16" i="61" s="1"/>
  <c r="G16" i="61"/>
  <c r="I15" i="61"/>
  <c r="J15" i="61" s="1"/>
  <c r="K15" i="61" s="1"/>
  <c r="H15" i="61"/>
  <c r="G15" i="61"/>
  <c r="L15" i="61" s="1"/>
  <c r="H14" i="61"/>
  <c r="I14" i="61" s="1"/>
  <c r="J14" i="61" s="1"/>
  <c r="K14" i="61" s="1"/>
  <c r="G14" i="61"/>
  <c r="L14" i="61" s="1"/>
  <c r="I13" i="61"/>
  <c r="J13" i="61" s="1"/>
  <c r="K13" i="61" s="1"/>
  <c r="H13" i="61"/>
  <c r="G13" i="61"/>
  <c r="L13" i="61" s="1"/>
  <c r="J12" i="61"/>
  <c r="K12" i="61" s="1"/>
  <c r="I12" i="61"/>
  <c r="H12" i="61"/>
  <c r="G12" i="61"/>
  <c r="K11" i="61"/>
  <c r="J11" i="61"/>
  <c r="I11" i="61"/>
  <c r="H11" i="61"/>
  <c r="G11" i="61"/>
  <c r="L11" i="61" s="1"/>
  <c r="L10" i="61"/>
  <c r="H10" i="61"/>
  <c r="I10" i="61" s="1"/>
  <c r="J10" i="61" s="1"/>
  <c r="K10" i="61" s="1"/>
  <c r="G10" i="61"/>
  <c r="E10" i="61"/>
  <c r="B7" i="61"/>
  <c r="I6" i="61"/>
  <c r="L57" i="61" s="1"/>
  <c r="B6" i="61"/>
  <c r="M53" i="61" l="1"/>
  <c r="I7" i="61"/>
  <c r="M32" i="61" s="1"/>
  <c r="M25" i="61"/>
  <c r="M43" i="61"/>
  <c r="N43" i="61" s="1"/>
  <c r="E43" i="61" s="1"/>
  <c r="M38" i="61"/>
  <c r="N38" i="61" s="1"/>
  <c r="E38" i="61" s="1"/>
  <c r="M46" i="61"/>
  <c r="N46" i="61" s="1"/>
  <c r="E46" i="61" s="1"/>
  <c r="M49" i="61"/>
  <c r="M54" i="61"/>
  <c r="N54" i="61" s="1"/>
  <c r="E54" i="61" s="1"/>
  <c r="M33" i="61"/>
  <c r="M41" i="61"/>
  <c r="M12" i="61"/>
  <c r="M21" i="61"/>
  <c r="N21" i="61" s="1"/>
  <c r="E21" i="61" s="1"/>
  <c r="M34" i="61"/>
  <c r="M42" i="61"/>
  <c r="M50" i="61"/>
  <c r="M58" i="61"/>
  <c r="M31" i="61"/>
  <c r="N31" i="61" s="1"/>
  <c r="E31" i="61" s="1"/>
  <c r="M55" i="61"/>
  <c r="N55" i="61" s="1"/>
  <c r="E55" i="61" s="1"/>
  <c r="M60" i="61"/>
  <c r="N26" i="63"/>
  <c r="E26" i="63" s="1"/>
  <c r="M39" i="61"/>
  <c r="N39" i="61" s="1"/>
  <c r="E39" i="61" s="1"/>
  <c r="M47" i="61"/>
  <c r="N47" i="61" s="1"/>
  <c r="E47" i="61" s="1"/>
  <c r="M52" i="61"/>
  <c r="M13" i="61"/>
  <c r="N13" i="61" s="1"/>
  <c r="E13" i="61" s="1"/>
  <c r="L50" i="61"/>
  <c r="M31" i="63"/>
  <c r="M44" i="63"/>
  <c r="M56" i="63"/>
  <c r="M11" i="63"/>
  <c r="L50" i="63"/>
  <c r="N50" i="63" s="1"/>
  <c r="E50" i="63" s="1"/>
  <c r="M23" i="63"/>
  <c r="M17" i="63"/>
  <c r="L33" i="63"/>
  <c r="N33" i="63" s="1"/>
  <c r="E33" i="63" s="1"/>
  <c r="M61" i="63"/>
  <c r="L58" i="61"/>
  <c r="L20" i="61"/>
  <c r="L28" i="61"/>
  <c r="L36" i="61"/>
  <c r="L44" i="61"/>
  <c r="L52" i="61"/>
  <c r="L60" i="61"/>
  <c r="N60" i="61" s="1"/>
  <c r="E60" i="61" s="1"/>
  <c r="M25" i="63"/>
  <c r="L41" i="63"/>
  <c r="M40" i="63"/>
  <c r="L17" i="63"/>
  <c r="N17" i="63" s="1"/>
  <c r="E17" i="63" s="1"/>
  <c r="M46" i="63"/>
  <c r="M45" i="63"/>
  <c r="M35" i="63"/>
  <c r="M26" i="63"/>
  <c r="L58" i="63"/>
  <c r="L37" i="61"/>
  <c r="L45" i="61"/>
  <c r="L53" i="61"/>
  <c r="N53" i="61" s="1"/>
  <c r="E53" i="61" s="1"/>
  <c r="L61" i="61"/>
  <c r="L40" i="63"/>
  <c r="L59" i="63"/>
  <c r="M62" i="63"/>
  <c r="M20" i="63"/>
  <c r="M54" i="63"/>
  <c r="L12" i="61"/>
  <c r="M57" i="63"/>
  <c r="M51" i="63"/>
  <c r="M28" i="63"/>
  <c r="M43" i="63"/>
  <c r="M10" i="63"/>
  <c r="M37" i="63"/>
  <c r="M55" i="63"/>
  <c r="M58" i="63"/>
  <c r="L16" i="63"/>
  <c r="N16" i="63" s="1"/>
  <c r="E16" i="63" s="1"/>
  <c r="L42" i="63"/>
  <c r="L42" i="61"/>
  <c r="N42" i="61" s="1"/>
  <c r="E42" i="61" s="1"/>
  <c r="L51" i="63"/>
  <c r="L10" i="63"/>
  <c r="N10" i="63" s="1"/>
  <c r="L25" i="63"/>
  <c r="N25" i="63" s="1"/>
  <c r="E25" i="63" s="1"/>
  <c r="L34" i="63"/>
  <c r="N34" i="63" s="1"/>
  <c r="E34" i="63" s="1"/>
  <c r="L32" i="63"/>
  <c r="M27" i="63"/>
  <c r="N27" i="63" s="1"/>
  <c r="E27" i="63" s="1"/>
  <c r="M49" i="63"/>
  <c r="M52" i="63"/>
  <c r="M13" i="63"/>
  <c r="M38" i="63"/>
  <c r="L34" i="61"/>
  <c r="N34" i="61" s="1"/>
  <c r="E34" i="61" s="1"/>
  <c r="N35" i="63"/>
  <c r="E35" i="63" s="1"/>
  <c r="L16" i="61"/>
  <c r="L24" i="61"/>
  <c r="L32" i="61"/>
  <c r="L40" i="61"/>
  <c r="L48" i="61"/>
  <c r="L56" i="61"/>
  <c r="M47" i="63"/>
  <c r="M60" i="63"/>
  <c r="M18" i="63"/>
  <c r="M30" i="63"/>
  <c r="M22" i="63"/>
  <c r="L18" i="63"/>
  <c r="L43" i="63"/>
  <c r="N43" i="63" s="1"/>
  <c r="E43" i="63" s="1"/>
  <c r="L49" i="63"/>
  <c r="N49" i="63" s="1"/>
  <c r="E49" i="63" s="1"/>
  <c r="M48" i="63"/>
  <c r="L17" i="61"/>
  <c r="L25" i="61"/>
  <c r="L33" i="61"/>
  <c r="N33" i="61" s="1"/>
  <c r="E33" i="61" s="1"/>
  <c r="L41" i="61"/>
  <c r="N41" i="61" s="1"/>
  <c r="E41" i="61" s="1"/>
  <c r="L49" i="61"/>
  <c r="N49" i="61" s="1"/>
  <c r="E49" i="61" s="1"/>
  <c r="L19" i="63"/>
  <c r="N19" i="63" s="1"/>
  <c r="E19" i="63" s="1"/>
  <c r="L11" i="63"/>
  <c r="L31" i="63"/>
  <c r="N31" i="63" s="1"/>
  <c r="E31" i="63" s="1"/>
  <c r="L15" i="63"/>
  <c r="N15" i="63" s="1"/>
  <c r="E15" i="63" s="1"/>
  <c r="L12" i="63"/>
  <c r="L23" i="63"/>
  <c r="N23" i="63" s="1"/>
  <c r="E23" i="63" s="1"/>
  <c r="L28" i="63"/>
  <c r="N28" i="63" s="1"/>
  <c r="E28" i="63" s="1"/>
  <c r="L56" i="63"/>
  <c r="N56" i="63" s="1"/>
  <c r="E56" i="63" s="1"/>
  <c r="L48" i="63"/>
  <c r="L60" i="63"/>
  <c r="N60" i="63" s="1"/>
  <c r="E60" i="63" s="1"/>
  <c r="L55" i="63"/>
  <c r="N55" i="63" s="1"/>
  <c r="E55" i="63" s="1"/>
  <c r="L47" i="63"/>
  <c r="N47" i="63" s="1"/>
  <c r="E47" i="63" s="1"/>
  <c r="L39" i="63"/>
  <c r="L52" i="63"/>
  <c r="N52" i="63" s="1"/>
  <c r="E52" i="63" s="1"/>
  <c r="L44" i="63"/>
  <c r="N44" i="63" s="1"/>
  <c r="E44" i="63" s="1"/>
  <c r="L36" i="63"/>
  <c r="N36" i="63" s="1"/>
  <c r="E36" i="63" s="1"/>
  <c r="L20" i="63"/>
  <c r="N20" i="63" s="1"/>
  <c r="E20" i="63" s="1"/>
  <c r="L62" i="63"/>
  <c r="N62" i="63" s="1"/>
  <c r="E62" i="63" s="1"/>
  <c r="L54" i="63"/>
  <c r="N54" i="63" s="1"/>
  <c r="E54" i="63" s="1"/>
  <c r="L46" i="63"/>
  <c r="N46" i="63" s="1"/>
  <c r="E46" i="63" s="1"/>
  <c r="L38" i="63"/>
  <c r="N38" i="63" s="1"/>
  <c r="E38" i="63" s="1"/>
  <c r="L30" i="63"/>
  <c r="N30" i="63" s="1"/>
  <c r="E30" i="63" s="1"/>
  <c r="L22" i="63"/>
  <c r="N22" i="63" s="1"/>
  <c r="E22" i="63" s="1"/>
  <c r="L14" i="63"/>
  <c r="L61" i="63"/>
  <c r="N61" i="63" s="1"/>
  <c r="E61" i="63" s="1"/>
  <c r="L53" i="63"/>
  <c r="N53" i="63" s="1"/>
  <c r="E53" i="63" s="1"/>
  <c r="L45" i="63"/>
  <c r="N45" i="63" s="1"/>
  <c r="E45" i="63" s="1"/>
  <c r="L37" i="63"/>
  <c r="N37" i="63" s="1"/>
  <c r="E37" i="63" s="1"/>
  <c r="L29" i="63"/>
  <c r="N29" i="63" s="1"/>
  <c r="E29" i="63" s="1"/>
  <c r="L21" i="63"/>
  <c r="N21" i="63" s="1"/>
  <c r="E21" i="63" s="1"/>
  <c r="L13" i="63"/>
  <c r="N13" i="63" s="1"/>
  <c r="E13" i="63" s="1"/>
  <c r="M41" i="63"/>
  <c r="L57" i="63"/>
  <c r="M12" i="63"/>
  <c r="L24" i="63"/>
  <c r="N24" i="63" s="1"/>
  <c r="E24" i="63" s="1"/>
  <c r="M59" i="63"/>
  <c r="M14" i="63"/>
  <c r="M39" i="63"/>
  <c r="M42" i="63"/>
  <c r="M32" i="63"/>
  <c r="I62" i="59"/>
  <c r="J62" i="59" s="1"/>
  <c r="K62" i="59" s="1"/>
  <c r="H62" i="59"/>
  <c r="G62" i="59"/>
  <c r="J61" i="59"/>
  <c r="K61" i="59" s="1"/>
  <c r="I61" i="59"/>
  <c r="H61" i="59"/>
  <c r="G61" i="59"/>
  <c r="H60" i="59"/>
  <c r="I60" i="59" s="1"/>
  <c r="J60" i="59" s="1"/>
  <c r="K60" i="59" s="1"/>
  <c r="G60" i="59"/>
  <c r="L60" i="59" s="1"/>
  <c r="H59" i="59"/>
  <c r="I59" i="59" s="1"/>
  <c r="J59" i="59" s="1"/>
  <c r="K59" i="59" s="1"/>
  <c r="G59" i="59"/>
  <c r="H58" i="59"/>
  <c r="I58" i="59" s="1"/>
  <c r="J58" i="59" s="1"/>
  <c r="K58" i="59" s="1"/>
  <c r="G58" i="59"/>
  <c r="I57" i="59"/>
  <c r="J57" i="59" s="1"/>
  <c r="K57" i="59" s="1"/>
  <c r="H57" i="59"/>
  <c r="G57" i="59"/>
  <c r="J56" i="59"/>
  <c r="K56" i="59" s="1"/>
  <c r="I56" i="59"/>
  <c r="H56" i="59"/>
  <c r="G56" i="59"/>
  <c r="H55" i="59"/>
  <c r="I55" i="59" s="1"/>
  <c r="J55" i="59" s="1"/>
  <c r="K55" i="59" s="1"/>
  <c r="G55" i="59"/>
  <c r="I54" i="59"/>
  <c r="J54" i="59" s="1"/>
  <c r="K54" i="59" s="1"/>
  <c r="H54" i="59"/>
  <c r="G54" i="59"/>
  <c r="J53" i="59"/>
  <c r="K53" i="59" s="1"/>
  <c r="I53" i="59"/>
  <c r="H53" i="59"/>
  <c r="G53" i="59"/>
  <c r="K52" i="59"/>
  <c r="J52" i="59"/>
  <c r="I52" i="59"/>
  <c r="H52" i="59"/>
  <c r="G52" i="59"/>
  <c r="H51" i="59"/>
  <c r="I51" i="59" s="1"/>
  <c r="J51" i="59" s="1"/>
  <c r="K51" i="59" s="1"/>
  <c r="G51" i="59"/>
  <c r="H50" i="59"/>
  <c r="I50" i="59" s="1"/>
  <c r="J50" i="59" s="1"/>
  <c r="K50" i="59" s="1"/>
  <c r="G50" i="59"/>
  <c r="I49" i="59"/>
  <c r="J49" i="59" s="1"/>
  <c r="K49" i="59" s="1"/>
  <c r="H49" i="59"/>
  <c r="G49" i="59"/>
  <c r="J48" i="59"/>
  <c r="K48" i="59" s="1"/>
  <c r="I48" i="59"/>
  <c r="H48" i="59"/>
  <c r="G48" i="59"/>
  <c r="H47" i="59"/>
  <c r="I47" i="59" s="1"/>
  <c r="J47" i="59" s="1"/>
  <c r="K47" i="59" s="1"/>
  <c r="G47" i="59"/>
  <c r="I46" i="59"/>
  <c r="J46" i="59" s="1"/>
  <c r="K46" i="59" s="1"/>
  <c r="H46" i="59"/>
  <c r="G46" i="59"/>
  <c r="J45" i="59"/>
  <c r="K45" i="59" s="1"/>
  <c r="I45" i="59"/>
  <c r="H45" i="59"/>
  <c r="G45" i="59"/>
  <c r="K44" i="59"/>
  <c r="J44" i="59"/>
  <c r="I44" i="59"/>
  <c r="H44" i="59"/>
  <c r="G44" i="59"/>
  <c r="H43" i="59"/>
  <c r="I43" i="59" s="1"/>
  <c r="J43" i="59" s="1"/>
  <c r="K43" i="59" s="1"/>
  <c r="G43" i="59"/>
  <c r="H42" i="59"/>
  <c r="I42" i="59" s="1"/>
  <c r="J42" i="59" s="1"/>
  <c r="K42" i="59" s="1"/>
  <c r="G42" i="59"/>
  <c r="I41" i="59"/>
  <c r="J41" i="59" s="1"/>
  <c r="K41" i="59" s="1"/>
  <c r="H41" i="59"/>
  <c r="G41" i="59"/>
  <c r="J40" i="59"/>
  <c r="K40" i="59" s="1"/>
  <c r="I40" i="59"/>
  <c r="H40" i="59"/>
  <c r="G40" i="59"/>
  <c r="H39" i="59"/>
  <c r="I39" i="59" s="1"/>
  <c r="J39" i="59" s="1"/>
  <c r="K39" i="59" s="1"/>
  <c r="G39" i="59"/>
  <c r="I38" i="59"/>
  <c r="J38" i="59" s="1"/>
  <c r="K38" i="59" s="1"/>
  <c r="H38" i="59"/>
  <c r="G38" i="59"/>
  <c r="J37" i="59"/>
  <c r="K37" i="59" s="1"/>
  <c r="I37" i="59"/>
  <c r="H37" i="59"/>
  <c r="G37" i="59"/>
  <c r="K36" i="59"/>
  <c r="J36" i="59"/>
  <c r="I36" i="59"/>
  <c r="H36" i="59"/>
  <c r="G36" i="59"/>
  <c r="H35" i="59"/>
  <c r="I35" i="59" s="1"/>
  <c r="J35" i="59" s="1"/>
  <c r="K35" i="59" s="1"/>
  <c r="G35" i="59"/>
  <c r="H34" i="59"/>
  <c r="I34" i="59" s="1"/>
  <c r="J34" i="59" s="1"/>
  <c r="K34" i="59" s="1"/>
  <c r="G34" i="59"/>
  <c r="I33" i="59"/>
  <c r="J33" i="59" s="1"/>
  <c r="K33" i="59" s="1"/>
  <c r="H33" i="59"/>
  <c r="G33" i="59"/>
  <c r="J32" i="59"/>
  <c r="K32" i="59" s="1"/>
  <c r="I32" i="59"/>
  <c r="H32" i="59"/>
  <c r="G32" i="59"/>
  <c r="H31" i="59"/>
  <c r="I31" i="59" s="1"/>
  <c r="J31" i="59" s="1"/>
  <c r="K31" i="59" s="1"/>
  <c r="G31" i="59"/>
  <c r="L31" i="59" s="1"/>
  <c r="I30" i="59"/>
  <c r="J30" i="59" s="1"/>
  <c r="K30" i="59" s="1"/>
  <c r="H30" i="59"/>
  <c r="G30" i="59"/>
  <c r="J29" i="59"/>
  <c r="K29" i="59" s="1"/>
  <c r="I29" i="59"/>
  <c r="H29" i="59"/>
  <c r="G29" i="59"/>
  <c r="K28" i="59"/>
  <c r="J28" i="59"/>
  <c r="I28" i="59"/>
  <c r="H28" i="59"/>
  <c r="G28" i="59"/>
  <c r="H27" i="59"/>
  <c r="I27" i="59" s="1"/>
  <c r="J27" i="59" s="1"/>
  <c r="K27" i="59" s="1"/>
  <c r="G27" i="59"/>
  <c r="H26" i="59"/>
  <c r="I26" i="59" s="1"/>
  <c r="J26" i="59" s="1"/>
  <c r="K26" i="59" s="1"/>
  <c r="G26" i="59"/>
  <c r="I25" i="59"/>
  <c r="J25" i="59" s="1"/>
  <c r="K25" i="59" s="1"/>
  <c r="H25" i="59"/>
  <c r="G25" i="59"/>
  <c r="J24" i="59"/>
  <c r="K24" i="59" s="1"/>
  <c r="I24" i="59"/>
  <c r="H24" i="59"/>
  <c r="G24" i="59"/>
  <c r="H23" i="59"/>
  <c r="I23" i="59" s="1"/>
  <c r="J23" i="59" s="1"/>
  <c r="K23" i="59" s="1"/>
  <c r="G23" i="59"/>
  <c r="I22" i="59"/>
  <c r="J22" i="59" s="1"/>
  <c r="K22" i="59" s="1"/>
  <c r="H22" i="59"/>
  <c r="G22" i="59"/>
  <c r="J21" i="59"/>
  <c r="K21" i="59" s="1"/>
  <c r="I21" i="59"/>
  <c r="H21" i="59"/>
  <c r="G21" i="59"/>
  <c r="K20" i="59"/>
  <c r="J20" i="59"/>
  <c r="I20" i="59"/>
  <c r="H20" i="59"/>
  <c r="G20" i="59"/>
  <c r="H19" i="59"/>
  <c r="I19" i="59" s="1"/>
  <c r="J19" i="59" s="1"/>
  <c r="K19" i="59" s="1"/>
  <c r="G19" i="59"/>
  <c r="H18" i="59"/>
  <c r="I18" i="59" s="1"/>
  <c r="J18" i="59" s="1"/>
  <c r="K18" i="59" s="1"/>
  <c r="G18" i="59"/>
  <c r="I17" i="59"/>
  <c r="J17" i="59" s="1"/>
  <c r="K17" i="59" s="1"/>
  <c r="H17" i="59"/>
  <c r="G17" i="59"/>
  <c r="J16" i="59"/>
  <c r="K16" i="59" s="1"/>
  <c r="I16" i="59"/>
  <c r="H16" i="59"/>
  <c r="G16" i="59"/>
  <c r="L16" i="59" s="1"/>
  <c r="H15" i="59"/>
  <c r="I15" i="59" s="1"/>
  <c r="J15" i="59" s="1"/>
  <c r="K15" i="59" s="1"/>
  <c r="G15" i="59"/>
  <c r="I14" i="59"/>
  <c r="J14" i="59" s="1"/>
  <c r="K14" i="59" s="1"/>
  <c r="H14" i="59"/>
  <c r="G14" i="59"/>
  <c r="J13" i="59"/>
  <c r="K13" i="59" s="1"/>
  <c r="I13" i="59"/>
  <c r="H13" i="59"/>
  <c r="G13" i="59"/>
  <c r="K12" i="59"/>
  <c r="J12" i="59"/>
  <c r="I12" i="59"/>
  <c r="H12" i="59"/>
  <c r="G12" i="59"/>
  <c r="L12" i="59" s="1"/>
  <c r="H11" i="59"/>
  <c r="I11" i="59" s="1"/>
  <c r="J11" i="59" s="1"/>
  <c r="K11" i="59" s="1"/>
  <c r="G11" i="59"/>
  <c r="H10" i="59"/>
  <c r="I10" i="59" s="1"/>
  <c r="J10" i="59" s="1"/>
  <c r="K10" i="59" s="1"/>
  <c r="G10" i="59"/>
  <c r="I6" i="59" s="1"/>
  <c r="E10" i="59"/>
  <c r="B7" i="59"/>
  <c r="B6" i="59"/>
  <c r="L24" i="59" l="1"/>
  <c r="L39" i="59"/>
  <c r="M41" i="59"/>
  <c r="L32" i="59"/>
  <c r="M39" i="59"/>
  <c r="M27" i="59"/>
  <c r="L40" i="59"/>
  <c r="L50" i="59"/>
  <c r="M21" i="59"/>
  <c r="L28" i="59"/>
  <c r="L48" i="59"/>
  <c r="L58" i="59"/>
  <c r="M16" i="59"/>
  <c r="N16" i="59" s="1"/>
  <c r="E16" i="59" s="1"/>
  <c r="L20" i="59"/>
  <c r="L36" i="59"/>
  <c r="M43" i="59"/>
  <c r="L56" i="59"/>
  <c r="L42" i="59"/>
  <c r="L34" i="59"/>
  <c r="L26" i="59"/>
  <c r="L18" i="59"/>
  <c r="L10" i="59"/>
  <c r="L57" i="59"/>
  <c r="L49" i="59"/>
  <c r="L41" i="59"/>
  <c r="L33" i="59"/>
  <c r="L25" i="59"/>
  <c r="L17" i="59"/>
  <c r="L38" i="59"/>
  <c r="L14" i="59"/>
  <c r="L55" i="59"/>
  <c r="L47" i="59"/>
  <c r="L30" i="59"/>
  <c r="L35" i="59"/>
  <c r="L27" i="59"/>
  <c r="L19" i="59"/>
  <c r="L62" i="59"/>
  <c r="L54" i="59"/>
  <c r="L46" i="59"/>
  <c r="L22" i="59"/>
  <c r="L59" i="59"/>
  <c r="L43" i="59"/>
  <c r="L61" i="59"/>
  <c r="L53" i="59"/>
  <c r="N53" i="59" s="1"/>
  <c r="E53" i="59" s="1"/>
  <c r="L45" i="59"/>
  <c r="L37" i="59"/>
  <c r="L29" i="59"/>
  <c r="L21" i="59"/>
  <c r="L13" i="59"/>
  <c r="L51" i="59"/>
  <c r="L11" i="59"/>
  <c r="M12" i="59"/>
  <c r="N12" i="59" s="1"/>
  <c r="E12" i="59" s="1"/>
  <c r="L15" i="59"/>
  <c r="M40" i="59"/>
  <c r="L44" i="59"/>
  <c r="M45" i="59"/>
  <c r="M51" i="59"/>
  <c r="M33" i="59"/>
  <c r="I7" i="59"/>
  <c r="M46" i="59" s="1"/>
  <c r="M20" i="59"/>
  <c r="L23" i="59"/>
  <c r="M25" i="59"/>
  <c r="M30" i="59"/>
  <c r="M48" i="59"/>
  <c r="L52" i="59"/>
  <c r="M53" i="59"/>
  <c r="N39" i="63"/>
  <c r="E39" i="63" s="1"/>
  <c r="N12" i="63"/>
  <c r="E12" i="63" s="1"/>
  <c r="N25" i="61"/>
  <c r="E25" i="61" s="1"/>
  <c r="N32" i="63"/>
  <c r="E32" i="63" s="1"/>
  <c r="N12" i="61"/>
  <c r="E12" i="61" s="1"/>
  <c r="M51" i="61"/>
  <c r="N51" i="61" s="1"/>
  <c r="E51" i="61" s="1"/>
  <c r="M22" i="61"/>
  <c r="N22" i="61" s="1"/>
  <c r="E22" i="61" s="1"/>
  <c r="M45" i="61"/>
  <c r="N45" i="61" s="1"/>
  <c r="E45" i="61" s="1"/>
  <c r="N24" i="61"/>
  <c r="E24" i="61" s="1"/>
  <c r="N41" i="63"/>
  <c r="E41" i="63" s="1"/>
  <c r="N58" i="61"/>
  <c r="E58" i="61" s="1"/>
  <c r="M37" i="61"/>
  <c r="N37" i="61" s="1"/>
  <c r="E37" i="61" s="1"/>
  <c r="N58" i="63"/>
  <c r="E58" i="63" s="1"/>
  <c r="M29" i="61"/>
  <c r="N29" i="61" s="1"/>
  <c r="E29" i="61" s="1"/>
  <c r="N11" i="63"/>
  <c r="E11" i="63" s="1"/>
  <c r="M28" i="61"/>
  <c r="N28" i="61" s="1"/>
  <c r="E28" i="61" s="1"/>
  <c r="M18" i="61"/>
  <c r="N18" i="61" s="1"/>
  <c r="E18" i="61" s="1"/>
  <c r="M10" i="61"/>
  <c r="N10" i="61" s="1"/>
  <c r="N57" i="63"/>
  <c r="E57" i="63" s="1"/>
  <c r="N48" i="63"/>
  <c r="E48" i="63" s="1"/>
  <c r="N51" i="63"/>
  <c r="E51" i="63" s="1"/>
  <c r="N59" i="63"/>
  <c r="E59" i="63" s="1"/>
  <c r="N52" i="61"/>
  <c r="E52" i="61" s="1"/>
  <c r="N50" i="61"/>
  <c r="E50" i="61" s="1"/>
  <c r="M44" i="61"/>
  <c r="M23" i="61"/>
  <c r="N23" i="61" s="1"/>
  <c r="E23" i="61" s="1"/>
  <c r="M26" i="61"/>
  <c r="N26" i="61" s="1"/>
  <c r="E26" i="61" s="1"/>
  <c r="M40" i="61"/>
  <c r="M35" i="61"/>
  <c r="N35" i="61" s="1"/>
  <c r="E35" i="61" s="1"/>
  <c r="M14" i="61"/>
  <c r="N14" i="61" s="1"/>
  <c r="E14" i="61" s="1"/>
  <c r="M19" i="61"/>
  <c r="N19" i="61" s="1"/>
  <c r="E19" i="61" s="1"/>
  <c r="N14" i="63"/>
  <c r="E14" i="63" s="1"/>
  <c r="N18" i="63"/>
  <c r="E18" i="63" s="1"/>
  <c r="N40" i="61"/>
  <c r="E40" i="61" s="1"/>
  <c r="N40" i="63"/>
  <c r="E40" i="63" s="1"/>
  <c r="N44" i="61"/>
  <c r="E44" i="61" s="1"/>
  <c r="M16" i="61"/>
  <c r="N16" i="61" s="1"/>
  <c r="E16" i="61" s="1"/>
  <c r="M20" i="61"/>
  <c r="N20" i="61" s="1"/>
  <c r="E20" i="61" s="1"/>
  <c r="M62" i="61"/>
  <c r="N62" i="61" s="1"/>
  <c r="E62" i="61" s="1"/>
  <c r="M11" i="61"/>
  <c r="N11" i="61" s="1"/>
  <c r="E11" i="61" s="1"/>
  <c r="M17" i="61"/>
  <c r="N17" i="61" s="1"/>
  <c r="E17" i="61" s="1"/>
  <c r="N32" i="61"/>
  <c r="E32" i="61" s="1"/>
  <c r="N42" i="63"/>
  <c r="E42" i="63" s="1"/>
  <c r="N36" i="61"/>
  <c r="E36" i="61" s="1"/>
  <c r="M24" i="61"/>
  <c r="M56" i="61"/>
  <c r="N56" i="61" s="1"/>
  <c r="E56" i="61" s="1"/>
  <c r="M36" i="61"/>
  <c r="M48" i="61"/>
  <c r="N48" i="61" s="1"/>
  <c r="E48" i="61" s="1"/>
  <c r="M30" i="61"/>
  <c r="N30" i="61" s="1"/>
  <c r="E30" i="61" s="1"/>
  <c r="M15" i="61"/>
  <c r="N15" i="61" s="1"/>
  <c r="E15" i="61" s="1"/>
  <c r="M57" i="61"/>
  <c r="N57" i="61" s="1"/>
  <c r="E57" i="61" s="1"/>
  <c r="M59" i="61"/>
  <c r="N59" i="61" s="1"/>
  <c r="E59" i="61" s="1"/>
  <c r="M27" i="61"/>
  <c r="N27" i="61" s="1"/>
  <c r="E27" i="61" s="1"/>
  <c r="M61" i="61"/>
  <c r="N61" i="61" s="1"/>
  <c r="E61" i="61" s="1"/>
  <c r="I62" i="57"/>
  <c r="J62" i="57" s="1"/>
  <c r="K62" i="57" s="1"/>
  <c r="H62" i="57"/>
  <c r="G62" i="57"/>
  <c r="H61" i="57"/>
  <c r="I61" i="57" s="1"/>
  <c r="J61" i="57" s="1"/>
  <c r="K61" i="57" s="1"/>
  <c r="G61" i="57"/>
  <c r="I60" i="57"/>
  <c r="J60" i="57" s="1"/>
  <c r="K60" i="57" s="1"/>
  <c r="H60" i="57"/>
  <c r="G60" i="57"/>
  <c r="H59" i="57"/>
  <c r="I59" i="57" s="1"/>
  <c r="J59" i="57" s="1"/>
  <c r="K59" i="57" s="1"/>
  <c r="G59" i="57"/>
  <c r="H58" i="57"/>
  <c r="I58" i="57" s="1"/>
  <c r="J58" i="57" s="1"/>
  <c r="K58" i="57" s="1"/>
  <c r="G58" i="57"/>
  <c r="H57" i="57"/>
  <c r="I57" i="57" s="1"/>
  <c r="J57" i="57" s="1"/>
  <c r="K57" i="57" s="1"/>
  <c r="G57" i="57"/>
  <c r="I56" i="57"/>
  <c r="J56" i="57" s="1"/>
  <c r="K56" i="57" s="1"/>
  <c r="H56" i="57"/>
  <c r="G56" i="57"/>
  <c r="H55" i="57"/>
  <c r="I55" i="57" s="1"/>
  <c r="J55" i="57" s="1"/>
  <c r="K55" i="57" s="1"/>
  <c r="G55" i="57"/>
  <c r="I54" i="57"/>
  <c r="J54" i="57" s="1"/>
  <c r="K54" i="57" s="1"/>
  <c r="H54" i="57"/>
  <c r="G54" i="57"/>
  <c r="H53" i="57"/>
  <c r="I53" i="57" s="1"/>
  <c r="J53" i="57" s="1"/>
  <c r="K53" i="57" s="1"/>
  <c r="G53" i="57"/>
  <c r="I52" i="57"/>
  <c r="J52" i="57" s="1"/>
  <c r="K52" i="57" s="1"/>
  <c r="H52" i="57"/>
  <c r="G52" i="57"/>
  <c r="H51" i="57"/>
  <c r="I51" i="57" s="1"/>
  <c r="J51" i="57" s="1"/>
  <c r="K51" i="57" s="1"/>
  <c r="G51" i="57"/>
  <c r="H50" i="57"/>
  <c r="I50" i="57" s="1"/>
  <c r="J50" i="57" s="1"/>
  <c r="K50" i="57" s="1"/>
  <c r="G50" i="57"/>
  <c r="H49" i="57"/>
  <c r="I49" i="57" s="1"/>
  <c r="J49" i="57" s="1"/>
  <c r="K49" i="57" s="1"/>
  <c r="G49" i="57"/>
  <c r="I48" i="57"/>
  <c r="J48" i="57" s="1"/>
  <c r="K48" i="57" s="1"/>
  <c r="H48" i="57"/>
  <c r="G48" i="57"/>
  <c r="H47" i="57"/>
  <c r="I47" i="57" s="1"/>
  <c r="J47" i="57" s="1"/>
  <c r="K47" i="57" s="1"/>
  <c r="G47" i="57"/>
  <c r="I46" i="57"/>
  <c r="J46" i="57" s="1"/>
  <c r="K46" i="57" s="1"/>
  <c r="H46" i="57"/>
  <c r="G46" i="57"/>
  <c r="H45" i="57"/>
  <c r="I45" i="57" s="1"/>
  <c r="J45" i="57" s="1"/>
  <c r="K45" i="57" s="1"/>
  <c r="G45" i="57"/>
  <c r="I44" i="57"/>
  <c r="J44" i="57" s="1"/>
  <c r="K44" i="57" s="1"/>
  <c r="H44" i="57"/>
  <c r="G44" i="57"/>
  <c r="H43" i="57"/>
  <c r="I43" i="57" s="1"/>
  <c r="J43" i="57" s="1"/>
  <c r="K43" i="57" s="1"/>
  <c r="G43" i="57"/>
  <c r="H42" i="57"/>
  <c r="I42" i="57" s="1"/>
  <c r="J42" i="57" s="1"/>
  <c r="K42" i="57" s="1"/>
  <c r="G42" i="57"/>
  <c r="H41" i="57"/>
  <c r="I41" i="57" s="1"/>
  <c r="J41" i="57" s="1"/>
  <c r="K41" i="57" s="1"/>
  <c r="G41" i="57"/>
  <c r="I40" i="57"/>
  <c r="J40" i="57" s="1"/>
  <c r="K40" i="57" s="1"/>
  <c r="H40" i="57"/>
  <c r="G40" i="57"/>
  <c r="H39" i="57"/>
  <c r="I39" i="57" s="1"/>
  <c r="J39" i="57" s="1"/>
  <c r="K39" i="57" s="1"/>
  <c r="G39" i="57"/>
  <c r="I38" i="57"/>
  <c r="J38" i="57" s="1"/>
  <c r="K38" i="57" s="1"/>
  <c r="H38" i="57"/>
  <c r="G38" i="57"/>
  <c r="H37" i="57"/>
  <c r="I37" i="57" s="1"/>
  <c r="J37" i="57" s="1"/>
  <c r="K37" i="57" s="1"/>
  <c r="G37" i="57"/>
  <c r="I36" i="57"/>
  <c r="J36" i="57" s="1"/>
  <c r="K36" i="57" s="1"/>
  <c r="H36" i="57"/>
  <c r="G36" i="57"/>
  <c r="H35" i="57"/>
  <c r="I35" i="57" s="1"/>
  <c r="J35" i="57" s="1"/>
  <c r="K35" i="57" s="1"/>
  <c r="G35" i="57"/>
  <c r="H34" i="57"/>
  <c r="I34" i="57" s="1"/>
  <c r="J34" i="57" s="1"/>
  <c r="K34" i="57" s="1"/>
  <c r="G34" i="57"/>
  <c r="H33" i="57"/>
  <c r="I33" i="57" s="1"/>
  <c r="J33" i="57" s="1"/>
  <c r="K33" i="57" s="1"/>
  <c r="G33" i="57"/>
  <c r="I32" i="57"/>
  <c r="J32" i="57" s="1"/>
  <c r="K32" i="57" s="1"/>
  <c r="H32" i="57"/>
  <c r="G32" i="57"/>
  <c r="H31" i="57"/>
  <c r="I31" i="57" s="1"/>
  <c r="J31" i="57" s="1"/>
  <c r="K31" i="57" s="1"/>
  <c r="G31" i="57"/>
  <c r="I30" i="57"/>
  <c r="J30" i="57" s="1"/>
  <c r="K30" i="57" s="1"/>
  <c r="H30" i="57"/>
  <c r="G30" i="57"/>
  <c r="H29" i="57"/>
  <c r="I29" i="57" s="1"/>
  <c r="J29" i="57" s="1"/>
  <c r="K29" i="57" s="1"/>
  <c r="G29" i="57"/>
  <c r="I28" i="57"/>
  <c r="J28" i="57" s="1"/>
  <c r="K28" i="57" s="1"/>
  <c r="H28" i="57"/>
  <c r="G28" i="57"/>
  <c r="H27" i="57"/>
  <c r="I27" i="57" s="1"/>
  <c r="J27" i="57" s="1"/>
  <c r="K27" i="57" s="1"/>
  <c r="G27" i="57"/>
  <c r="H26" i="57"/>
  <c r="I26" i="57" s="1"/>
  <c r="J26" i="57" s="1"/>
  <c r="K26" i="57" s="1"/>
  <c r="G26" i="57"/>
  <c r="H25" i="57"/>
  <c r="I25" i="57" s="1"/>
  <c r="J25" i="57" s="1"/>
  <c r="K25" i="57" s="1"/>
  <c r="G25" i="57"/>
  <c r="I24" i="57"/>
  <c r="J24" i="57" s="1"/>
  <c r="K24" i="57" s="1"/>
  <c r="H24" i="57"/>
  <c r="G24" i="57"/>
  <c r="H23" i="57"/>
  <c r="I23" i="57" s="1"/>
  <c r="J23" i="57" s="1"/>
  <c r="K23" i="57" s="1"/>
  <c r="G23" i="57"/>
  <c r="I22" i="57"/>
  <c r="J22" i="57" s="1"/>
  <c r="K22" i="57" s="1"/>
  <c r="H22" i="57"/>
  <c r="G22" i="57"/>
  <c r="H21" i="57"/>
  <c r="I21" i="57" s="1"/>
  <c r="J21" i="57" s="1"/>
  <c r="K21" i="57" s="1"/>
  <c r="G21" i="57"/>
  <c r="I20" i="57"/>
  <c r="J20" i="57" s="1"/>
  <c r="K20" i="57" s="1"/>
  <c r="H20" i="57"/>
  <c r="G20" i="57"/>
  <c r="H19" i="57"/>
  <c r="I19" i="57" s="1"/>
  <c r="J19" i="57" s="1"/>
  <c r="K19" i="57" s="1"/>
  <c r="G19" i="57"/>
  <c r="H18" i="57"/>
  <c r="I18" i="57" s="1"/>
  <c r="J18" i="57" s="1"/>
  <c r="K18" i="57" s="1"/>
  <c r="G18" i="57"/>
  <c r="H17" i="57"/>
  <c r="I17" i="57" s="1"/>
  <c r="J17" i="57" s="1"/>
  <c r="K17" i="57" s="1"/>
  <c r="G17" i="57"/>
  <c r="I16" i="57"/>
  <c r="J16" i="57" s="1"/>
  <c r="K16" i="57" s="1"/>
  <c r="H16" i="57"/>
  <c r="G16" i="57"/>
  <c r="H15" i="57"/>
  <c r="I15" i="57" s="1"/>
  <c r="J15" i="57" s="1"/>
  <c r="K15" i="57" s="1"/>
  <c r="G15" i="57"/>
  <c r="I14" i="57"/>
  <c r="J14" i="57" s="1"/>
  <c r="K14" i="57" s="1"/>
  <c r="H14" i="57"/>
  <c r="G14" i="57"/>
  <c r="H13" i="57"/>
  <c r="I13" i="57" s="1"/>
  <c r="J13" i="57" s="1"/>
  <c r="K13" i="57" s="1"/>
  <c r="G13" i="57"/>
  <c r="I12" i="57"/>
  <c r="J12" i="57" s="1"/>
  <c r="K12" i="57" s="1"/>
  <c r="H12" i="57"/>
  <c r="G12" i="57"/>
  <c r="H11" i="57"/>
  <c r="I11" i="57" s="1"/>
  <c r="J11" i="57" s="1"/>
  <c r="K11" i="57" s="1"/>
  <c r="G11" i="57"/>
  <c r="I10" i="57"/>
  <c r="J10" i="57" s="1"/>
  <c r="K10" i="57" s="1"/>
  <c r="H10" i="57"/>
  <c r="G10" i="57"/>
  <c r="E10" i="57"/>
  <c r="B7" i="57"/>
  <c r="B6" i="57"/>
  <c r="M36" i="57" l="1"/>
  <c r="M13" i="57"/>
  <c r="L60" i="57"/>
  <c r="M47" i="57"/>
  <c r="L48" i="57"/>
  <c r="N48" i="57" s="1"/>
  <c r="E48" i="57" s="1"/>
  <c r="M11" i="57"/>
  <c r="L18" i="57"/>
  <c r="M58" i="57"/>
  <c r="M18" i="57"/>
  <c r="M48" i="57"/>
  <c r="M39" i="57"/>
  <c r="I7" i="57"/>
  <c r="M12" i="57" s="1"/>
  <c r="M25" i="57"/>
  <c r="M42" i="57"/>
  <c r="M59" i="57"/>
  <c r="N26" i="59"/>
  <c r="E26" i="59" s="1"/>
  <c r="N27" i="59"/>
  <c r="E27" i="59" s="1"/>
  <c r="N25" i="59"/>
  <c r="E25" i="59" s="1"/>
  <c r="M37" i="59"/>
  <c r="M62" i="59"/>
  <c r="M28" i="59"/>
  <c r="N28" i="59" s="1"/>
  <c r="E28" i="59" s="1"/>
  <c r="M34" i="59"/>
  <c r="N34" i="59" s="1"/>
  <c r="E34" i="59" s="1"/>
  <c r="N39" i="59"/>
  <c r="E39" i="59" s="1"/>
  <c r="N51" i="59"/>
  <c r="E51" i="59" s="1"/>
  <c r="N43" i="59"/>
  <c r="E43" i="59" s="1"/>
  <c r="N33" i="59"/>
  <c r="E33" i="59" s="1"/>
  <c r="N42" i="59"/>
  <c r="E42" i="59" s="1"/>
  <c r="M57" i="59"/>
  <c r="N32" i="59"/>
  <c r="E32" i="59" s="1"/>
  <c r="M36" i="59"/>
  <c r="N36" i="59" s="1"/>
  <c r="E36" i="59" s="1"/>
  <c r="N13" i="59"/>
  <c r="E13" i="59" s="1"/>
  <c r="N30" i="59"/>
  <c r="E30" i="59" s="1"/>
  <c r="N41" i="59"/>
  <c r="E41" i="59" s="1"/>
  <c r="M13" i="59"/>
  <c r="M32" i="59"/>
  <c r="M55" i="59"/>
  <c r="M52" i="59"/>
  <c r="M19" i="59"/>
  <c r="N19" i="59" s="1"/>
  <c r="E19" i="59" s="1"/>
  <c r="M31" i="59"/>
  <c r="N31" i="59" s="1"/>
  <c r="E31" i="59" s="1"/>
  <c r="N21" i="59"/>
  <c r="E21" i="59" s="1"/>
  <c r="M38" i="59"/>
  <c r="M14" i="59"/>
  <c r="M50" i="59"/>
  <c r="N50" i="59" s="1"/>
  <c r="E50" i="59" s="1"/>
  <c r="M23" i="59"/>
  <c r="N23" i="59" s="1"/>
  <c r="E23" i="59" s="1"/>
  <c r="M56" i="59"/>
  <c r="M26" i="59"/>
  <c r="M59" i="59"/>
  <c r="N59" i="59" s="1"/>
  <c r="E59" i="59" s="1"/>
  <c r="M15" i="59"/>
  <c r="M22" i="59"/>
  <c r="N22" i="59" s="1"/>
  <c r="E22" i="59" s="1"/>
  <c r="N46" i="59"/>
  <c r="E46" i="59" s="1"/>
  <c r="N55" i="59"/>
  <c r="E55" i="59" s="1"/>
  <c r="N57" i="59"/>
  <c r="E57" i="59" s="1"/>
  <c r="M61" i="59"/>
  <c r="N61" i="59" s="1"/>
  <c r="E61" i="59" s="1"/>
  <c r="M29" i="59"/>
  <c r="N29" i="59" s="1"/>
  <c r="E29" i="59" s="1"/>
  <c r="N48" i="59"/>
  <c r="E48" i="59" s="1"/>
  <c r="M47" i="59"/>
  <c r="N47" i="59" s="1"/>
  <c r="E47" i="59" s="1"/>
  <c r="M54" i="59"/>
  <c r="M18" i="59"/>
  <c r="N18" i="59" s="1"/>
  <c r="E18" i="59" s="1"/>
  <c r="I6" i="57"/>
  <c r="L20" i="57" s="1"/>
  <c r="M17" i="59"/>
  <c r="N17" i="59" s="1"/>
  <c r="E17" i="59" s="1"/>
  <c r="N37" i="59"/>
  <c r="E37" i="59" s="1"/>
  <c r="N54" i="59"/>
  <c r="E54" i="59" s="1"/>
  <c r="N14" i="59"/>
  <c r="E14" i="59" s="1"/>
  <c r="M58" i="59"/>
  <c r="N58" i="59" s="1"/>
  <c r="E58" i="59" s="1"/>
  <c r="M24" i="59"/>
  <c r="N24" i="59" s="1"/>
  <c r="E24" i="59" s="1"/>
  <c r="M35" i="59"/>
  <c r="N35" i="59" s="1"/>
  <c r="E35" i="59" s="1"/>
  <c r="M42" i="59"/>
  <c r="M49" i="59"/>
  <c r="N49" i="59" s="1"/>
  <c r="E49" i="59" s="1"/>
  <c r="M60" i="59"/>
  <c r="N60" i="59" s="1"/>
  <c r="E60" i="59" s="1"/>
  <c r="M11" i="59"/>
  <c r="N11" i="59" s="1"/>
  <c r="E11" i="59" s="1"/>
  <c r="N52" i="59"/>
  <c r="E52" i="59" s="1"/>
  <c r="M10" i="59"/>
  <c r="N10" i="59" s="1"/>
  <c r="N15" i="59"/>
  <c r="E15" i="59" s="1"/>
  <c r="N45" i="59"/>
  <c r="E45" i="59" s="1"/>
  <c r="N62" i="59"/>
  <c r="E62" i="59" s="1"/>
  <c r="N38" i="59"/>
  <c r="E38" i="59" s="1"/>
  <c r="N56" i="59"/>
  <c r="E56" i="59" s="1"/>
  <c r="N20" i="59"/>
  <c r="E20" i="59" s="1"/>
  <c r="N40" i="59"/>
  <c r="E40" i="59" s="1"/>
  <c r="M44" i="59"/>
  <c r="N44" i="59" s="1"/>
  <c r="E44" i="59" s="1"/>
  <c r="I62" i="55"/>
  <c r="J62" i="55" s="1"/>
  <c r="K62" i="55" s="1"/>
  <c r="H62" i="55"/>
  <c r="G62" i="55"/>
  <c r="H61" i="55"/>
  <c r="I61" i="55" s="1"/>
  <c r="J61" i="55" s="1"/>
  <c r="K61" i="55" s="1"/>
  <c r="G61" i="55"/>
  <c r="I60" i="55"/>
  <c r="J60" i="55" s="1"/>
  <c r="K60" i="55" s="1"/>
  <c r="H60" i="55"/>
  <c r="G60" i="55"/>
  <c r="H59" i="55"/>
  <c r="I59" i="55" s="1"/>
  <c r="J59" i="55" s="1"/>
  <c r="K59" i="55" s="1"/>
  <c r="G59" i="55"/>
  <c r="I58" i="55"/>
  <c r="J58" i="55" s="1"/>
  <c r="K58" i="55" s="1"/>
  <c r="H58" i="55"/>
  <c r="G58" i="55"/>
  <c r="H57" i="55"/>
  <c r="I57" i="55" s="1"/>
  <c r="J57" i="55" s="1"/>
  <c r="K57" i="55" s="1"/>
  <c r="G57" i="55"/>
  <c r="I56" i="55"/>
  <c r="J56" i="55" s="1"/>
  <c r="K56" i="55" s="1"/>
  <c r="H56" i="55"/>
  <c r="G56" i="55"/>
  <c r="H55" i="55"/>
  <c r="I55" i="55" s="1"/>
  <c r="J55" i="55" s="1"/>
  <c r="K55" i="55" s="1"/>
  <c r="G55" i="55"/>
  <c r="I54" i="55"/>
  <c r="J54" i="55" s="1"/>
  <c r="K54" i="55" s="1"/>
  <c r="H54" i="55"/>
  <c r="G54" i="55"/>
  <c r="H53" i="55"/>
  <c r="I53" i="55" s="1"/>
  <c r="J53" i="55" s="1"/>
  <c r="K53" i="55" s="1"/>
  <c r="G53" i="55"/>
  <c r="I52" i="55"/>
  <c r="J52" i="55" s="1"/>
  <c r="K52" i="55" s="1"/>
  <c r="H52" i="55"/>
  <c r="G52" i="55"/>
  <c r="H51" i="55"/>
  <c r="I51" i="55" s="1"/>
  <c r="J51" i="55" s="1"/>
  <c r="K51" i="55" s="1"/>
  <c r="G51" i="55"/>
  <c r="I50" i="55"/>
  <c r="J50" i="55" s="1"/>
  <c r="K50" i="55" s="1"/>
  <c r="H50" i="55"/>
  <c r="G50" i="55"/>
  <c r="H49" i="55"/>
  <c r="I49" i="55" s="1"/>
  <c r="J49" i="55" s="1"/>
  <c r="K49" i="55" s="1"/>
  <c r="G49" i="55"/>
  <c r="I48" i="55"/>
  <c r="J48" i="55" s="1"/>
  <c r="K48" i="55" s="1"/>
  <c r="H48" i="55"/>
  <c r="G48" i="55"/>
  <c r="H47" i="55"/>
  <c r="I47" i="55" s="1"/>
  <c r="J47" i="55" s="1"/>
  <c r="K47" i="55" s="1"/>
  <c r="G47" i="55"/>
  <c r="I46" i="55"/>
  <c r="J46" i="55" s="1"/>
  <c r="K46" i="55" s="1"/>
  <c r="H46" i="55"/>
  <c r="G46" i="55"/>
  <c r="H45" i="55"/>
  <c r="I45" i="55" s="1"/>
  <c r="J45" i="55" s="1"/>
  <c r="K45" i="55" s="1"/>
  <c r="G45" i="55"/>
  <c r="I44" i="55"/>
  <c r="J44" i="55" s="1"/>
  <c r="K44" i="55" s="1"/>
  <c r="H44" i="55"/>
  <c r="G44" i="55"/>
  <c r="H43" i="55"/>
  <c r="I43" i="55" s="1"/>
  <c r="J43" i="55" s="1"/>
  <c r="K43" i="55" s="1"/>
  <c r="G43" i="55"/>
  <c r="I42" i="55"/>
  <c r="J42" i="55" s="1"/>
  <c r="K42" i="55" s="1"/>
  <c r="H42" i="55"/>
  <c r="G42" i="55"/>
  <c r="H41" i="55"/>
  <c r="I41" i="55" s="1"/>
  <c r="J41" i="55" s="1"/>
  <c r="K41" i="55" s="1"/>
  <c r="G41" i="55"/>
  <c r="I40" i="55"/>
  <c r="J40" i="55" s="1"/>
  <c r="K40" i="55" s="1"/>
  <c r="H40" i="55"/>
  <c r="G40" i="55"/>
  <c r="H39" i="55"/>
  <c r="I39" i="55" s="1"/>
  <c r="J39" i="55" s="1"/>
  <c r="K39" i="55" s="1"/>
  <c r="G39" i="55"/>
  <c r="I38" i="55"/>
  <c r="J38" i="55" s="1"/>
  <c r="K38" i="55" s="1"/>
  <c r="H38" i="55"/>
  <c r="G38" i="55"/>
  <c r="H37" i="55"/>
  <c r="I37" i="55" s="1"/>
  <c r="J37" i="55" s="1"/>
  <c r="K37" i="55" s="1"/>
  <c r="G37" i="55"/>
  <c r="I36" i="55"/>
  <c r="J36" i="55" s="1"/>
  <c r="K36" i="55" s="1"/>
  <c r="H36" i="55"/>
  <c r="G36" i="55"/>
  <c r="H35" i="55"/>
  <c r="I35" i="55" s="1"/>
  <c r="J35" i="55" s="1"/>
  <c r="K35" i="55" s="1"/>
  <c r="G35" i="55"/>
  <c r="I34" i="55"/>
  <c r="J34" i="55" s="1"/>
  <c r="K34" i="55" s="1"/>
  <c r="H34" i="55"/>
  <c r="G34" i="55"/>
  <c r="H33" i="55"/>
  <c r="I33" i="55" s="1"/>
  <c r="J33" i="55" s="1"/>
  <c r="K33" i="55" s="1"/>
  <c r="G33" i="55"/>
  <c r="I32" i="55"/>
  <c r="J32" i="55" s="1"/>
  <c r="K32" i="55" s="1"/>
  <c r="H32" i="55"/>
  <c r="G32" i="55"/>
  <c r="H31" i="55"/>
  <c r="I31" i="55" s="1"/>
  <c r="J31" i="55" s="1"/>
  <c r="K31" i="55" s="1"/>
  <c r="G31" i="55"/>
  <c r="I30" i="55"/>
  <c r="J30" i="55" s="1"/>
  <c r="K30" i="55" s="1"/>
  <c r="H30" i="55"/>
  <c r="G30" i="55"/>
  <c r="H29" i="55"/>
  <c r="I29" i="55" s="1"/>
  <c r="J29" i="55" s="1"/>
  <c r="K29" i="55" s="1"/>
  <c r="G29" i="55"/>
  <c r="I28" i="55"/>
  <c r="J28" i="55" s="1"/>
  <c r="K28" i="55" s="1"/>
  <c r="H28" i="55"/>
  <c r="G28" i="55"/>
  <c r="H27" i="55"/>
  <c r="I27" i="55" s="1"/>
  <c r="J27" i="55" s="1"/>
  <c r="K27" i="55" s="1"/>
  <c r="G27" i="55"/>
  <c r="I26" i="55"/>
  <c r="J26" i="55" s="1"/>
  <c r="K26" i="55" s="1"/>
  <c r="H26" i="55"/>
  <c r="G26" i="55"/>
  <c r="H25" i="55"/>
  <c r="I25" i="55" s="1"/>
  <c r="J25" i="55" s="1"/>
  <c r="K25" i="55" s="1"/>
  <c r="G25" i="55"/>
  <c r="I24" i="55"/>
  <c r="J24" i="55" s="1"/>
  <c r="K24" i="55" s="1"/>
  <c r="H24" i="55"/>
  <c r="G24" i="55"/>
  <c r="H23" i="55"/>
  <c r="I23" i="55" s="1"/>
  <c r="J23" i="55" s="1"/>
  <c r="K23" i="55" s="1"/>
  <c r="G23" i="55"/>
  <c r="I22" i="55"/>
  <c r="J22" i="55" s="1"/>
  <c r="K22" i="55" s="1"/>
  <c r="H22" i="55"/>
  <c r="G22" i="55"/>
  <c r="H21" i="55"/>
  <c r="I21" i="55" s="1"/>
  <c r="J21" i="55" s="1"/>
  <c r="K21" i="55" s="1"/>
  <c r="G21" i="55"/>
  <c r="I20" i="55"/>
  <c r="J20" i="55" s="1"/>
  <c r="K20" i="55" s="1"/>
  <c r="H20" i="55"/>
  <c r="G20" i="55"/>
  <c r="H19" i="55"/>
  <c r="I19" i="55" s="1"/>
  <c r="J19" i="55" s="1"/>
  <c r="K19" i="55" s="1"/>
  <c r="G19" i="55"/>
  <c r="I18" i="55"/>
  <c r="J18" i="55" s="1"/>
  <c r="K18" i="55" s="1"/>
  <c r="H18" i="55"/>
  <c r="G18" i="55"/>
  <c r="H17" i="55"/>
  <c r="I17" i="55" s="1"/>
  <c r="J17" i="55" s="1"/>
  <c r="K17" i="55" s="1"/>
  <c r="G17" i="55"/>
  <c r="I16" i="55"/>
  <c r="J16" i="55" s="1"/>
  <c r="K16" i="55" s="1"/>
  <c r="H16" i="55"/>
  <c r="G16" i="55"/>
  <c r="H15" i="55"/>
  <c r="I15" i="55" s="1"/>
  <c r="J15" i="55" s="1"/>
  <c r="K15" i="55" s="1"/>
  <c r="G15" i="55"/>
  <c r="I14" i="55"/>
  <c r="J14" i="55" s="1"/>
  <c r="K14" i="55" s="1"/>
  <c r="H14" i="55"/>
  <c r="G14" i="55"/>
  <c r="H13" i="55"/>
  <c r="I13" i="55" s="1"/>
  <c r="J13" i="55" s="1"/>
  <c r="K13" i="55" s="1"/>
  <c r="G13" i="55"/>
  <c r="I12" i="55"/>
  <c r="J12" i="55" s="1"/>
  <c r="K12" i="55" s="1"/>
  <c r="H12" i="55"/>
  <c r="G12" i="55"/>
  <c r="H11" i="55"/>
  <c r="I11" i="55" s="1"/>
  <c r="J11" i="55" s="1"/>
  <c r="K11" i="55" s="1"/>
  <c r="G11" i="55"/>
  <c r="I10" i="55"/>
  <c r="J10" i="55" s="1"/>
  <c r="K10" i="55" s="1"/>
  <c r="H10" i="55"/>
  <c r="G10" i="55"/>
  <c r="E10" i="55"/>
  <c r="B7" i="55"/>
  <c r="B6" i="55"/>
  <c r="M47" i="55" l="1"/>
  <c r="M41" i="55"/>
  <c r="M19" i="55"/>
  <c r="M48" i="55"/>
  <c r="I7" i="55"/>
  <c r="M24" i="55" s="1"/>
  <c r="M10" i="55"/>
  <c r="M23" i="55"/>
  <c r="M55" i="55"/>
  <c r="M17" i="55"/>
  <c r="M20" i="55"/>
  <c r="M33" i="55"/>
  <c r="M21" i="55"/>
  <c r="M11" i="55"/>
  <c r="M43" i="55"/>
  <c r="L50" i="55"/>
  <c r="M62" i="57"/>
  <c r="M15" i="57"/>
  <c r="M55" i="57"/>
  <c r="M22" i="57"/>
  <c r="M14" i="57"/>
  <c r="M44" i="57"/>
  <c r="M40" i="57"/>
  <c r="M49" i="57"/>
  <c r="M19" i="57"/>
  <c r="L30" i="57"/>
  <c r="N18" i="57"/>
  <c r="E18" i="57" s="1"/>
  <c r="L32" i="57"/>
  <c r="L38" i="57"/>
  <c r="N38" i="57" s="1"/>
  <c r="E38" i="57" s="1"/>
  <c r="M37" i="57"/>
  <c r="M60" i="57"/>
  <c r="N60" i="57" s="1"/>
  <c r="E60" i="57" s="1"/>
  <c r="M56" i="57"/>
  <c r="M26" i="57"/>
  <c r="L56" i="57"/>
  <c r="N56" i="57" s="1"/>
  <c r="E56" i="57" s="1"/>
  <c r="M28" i="57"/>
  <c r="M45" i="57"/>
  <c r="L52" i="57"/>
  <c r="M29" i="57"/>
  <c r="M34" i="57"/>
  <c r="L34" i="57"/>
  <c r="M50" i="57"/>
  <c r="M53" i="57"/>
  <c r="L27" i="57"/>
  <c r="N27" i="57" s="1"/>
  <c r="E27" i="57" s="1"/>
  <c r="L19" i="57"/>
  <c r="N19" i="57" s="1"/>
  <c r="E19" i="57" s="1"/>
  <c r="L57" i="57"/>
  <c r="N57" i="57" s="1"/>
  <c r="E57" i="57" s="1"/>
  <c r="L49" i="57"/>
  <c r="N49" i="57" s="1"/>
  <c r="E49" i="57" s="1"/>
  <c r="L41" i="57"/>
  <c r="N41" i="57" s="1"/>
  <c r="E41" i="57" s="1"/>
  <c r="L33" i="57"/>
  <c r="L25" i="57"/>
  <c r="N25" i="57" s="1"/>
  <c r="E25" i="57" s="1"/>
  <c r="L17" i="57"/>
  <c r="L59" i="57"/>
  <c r="N59" i="57" s="1"/>
  <c r="E59" i="57" s="1"/>
  <c r="L35" i="57"/>
  <c r="L43" i="57"/>
  <c r="N43" i="57" s="1"/>
  <c r="E43" i="57" s="1"/>
  <c r="L11" i="57"/>
  <c r="N11" i="57" s="1"/>
  <c r="E11" i="57" s="1"/>
  <c r="L55" i="57"/>
  <c r="N55" i="57" s="1"/>
  <c r="E55" i="57" s="1"/>
  <c r="L47" i="57"/>
  <c r="N47" i="57" s="1"/>
  <c r="E47" i="57" s="1"/>
  <c r="L39" i="57"/>
  <c r="N39" i="57" s="1"/>
  <c r="E39" i="57" s="1"/>
  <c r="L31" i="57"/>
  <c r="L23" i="57"/>
  <c r="N23" i="57" s="1"/>
  <c r="E23" i="57" s="1"/>
  <c r="L15" i="57"/>
  <c r="N15" i="57" s="1"/>
  <c r="E15" i="57" s="1"/>
  <c r="L21" i="57"/>
  <c r="L13" i="57"/>
  <c r="N13" i="57" s="1"/>
  <c r="E13" i="57" s="1"/>
  <c r="L51" i="57"/>
  <c r="N51" i="57" s="1"/>
  <c r="E51" i="57" s="1"/>
  <c r="L62" i="57"/>
  <c r="N62" i="57" s="1"/>
  <c r="E62" i="57" s="1"/>
  <c r="L54" i="57"/>
  <c r="L61" i="57"/>
  <c r="L53" i="57"/>
  <c r="N53" i="57" s="1"/>
  <c r="E53" i="57" s="1"/>
  <c r="L45" i="57"/>
  <c r="N45" i="57" s="1"/>
  <c r="E45" i="57" s="1"/>
  <c r="L37" i="57"/>
  <c r="N37" i="57" s="1"/>
  <c r="E37" i="57" s="1"/>
  <c r="L29" i="57"/>
  <c r="N29" i="57" s="1"/>
  <c r="E29" i="57" s="1"/>
  <c r="M52" i="57"/>
  <c r="L12" i="57"/>
  <c r="N12" i="57" s="1"/>
  <c r="E12" i="57" s="1"/>
  <c r="L42" i="57"/>
  <c r="N42" i="57" s="1"/>
  <c r="E42" i="57" s="1"/>
  <c r="M41" i="57"/>
  <c r="M61" i="57"/>
  <c r="L28" i="57"/>
  <c r="M30" i="57"/>
  <c r="L44" i="57"/>
  <c r="N44" i="57" s="1"/>
  <c r="E44" i="57" s="1"/>
  <c r="L50" i="57"/>
  <c r="N50" i="57" s="1"/>
  <c r="E50" i="57" s="1"/>
  <c r="L10" i="57"/>
  <c r="I6" i="55"/>
  <c r="L16" i="55" s="1"/>
  <c r="L46" i="57"/>
  <c r="L14" i="57"/>
  <c r="N14" i="57" s="1"/>
  <c r="E14" i="57" s="1"/>
  <c r="M38" i="57"/>
  <c r="M31" i="57"/>
  <c r="L58" i="57"/>
  <c r="N58" i="57" s="1"/>
  <c r="E58" i="57" s="1"/>
  <c r="M17" i="57"/>
  <c r="M27" i="57"/>
  <c r="M33" i="57"/>
  <c r="M46" i="57"/>
  <c r="L26" i="57"/>
  <c r="N26" i="57" s="1"/>
  <c r="E26" i="57" s="1"/>
  <c r="M35" i="57"/>
  <c r="M24" i="57"/>
  <c r="M54" i="57"/>
  <c r="M32" i="57"/>
  <c r="L24" i="57"/>
  <c r="M23" i="57"/>
  <c r="M43" i="57"/>
  <c r="L16" i="57"/>
  <c r="L36" i="57"/>
  <c r="N36" i="57" s="1"/>
  <c r="E36" i="57" s="1"/>
  <c r="M10" i="57"/>
  <c r="L22" i="57"/>
  <c r="N22" i="57" s="1"/>
  <c r="E22" i="57" s="1"/>
  <c r="M21" i="57"/>
  <c r="M51" i="57"/>
  <c r="M57" i="57"/>
  <c r="M20" i="57"/>
  <c r="N20" i="57" s="1"/>
  <c r="E20" i="57" s="1"/>
  <c r="M16" i="57"/>
  <c r="L40" i="57"/>
  <c r="L62" i="53"/>
  <c r="H62" i="53"/>
  <c r="I62" i="53" s="1"/>
  <c r="J62" i="53" s="1"/>
  <c r="K62" i="53" s="1"/>
  <c r="G62" i="53"/>
  <c r="I61" i="53"/>
  <c r="J61" i="53" s="1"/>
  <c r="K61" i="53" s="1"/>
  <c r="H61" i="53"/>
  <c r="G61" i="53"/>
  <c r="L61" i="53" s="1"/>
  <c r="H60" i="53"/>
  <c r="I60" i="53" s="1"/>
  <c r="J60" i="53" s="1"/>
  <c r="K60" i="53" s="1"/>
  <c r="G60" i="53"/>
  <c r="I59" i="53"/>
  <c r="J59" i="53" s="1"/>
  <c r="K59" i="53" s="1"/>
  <c r="H59" i="53"/>
  <c r="G59" i="53"/>
  <c r="L59" i="53" s="1"/>
  <c r="L58" i="53"/>
  <c r="H58" i="53"/>
  <c r="I58" i="53" s="1"/>
  <c r="J58" i="53" s="1"/>
  <c r="K58" i="53" s="1"/>
  <c r="G58" i="53"/>
  <c r="I57" i="53"/>
  <c r="J57" i="53" s="1"/>
  <c r="K57" i="53" s="1"/>
  <c r="H57" i="53"/>
  <c r="G57" i="53"/>
  <c r="L57" i="53" s="1"/>
  <c r="L56" i="53"/>
  <c r="H56" i="53"/>
  <c r="I56" i="53" s="1"/>
  <c r="J56" i="53" s="1"/>
  <c r="K56" i="53" s="1"/>
  <c r="G56" i="53"/>
  <c r="I55" i="53"/>
  <c r="J55" i="53" s="1"/>
  <c r="K55" i="53" s="1"/>
  <c r="H55" i="53"/>
  <c r="G55" i="53"/>
  <c r="L55" i="53" s="1"/>
  <c r="L54" i="53"/>
  <c r="H54" i="53"/>
  <c r="I54" i="53" s="1"/>
  <c r="J54" i="53" s="1"/>
  <c r="K54" i="53" s="1"/>
  <c r="G54" i="53"/>
  <c r="I53" i="53"/>
  <c r="J53" i="53" s="1"/>
  <c r="K53" i="53" s="1"/>
  <c r="H53" i="53"/>
  <c r="G53" i="53"/>
  <c r="L53" i="53" s="1"/>
  <c r="H52" i="53"/>
  <c r="I52" i="53" s="1"/>
  <c r="J52" i="53" s="1"/>
  <c r="K52" i="53" s="1"/>
  <c r="G52" i="53"/>
  <c r="I51" i="53"/>
  <c r="J51" i="53" s="1"/>
  <c r="K51" i="53" s="1"/>
  <c r="H51" i="53"/>
  <c r="G51" i="53"/>
  <c r="L51" i="53" s="1"/>
  <c r="L50" i="53"/>
  <c r="H50" i="53"/>
  <c r="I50" i="53" s="1"/>
  <c r="J50" i="53" s="1"/>
  <c r="K50" i="53" s="1"/>
  <c r="G50" i="53"/>
  <c r="I49" i="53"/>
  <c r="J49" i="53" s="1"/>
  <c r="K49" i="53" s="1"/>
  <c r="H49" i="53"/>
  <c r="G49" i="53"/>
  <c r="L49" i="53" s="1"/>
  <c r="L48" i="53"/>
  <c r="J48" i="53"/>
  <c r="K48" i="53" s="1"/>
  <c r="H48" i="53"/>
  <c r="I48" i="53" s="1"/>
  <c r="G48" i="53"/>
  <c r="I47" i="53"/>
  <c r="J47" i="53" s="1"/>
  <c r="K47" i="53" s="1"/>
  <c r="H47" i="53"/>
  <c r="G47" i="53"/>
  <c r="L47" i="53" s="1"/>
  <c r="L46" i="53"/>
  <c r="H46" i="53"/>
  <c r="I46" i="53" s="1"/>
  <c r="J46" i="53" s="1"/>
  <c r="K46" i="53" s="1"/>
  <c r="G46" i="53"/>
  <c r="I45" i="53"/>
  <c r="J45" i="53" s="1"/>
  <c r="K45" i="53" s="1"/>
  <c r="H45" i="53"/>
  <c r="G45" i="53"/>
  <c r="L45" i="53" s="1"/>
  <c r="H44" i="53"/>
  <c r="I44" i="53" s="1"/>
  <c r="J44" i="53" s="1"/>
  <c r="K44" i="53" s="1"/>
  <c r="G44" i="53"/>
  <c r="I43" i="53"/>
  <c r="J43" i="53" s="1"/>
  <c r="K43" i="53" s="1"/>
  <c r="H43" i="53"/>
  <c r="G43" i="53"/>
  <c r="L43" i="53" s="1"/>
  <c r="L42" i="53"/>
  <c r="H42" i="53"/>
  <c r="I42" i="53" s="1"/>
  <c r="J42" i="53" s="1"/>
  <c r="K42" i="53" s="1"/>
  <c r="G42" i="53"/>
  <c r="I41" i="53"/>
  <c r="J41" i="53" s="1"/>
  <c r="K41" i="53" s="1"/>
  <c r="H41" i="53"/>
  <c r="G41" i="53"/>
  <c r="L41" i="53" s="1"/>
  <c r="L40" i="53"/>
  <c r="J40" i="53"/>
  <c r="K40" i="53" s="1"/>
  <c r="H40" i="53"/>
  <c r="I40" i="53" s="1"/>
  <c r="G40" i="53"/>
  <c r="I39" i="53"/>
  <c r="J39" i="53" s="1"/>
  <c r="K39" i="53" s="1"/>
  <c r="H39" i="53"/>
  <c r="G39" i="53"/>
  <c r="L39" i="53" s="1"/>
  <c r="L38" i="53"/>
  <c r="H38" i="53"/>
  <c r="I38" i="53" s="1"/>
  <c r="J38" i="53" s="1"/>
  <c r="K38" i="53" s="1"/>
  <c r="G38" i="53"/>
  <c r="I37" i="53"/>
  <c r="J37" i="53" s="1"/>
  <c r="K37" i="53" s="1"/>
  <c r="H37" i="53"/>
  <c r="G37" i="53"/>
  <c r="L37" i="53" s="1"/>
  <c r="L36" i="53"/>
  <c r="H36" i="53"/>
  <c r="I36" i="53" s="1"/>
  <c r="J36" i="53" s="1"/>
  <c r="K36" i="53" s="1"/>
  <c r="G36" i="53"/>
  <c r="I35" i="53"/>
  <c r="J35" i="53" s="1"/>
  <c r="K35" i="53" s="1"/>
  <c r="H35" i="53"/>
  <c r="G35" i="53"/>
  <c r="L35" i="53" s="1"/>
  <c r="L34" i="53"/>
  <c r="H34" i="53"/>
  <c r="I34" i="53" s="1"/>
  <c r="J34" i="53" s="1"/>
  <c r="K34" i="53" s="1"/>
  <c r="G34" i="53"/>
  <c r="I33" i="53"/>
  <c r="J33" i="53" s="1"/>
  <c r="K33" i="53" s="1"/>
  <c r="H33" i="53"/>
  <c r="G33" i="53"/>
  <c r="L33" i="53" s="1"/>
  <c r="L32" i="53"/>
  <c r="H32" i="53"/>
  <c r="I32" i="53" s="1"/>
  <c r="J32" i="53" s="1"/>
  <c r="K32" i="53" s="1"/>
  <c r="G32" i="53"/>
  <c r="K31" i="53"/>
  <c r="I31" i="53"/>
  <c r="J31" i="53" s="1"/>
  <c r="H31" i="53"/>
  <c r="G31" i="53"/>
  <c r="L31" i="53" s="1"/>
  <c r="L30" i="53"/>
  <c r="H30" i="53"/>
  <c r="I30" i="53" s="1"/>
  <c r="J30" i="53" s="1"/>
  <c r="K30" i="53" s="1"/>
  <c r="G30" i="53"/>
  <c r="I29" i="53"/>
  <c r="J29" i="53" s="1"/>
  <c r="K29" i="53" s="1"/>
  <c r="H29" i="53"/>
  <c r="G29" i="53"/>
  <c r="L29" i="53" s="1"/>
  <c r="L28" i="53"/>
  <c r="H28" i="53"/>
  <c r="I28" i="53" s="1"/>
  <c r="J28" i="53" s="1"/>
  <c r="K28" i="53" s="1"/>
  <c r="G28" i="53"/>
  <c r="I27" i="53"/>
  <c r="J27" i="53" s="1"/>
  <c r="K27" i="53" s="1"/>
  <c r="H27" i="53"/>
  <c r="G27" i="53"/>
  <c r="L27" i="53" s="1"/>
  <c r="L26" i="53"/>
  <c r="H26" i="53"/>
  <c r="I26" i="53" s="1"/>
  <c r="J26" i="53" s="1"/>
  <c r="K26" i="53" s="1"/>
  <c r="G26" i="53"/>
  <c r="I25" i="53"/>
  <c r="J25" i="53" s="1"/>
  <c r="K25" i="53" s="1"/>
  <c r="H25" i="53"/>
  <c r="G25" i="53"/>
  <c r="L25" i="53" s="1"/>
  <c r="L24" i="53"/>
  <c r="J24" i="53"/>
  <c r="K24" i="53" s="1"/>
  <c r="H24" i="53"/>
  <c r="I24" i="53" s="1"/>
  <c r="G24" i="53"/>
  <c r="I23" i="53"/>
  <c r="J23" i="53" s="1"/>
  <c r="K23" i="53" s="1"/>
  <c r="H23" i="53"/>
  <c r="G23" i="53"/>
  <c r="L23" i="53" s="1"/>
  <c r="L22" i="53"/>
  <c r="H22" i="53"/>
  <c r="I22" i="53" s="1"/>
  <c r="J22" i="53" s="1"/>
  <c r="K22" i="53" s="1"/>
  <c r="G22" i="53"/>
  <c r="I21" i="53"/>
  <c r="J21" i="53" s="1"/>
  <c r="K21" i="53" s="1"/>
  <c r="H21" i="53"/>
  <c r="G21" i="53"/>
  <c r="L21" i="53" s="1"/>
  <c r="L20" i="53"/>
  <c r="H20" i="53"/>
  <c r="I20" i="53" s="1"/>
  <c r="J20" i="53" s="1"/>
  <c r="K20" i="53" s="1"/>
  <c r="G20" i="53"/>
  <c r="I19" i="53"/>
  <c r="J19" i="53" s="1"/>
  <c r="K19" i="53" s="1"/>
  <c r="H19" i="53"/>
  <c r="G19" i="53"/>
  <c r="L19" i="53" s="1"/>
  <c r="L18" i="53"/>
  <c r="H18" i="53"/>
  <c r="I18" i="53" s="1"/>
  <c r="J18" i="53" s="1"/>
  <c r="K18" i="53" s="1"/>
  <c r="G18" i="53"/>
  <c r="I17" i="53"/>
  <c r="J17" i="53" s="1"/>
  <c r="K17" i="53" s="1"/>
  <c r="H17" i="53"/>
  <c r="G17" i="53"/>
  <c r="L17" i="53" s="1"/>
  <c r="L16" i="53"/>
  <c r="H16" i="53"/>
  <c r="I16" i="53" s="1"/>
  <c r="J16" i="53" s="1"/>
  <c r="K16" i="53" s="1"/>
  <c r="G16" i="53"/>
  <c r="K15" i="53"/>
  <c r="I15" i="53"/>
  <c r="J15" i="53" s="1"/>
  <c r="H15" i="53"/>
  <c r="G15" i="53"/>
  <c r="L15" i="53" s="1"/>
  <c r="L14" i="53"/>
  <c r="H14" i="53"/>
  <c r="I14" i="53" s="1"/>
  <c r="J14" i="53" s="1"/>
  <c r="K14" i="53" s="1"/>
  <c r="G14" i="53"/>
  <c r="I13" i="53"/>
  <c r="J13" i="53" s="1"/>
  <c r="K13" i="53" s="1"/>
  <c r="H13" i="53"/>
  <c r="G13" i="53"/>
  <c r="L13" i="53" s="1"/>
  <c r="L12" i="53"/>
  <c r="H12" i="53"/>
  <c r="I12" i="53" s="1"/>
  <c r="J12" i="53" s="1"/>
  <c r="K12" i="53" s="1"/>
  <c r="G12" i="53"/>
  <c r="I11" i="53"/>
  <c r="J11" i="53" s="1"/>
  <c r="K11" i="53" s="1"/>
  <c r="H11" i="53"/>
  <c r="G11" i="53"/>
  <c r="L11" i="53" s="1"/>
  <c r="L10" i="53"/>
  <c r="H10" i="53"/>
  <c r="I10" i="53" s="1"/>
  <c r="J10" i="53" s="1"/>
  <c r="K10" i="53" s="1"/>
  <c r="G10" i="53"/>
  <c r="E10" i="53"/>
  <c r="B7" i="53"/>
  <c r="I6" i="53"/>
  <c r="L60" i="53" s="1"/>
  <c r="B6" i="53"/>
  <c r="I7" i="53" l="1"/>
  <c r="M47" i="53"/>
  <c r="N47" i="53" s="1"/>
  <c r="E47" i="53" s="1"/>
  <c r="M58" i="53"/>
  <c r="N58" i="53" s="1"/>
  <c r="E58" i="53" s="1"/>
  <c r="N16" i="55"/>
  <c r="E16" i="55" s="1"/>
  <c r="M61" i="53"/>
  <c r="M22" i="53"/>
  <c r="N22" i="53" s="1"/>
  <c r="E22" i="53" s="1"/>
  <c r="M49" i="53"/>
  <c r="N49" i="53" s="1"/>
  <c r="E49" i="53" s="1"/>
  <c r="M54" i="53"/>
  <c r="N54" i="53" s="1"/>
  <c r="E54" i="53" s="1"/>
  <c r="M25" i="53"/>
  <c r="N25" i="53" s="1"/>
  <c r="E25" i="53" s="1"/>
  <c r="M59" i="53"/>
  <c r="N59" i="53" s="1"/>
  <c r="E59" i="53" s="1"/>
  <c r="M41" i="53"/>
  <c r="N41" i="53" s="1"/>
  <c r="E41" i="53" s="1"/>
  <c r="M46" i="53"/>
  <c r="M48" i="53"/>
  <c r="N48" i="53" s="1"/>
  <c r="E48" i="53" s="1"/>
  <c r="M17" i="53"/>
  <c r="N17" i="53" s="1"/>
  <c r="E17" i="53" s="1"/>
  <c r="N46" i="53"/>
  <c r="E46" i="53" s="1"/>
  <c r="N61" i="53"/>
  <c r="E61" i="53" s="1"/>
  <c r="N21" i="57"/>
  <c r="E21" i="57" s="1"/>
  <c r="N52" i="57"/>
  <c r="E52" i="57" s="1"/>
  <c r="L62" i="55"/>
  <c r="L58" i="55"/>
  <c r="N40" i="57"/>
  <c r="E40" i="57" s="1"/>
  <c r="N28" i="57"/>
  <c r="E28" i="57" s="1"/>
  <c r="N35" i="57"/>
  <c r="E35" i="57" s="1"/>
  <c r="N32" i="57"/>
  <c r="E32" i="57" s="1"/>
  <c r="M46" i="55"/>
  <c r="L28" i="55"/>
  <c r="L24" i="55"/>
  <c r="N24" i="55" s="1"/>
  <c r="E24" i="55" s="1"/>
  <c r="M58" i="55"/>
  <c r="L14" i="55"/>
  <c r="M45" i="55"/>
  <c r="M54" i="55"/>
  <c r="L10" i="55"/>
  <c r="N10" i="55" s="1"/>
  <c r="L32" i="55"/>
  <c r="L38" i="55"/>
  <c r="L36" i="55"/>
  <c r="M51" i="55"/>
  <c r="M25" i="55"/>
  <c r="M28" i="55"/>
  <c r="M34" i="55"/>
  <c r="N16" i="57"/>
  <c r="E16" i="57" s="1"/>
  <c r="N46" i="57"/>
  <c r="E46" i="57" s="1"/>
  <c r="N61" i="57"/>
  <c r="E61" i="57" s="1"/>
  <c r="N31" i="57"/>
  <c r="E31" i="57" s="1"/>
  <c r="N17" i="57"/>
  <c r="E17" i="57" s="1"/>
  <c r="N30" i="57"/>
  <c r="E30" i="57" s="1"/>
  <c r="L34" i="55"/>
  <c r="N34" i="55" s="1"/>
  <c r="E34" i="55" s="1"/>
  <c r="L56" i="55"/>
  <c r="L46" i="55"/>
  <c r="M32" i="55"/>
  <c r="L42" i="55"/>
  <c r="M53" i="55"/>
  <c r="M31" i="55"/>
  <c r="L44" i="53"/>
  <c r="L52" i="53"/>
  <c r="L27" i="55"/>
  <c r="L25" i="55"/>
  <c r="N25" i="55" s="1"/>
  <c r="E25" i="55" s="1"/>
  <c r="L13" i="55"/>
  <c r="N13" i="55" s="1"/>
  <c r="E13" i="55" s="1"/>
  <c r="L59" i="55"/>
  <c r="L51" i="55"/>
  <c r="N51" i="55" s="1"/>
  <c r="E51" i="55" s="1"/>
  <c r="L43" i="55"/>
  <c r="N43" i="55" s="1"/>
  <c r="E43" i="55" s="1"/>
  <c r="L35" i="55"/>
  <c r="L19" i="55"/>
  <c r="N19" i="55" s="1"/>
  <c r="E19" i="55" s="1"/>
  <c r="L11" i="55"/>
  <c r="N11" i="55" s="1"/>
  <c r="E11" i="55" s="1"/>
  <c r="L53" i="55"/>
  <c r="N53" i="55" s="1"/>
  <c r="E53" i="55" s="1"/>
  <c r="L45" i="55"/>
  <c r="N45" i="55" s="1"/>
  <c r="E45" i="55" s="1"/>
  <c r="L21" i="55"/>
  <c r="N21" i="55" s="1"/>
  <c r="E21" i="55" s="1"/>
  <c r="L17" i="55"/>
  <c r="N17" i="55" s="1"/>
  <c r="E17" i="55" s="1"/>
  <c r="L29" i="55"/>
  <c r="L57" i="55"/>
  <c r="L49" i="55"/>
  <c r="L41" i="55"/>
  <c r="N41" i="55" s="1"/>
  <c r="E41" i="55" s="1"/>
  <c r="L33" i="55"/>
  <c r="N33" i="55" s="1"/>
  <c r="E33" i="55" s="1"/>
  <c r="L23" i="55"/>
  <c r="N23" i="55" s="1"/>
  <c r="E23" i="55" s="1"/>
  <c r="L15" i="55"/>
  <c r="L37" i="55"/>
  <c r="N37" i="55" s="1"/>
  <c r="E37" i="55" s="1"/>
  <c r="L55" i="55"/>
  <c r="N55" i="55" s="1"/>
  <c r="E55" i="55" s="1"/>
  <c r="L47" i="55"/>
  <c r="N47" i="55" s="1"/>
  <c r="E47" i="55" s="1"/>
  <c r="L39" i="55"/>
  <c r="N39" i="55" s="1"/>
  <c r="E39" i="55" s="1"/>
  <c r="L31" i="55"/>
  <c r="N31" i="55" s="1"/>
  <c r="E31" i="55" s="1"/>
  <c r="L61" i="55"/>
  <c r="N61" i="55" s="1"/>
  <c r="E61" i="55" s="1"/>
  <c r="N54" i="57"/>
  <c r="E54" i="57" s="1"/>
  <c r="M30" i="55"/>
  <c r="M52" i="55"/>
  <c r="L20" i="55"/>
  <c r="N20" i="55" s="1"/>
  <c r="E20" i="55" s="1"/>
  <c r="M42" i="55"/>
  <c r="M13" i="55"/>
  <c r="M29" i="55"/>
  <c r="M38" i="55"/>
  <c r="M60" i="55"/>
  <c r="M12" i="55"/>
  <c r="L22" i="55"/>
  <c r="N24" i="57"/>
  <c r="E24" i="57" s="1"/>
  <c r="N10" i="57"/>
  <c r="N33" i="57"/>
  <c r="E33" i="57" s="1"/>
  <c r="N34" i="57"/>
  <c r="E34" i="57" s="1"/>
  <c r="M27" i="55"/>
  <c r="M49" i="55"/>
  <c r="M16" i="55"/>
  <c r="M39" i="55"/>
  <c r="M40" i="55"/>
  <c r="L60" i="55"/>
  <c r="M35" i="55"/>
  <c r="M57" i="55"/>
  <c r="L12" i="55"/>
  <c r="N12" i="55" s="1"/>
  <c r="E12" i="55" s="1"/>
  <c r="M18" i="55"/>
  <c r="M62" i="55"/>
  <c r="L18" i="55"/>
  <c r="L40" i="55"/>
  <c r="N40" i="55" s="1"/>
  <c r="E40" i="55" s="1"/>
  <c r="M56" i="55"/>
  <c r="L30" i="55"/>
  <c r="N30" i="55" s="1"/>
  <c r="E30" i="55" s="1"/>
  <c r="M61" i="55"/>
  <c r="L44" i="55"/>
  <c r="N44" i="55" s="1"/>
  <c r="E44" i="55" s="1"/>
  <c r="L26" i="55"/>
  <c r="N26" i="55" s="1"/>
  <c r="E26" i="55" s="1"/>
  <c r="L48" i="55"/>
  <c r="N48" i="55" s="1"/>
  <c r="E48" i="55" s="1"/>
  <c r="L54" i="55"/>
  <c r="N54" i="55" s="1"/>
  <c r="E54" i="55" s="1"/>
  <c r="M15" i="55"/>
  <c r="M59" i="55"/>
  <c r="M14" i="55"/>
  <c r="M36" i="55"/>
  <c r="M26" i="55"/>
  <c r="L52" i="55"/>
  <c r="N52" i="55" s="1"/>
  <c r="E52" i="55" s="1"/>
  <c r="M37" i="55"/>
  <c r="M22" i="55"/>
  <c r="M44" i="55"/>
  <c r="M50" i="55"/>
  <c r="N50" i="55" s="1"/>
  <c r="E50" i="55" s="1"/>
  <c r="I62" i="51"/>
  <c r="J62" i="51" s="1"/>
  <c r="K62" i="51" s="1"/>
  <c r="H62" i="51"/>
  <c r="G62" i="51"/>
  <c r="H61" i="51"/>
  <c r="I61" i="51" s="1"/>
  <c r="J61" i="51" s="1"/>
  <c r="K61" i="51" s="1"/>
  <c r="G61" i="51"/>
  <c r="H60" i="51"/>
  <c r="I60" i="51" s="1"/>
  <c r="J60" i="51" s="1"/>
  <c r="K60" i="51" s="1"/>
  <c r="G60" i="51"/>
  <c r="I59" i="51"/>
  <c r="J59" i="51" s="1"/>
  <c r="K59" i="51" s="1"/>
  <c r="H59" i="51"/>
  <c r="G59" i="51"/>
  <c r="H58" i="51"/>
  <c r="I58" i="51" s="1"/>
  <c r="J58" i="51" s="1"/>
  <c r="K58" i="51" s="1"/>
  <c r="G58" i="51"/>
  <c r="H57" i="51"/>
  <c r="I57" i="51" s="1"/>
  <c r="J57" i="51" s="1"/>
  <c r="K57" i="51" s="1"/>
  <c r="G57" i="51"/>
  <c r="I56" i="51"/>
  <c r="J56" i="51" s="1"/>
  <c r="K56" i="51" s="1"/>
  <c r="H56" i="51"/>
  <c r="G56" i="51"/>
  <c r="H55" i="51"/>
  <c r="I55" i="51" s="1"/>
  <c r="J55" i="51" s="1"/>
  <c r="K55" i="51" s="1"/>
  <c r="G55" i="51"/>
  <c r="I54" i="51"/>
  <c r="J54" i="51" s="1"/>
  <c r="K54" i="51" s="1"/>
  <c r="H54" i="51"/>
  <c r="G54" i="51"/>
  <c r="H53" i="51"/>
  <c r="I53" i="51" s="1"/>
  <c r="J53" i="51" s="1"/>
  <c r="K53" i="51" s="1"/>
  <c r="G53" i="51"/>
  <c r="H52" i="51"/>
  <c r="I52" i="51" s="1"/>
  <c r="J52" i="51" s="1"/>
  <c r="K52" i="51" s="1"/>
  <c r="G52" i="51"/>
  <c r="I51" i="51"/>
  <c r="J51" i="51" s="1"/>
  <c r="K51" i="51" s="1"/>
  <c r="H51" i="51"/>
  <c r="G51" i="51"/>
  <c r="H50" i="51"/>
  <c r="I50" i="51" s="1"/>
  <c r="J50" i="51" s="1"/>
  <c r="K50" i="51" s="1"/>
  <c r="G50" i="51"/>
  <c r="H49" i="51"/>
  <c r="I49" i="51" s="1"/>
  <c r="J49" i="51" s="1"/>
  <c r="K49" i="51" s="1"/>
  <c r="G49" i="51"/>
  <c r="I48" i="51"/>
  <c r="J48" i="51" s="1"/>
  <c r="K48" i="51" s="1"/>
  <c r="H48" i="51"/>
  <c r="G48" i="51"/>
  <c r="H47" i="51"/>
  <c r="I47" i="51" s="1"/>
  <c r="J47" i="51" s="1"/>
  <c r="K47" i="51" s="1"/>
  <c r="G47" i="51"/>
  <c r="I46" i="51"/>
  <c r="J46" i="51" s="1"/>
  <c r="K46" i="51" s="1"/>
  <c r="H46" i="51"/>
  <c r="G46" i="51"/>
  <c r="H45" i="51"/>
  <c r="I45" i="51" s="1"/>
  <c r="J45" i="51" s="1"/>
  <c r="K45" i="51" s="1"/>
  <c r="G45" i="51"/>
  <c r="H44" i="51"/>
  <c r="I44" i="51" s="1"/>
  <c r="J44" i="51" s="1"/>
  <c r="K44" i="51" s="1"/>
  <c r="G44" i="51"/>
  <c r="I43" i="51"/>
  <c r="J43" i="51" s="1"/>
  <c r="K43" i="51" s="1"/>
  <c r="H43" i="51"/>
  <c r="G43" i="51"/>
  <c r="H42" i="51"/>
  <c r="I42" i="51" s="1"/>
  <c r="J42" i="51" s="1"/>
  <c r="K42" i="51" s="1"/>
  <c r="G42" i="51"/>
  <c r="H41" i="51"/>
  <c r="I41" i="51" s="1"/>
  <c r="J41" i="51" s="1"/>
  <c r="K41" i="51" s="1"/>
  <c r="G41" i="51"/>
  <c r="I40" i="51"/>
  <c r="J40" i="51" s="1"/>
  <c r="K40" i="51" s="1"/>
  <c r="H40" i="51"/>
  <c r="G40" i="51"/>
  <c r="H39" i="51"/>
  <c r="I39" i="51" s="1"/>
  <c r="J39" i="51" s="1"/>
  <c r="K39" i="51" s="1"/>
  <c r="G39" i="51"/>
  <c r="I38" i="51"/>
  <c r="J38" i="51" s="1"/>
  <c r="K38" i="51" s="1"/>
  <c r="H38" i="51"/>
  <c r="G38" i="51"/>
  <c r="H37" i="51"/>
  <c r="I37" i="51" s="1"/>
  <c r="J37" i="51" s="1"/>
  <c r="K37" i="51" s="1"/>
  <c r="G37" i="51"/>
  <c r="H36" i="51"/>
  <c r="I36" i="51" s="1"/>
  <c r="J36" i="51" s="1"/>
  <c r="K36" i="51" s="1"/>
  <c r="G36" i="51"/>
  <c r="I35" i="51"/>
  <c r="J35" i="51" s="1"/>
  <c r="K35" i="51" s="1"/>
  <c r="H35" i="51"/>
  <c r="G35" i="51"/>
  <c r="H34" i="51"/>
  <c r="I34" i="51" s="1"/>
  <c r="J34" i="51" s="1"/>
  <c r="K34" i="51" s="1"/>
  <c r="G34" i="51"/>
  <c r="H33" i="51"/>
  <c r="I33" i="51" s="1"/>
  <c r="J33" i="51" s="1"/>
  <c r="K33" i="51" s="1"/>
  <c r="G33" i="51"/>
  <c r="I32" i="51"/>
  <c r="J32" i="51" s="1"/>
  <c r="K32" i="51" s="1"/>
  <c r="H32" i="51"/>
  <c r="G32" i="51"/>
  <c r="H31" i="51"/>
  <c r="I31" i="51" s="1"/>
  <c r="J31" i="51" s="1"/>
  <c r="K31" i="51" s="1"/>
  <c r="G31" i="51"/>
  <c r="I30" i="51"/>
  <c r="J30" i="51" s="1"/>
  <c r="K30" i="51" s="1"/>
  <c r="H30" i="51"/>
  <c r="G30" i="51"/>
  <c r="H29" i="51"/>
  <c r="I29" i="51" s="1"/>
  <c r="J29" i="51" s="1"/>
  <c r="K29" i="51" s="1"/>
  <c r="G29" i="51"/>
  <c r="H28" i="51"/>
  <c r="I28" i="51" s="1"/>
  <c r="J28" i="51" s="1"/>
  <c r="K28" i="51" s="1"/>
  <c r="G28" i="51"/>
  <c r="I27" i="51"/>
  <c r="J27" i="51" s="1"/>
  <c r="K27" i="51" s="1"/>
  <c r="H27" i="51"/>
  <c r="G27" i="51"/>
  <c r="H26" i="51"/>
  <c r="I26" i="51" s="1"/>
  <c r="J26" i="51" s="1"/>
  <c r="K26" i="51" s="1"/>
  <c r="G26" i="51"/>
  <c r="H25" i="51"/>
  <c r="I25" i="51" s="1"/>
  <c r="J25" i="51" s="1"/>
  <c r="K25" i="51" s="1"/>
  <c r="G25" i="51"/>
  <c r="I24" i="51"/>
  <c r="J24" i="51" s="1"/>
  <c r="K24" i="51" s="1"/>
  <c r="H24" i="51"/>
  <c r="G24" i="51"/>
  <c r="H23" i="51"/>
  <c r="I23" i="51" s="1"/>
  <c r="J23" i="51" s="1"/>
  <c r="K23" i="51" s="1"/>
  <c r="G23" i="51"/>
  <c r="I22" i="51"/>
  <c r="J22" i="51" s="1"/>
  <c r="K22" i="51" s="1"/>
  <c r="H22" i="51"/>
  <c r="G22" i="51"/>
  <c r="H21" i="51"/>
  <c r="I21" i="51" s="1"/>
  <c r="J21" i="51" s="1"/>
  <c r="K21" i="51" s="1"/>
  <c r="G21" i="51"/>
  <c r="H20" i="51"/>
  <c r="I20" i="51" s="1"/>
  <c r="J20" i="51" s="1"/>
  <c r="K20" i="51" s="1"/>
  <c r="G20" i="51"/>
  <c r="H19" i="51"/>
  <c r="I19" i="51" s="1"/>
  <c r="J19" i="51" s="1"/>
  <c r="K19" i="51" s="1"/>
  <c r="G19" i="51"/>
  <c r="H18" i="51"/>
  <c r="I18" i="51" s="1"/>
  <c r="J18" i="51" s="1"/>
  <c r="K18" i="51" s="1"/>
  <c r="G18" i="51"/>
  <c r="H17" i="51"/>
  <c r="I17" i="51" s="1"/>
  <c r="J17" i="51" s="1"/>
  <c r="K17" i="51" s="1"/>
  <c r="G17" i="51"/>
  <c r="I16" i="51"/>
  <c r="J16" i="51" s="1"/>
  <c r="K16" i="51" s="1"/>
  <c r="H16" i="51"/>
  <c r="G16" i="51"/>
  <c r="H15" i="51"/>
  <c r="I15" i="51" s="1"/>
  <c r="J15" i="51" s="1"/>
  <c r="K15" i="51" s="1"/>
  <c r="G15" i="51"/>
  <c r="I14" i="51"/>
  <c r="J14" i="51" s="1"/>
  <c r="K14" i="51" s="1"/>
  <c r="H14" i="51"/>
  <c r="G14" i="51"/>
  <c r="H13" i="51"/>
  <c r="I13" i="51" s="1"/>
  <c r="J13" i="51" s="1"/>
  <c r="K13" i="51" s="1"/>
  <c r="G13" i="51"/>
  <c r="H12" i="51"/>
  <c r="I12" i="51" s="1"/>
  <c r="J12" i="51" s="1"/>
  <c r="K12" i="51" s="1"/>
  <c r="G12" i="51"/>
  <c r="H11" i="51"/>
  <c r="I11" i="51" s="1"/>
  <c r="J11" i="51" s="1"/>
  <c r="K11" i="51" s="1"/>
  <c r="G11" i="51"/>
  <c r="H10" i="51"/>
  <c r="I10" i="51" s="1"/>
  <c r="J10" i="51" s="1"/>
  <c r="K10" i="51" s="1"/>
  <c r="G10" i="51"/>
  <c r="E10" i="51"/>
  <c r="B7" i="51"/>
  <c r="B6" i="51"/>
  <c r="M35" i="51" l="1"/>
  <c r="M52" i="51"/>
  <c r="M62" i="51"/>
  <c r="I7" i="51"/>
  <c r="M41" i="51" s="1"/>
  <c r="M48" i="51"/>
  <c r="L12" i="51"/>
  <c r="M15" i="51"/>
  <c r="M32" i="51"/>
  <c r="M39" i="51"/>
  <c r="L43" i="51"/>
  <c r="N43" i="51" s="1"/>
  <c r="E43" i="51" s="1"/>
  <c r="M49" i="51"/>
  <c r="M14" i="51"/>
  <c r="M19" i="51"/>
  <c r="M26" i="51"/>
  <c r="M36" i="51"/>
  <c r="M53" i="51"/>
  <c r="M56" i="51"/>
  <c r="M17" i="51"/>
  <c r="M51" i="51"/>
  <c r="M45" i="51"/>
  <c r="M23" i="51"/>
  <c r="M43" i="51"/>
  <c r="M50" i="51"/>
  <c r="M60" i="51"/>
  <c r="M28" i="51"/>
  <c r="M11" i="51"/>
  <c r="M16" i="51"/>
  <c r="L34" i="51"/>
  <c r="M40" i="51"/>
  <c r="M57" i="51"/>
  <c r="M21" i="51"/>
  <c r="M38" i="51"/>
  <c r="L42" i="51"/>
  <c r="M20" i="51"/>
  <c r="M37" i="51"/>
  <c r="M27" i="51"/>
  <c r="M34" i="51"/>
  <c r="M44" i="51"/>
  <c r="M54" i="51"/>
  <c r="M61" i="51"/>
  <c r="N46" i="55"/>
  <c r="E46" i="55" s="1"/>
  <c r="M21" i="53"/>
  <c r="N21" i="53" s="1"/>
  <c r="E21" i="53" s="1"/>
  <c r="M37" i="53"/>
  <c r="N37" i="53" s="1"/>
  <c r="E37" i="53" s="1"/>
  <c r="M53" i="53"/>
  <c r="N53" i="53" s="1"/>
  <c r="E53" i="53" s="1"/>
  <c r="N27" i="55"/>
  <c r="E27" i="55" s="1"/>
  <c r="N56" i="55"/>
  <c r="E56" i="55" s="1"/>
  <c r="M24" i="53"/>
  <c r="N24" i="53" s="1"/>
  <c r="E24" i="53" s="1"/>
  <c r="M14" i="53"/>
  <c r="N14" i="53" s="1"/>
  <c r="E14" i="53" s="1"/>
  <c r="M10" i="53"/>
  <c r="N10" i="53" s="1"/>
  <c r="N49" i="55"/>
  <c r="E49" i="55" s="1"/>
  <c r="M62" i="53"/>
  <c r="N62" i="53" s="1"/>
  <c r="E62" i="53" s="1"/>
  <c r="M12" i="53"/>
  <c r="N12" i="53" s="1"/>
  <c r="E12" i="53" s="1"/>
  <c r="M40" i="53"/>
  <c r="N40" i="53" s="1"/>
  <c r="E40" i="53" s="1"/>
  <c r="M20" i="53"/>
  <c r="N20" i="53" s="1"/>
  <c r="E20" i="53" s="1"/>
  <c r="M56" i="53"/>
  <c r="N56" i="53" s="1"/>
  <c r="E56" i="53" s="1"/>
  <c r="N60" i="55"/>
  <c r="E60" i="55" s="1"/>
  <c r="N57" i="55"/>
  <c r="E57" i="55" s="1"/>
  <c r="N35" i="55"/>
  <c r="E35" i="55" s="1"/>
  <c r="N44" i="53"/>
  <c r="E44" i="53" s="1"/>
  <c r="N14" i="55"/>
  <c r="E14" i="55" s="1"/>
  <c r="M44" i="53"/>
  <c r="M30" i="53"/>
  <c r="N30" i="53" s="1"/>
  <c r="E30" i="53" s="1"/>
  <c r="M31" i="53"/>
  <c r="N31" i="53" s="1"/>
  <c r="E31" i="53" s="1"/>
  <c r="M50" i="53"/>
  <c r="N50" i="53" s="1"/>
  <c r="E50" i="53" s="1"/>
  <c r="M38" i="53"/>
  <c r="N38" i="53" s="1"/>
  <c r="E38" i="53" s="1"/>
  <c r="M13" i="53"/>
  <c r="N13" i="53" s="1"/>
  <c r="E13" i="53" s="1"/>
  <c r="M39" i="53"/>
  <c r="N39" i="53" s="1"/>
  <c r="E39" i="53" s="1"/>
  <c r="N32" i="55"/>
  <c r="E32" i="55" s="1"/>
  <c r="I6" i="51"/>
  <c r="L58" i="51" s="1"/>
  <c r="N29" i="55"/>
  <c r="E29" i="55" s="1"/>
  <c r="N58" i="55"/>
  <c r="E58" i="55" s="1"/>
  <c r="M35" i="53"/>
  <c r="N35" i="53" s="1"/>
  <c r="E35" i="53" s="1"/>
  <c r="M42" i="53"/>
  <c r="N42" i="53" s="1"/>
  <c r="E42" i="53" s="1"/>
  <c r="M26" i="53"/>
  <c r="N26" i="53" s="1"/>
  <c r="E26" i="53" s="1"/>
  <c r="M28" i="53"/>
  <c r="N28" i="53" s="1"/>
  <c r="E28" i="53" s="1"/>
  <c r="M27" i="53"/>
  <c r="N27" i="53" s="1"/>
  <c r="E27" i="53" s="1"/>
  <c r="M43" i="53"/>
  <c r="N43" i="53" s="1"/>
  <c r="E43" i="53" s="1"/>
  <c r="M52" i="53"/>
  <c r="N52" i="53" s="1"/>
  <c r="E52" i="53" s="1"/>
  <c r="M36" i="53"/>
  <c r="N36" i="53" s="1"/>
  <c r="E36" i="53" s="1"/>
  <c r="M33" i="53"/>
  <c r="N33" i="53" s="1"/>
  <c r="E33" i="53" s="1"/>
  <c r="M45" i="53"/>
  <c r="N45" i="53" s="1"/>
  <c r="E45" i="53" s="1"/>
  <c r="M32" i="53"/>
  <c r="N32" i="53" s="1"/>
  <c r="E32" i="53" s="1"/>
  <c r="N18" i="55"/>
  <c r="E18" i="55" s="1"/>
  <c r="N22" i="55"/>
  <c r="E22" i="55" s="1"/>
  <c r="N36" i="55"/>
  <c r="E36" i="55" s="1"/>
  <c r="N62" i="55"/>
  <c r="E62" i="55" s="1"/>
  <c r="M60" i="53"/>
  <c r="N60" i="53" s="1"/>
  <c r="E60" i="53" s="1"/>
  <c r="M51" i="53"/>
  <c r="N51" i="53" s="1"/>
  <c r="E51" i="53" s="1"/>
  <c r="M19" i="53"/>
  <c r="N19" i="53" s="1"/>
  <c r="E19" i="53" s="1"/>
  <c r="M16" i="53"/>
  <c r="N16" i="53" s="1"/>
  <c r="E16" i="53" s="1"/>
  <c r="M29" i="53"/>
  <c r="N29" i="53" s="1"/>
  <c r="E29" i="53" s="1"/>
  <c r="N15" i="55"/>
  <c r="E15" i="55" s="1"/>
  <c r="N59" i="55"/>
  <c r="E59" i="55" s="1"/>
  <c r="N42" i="55"/>
  <c r="E42" i="55" s="1"/>
  <c r="N38" i="55"/>
  <c r="E38" i="55" s="1"/>
  <c r="N28" i="55"/>
  <c r="E28" i="55" s="1"/>
  <c r="M57" i="53"/>
  <c r="N57" i="53" s="1"/>
  <c r="E57" i="53" s="1"/>
  <c r="M11" i="53"/>
  <c r="N11" i="53" s="1"/>
  <c r="E11" i="53" s="1"/>
  <c r="M15" i="53"/>
  <c r="N15" i="53" s="1"/>
  <c r="E15" i="53" s="1"/>
  <c r="M34" i="53"/>
  <c r="N34" i="53" s="1"/>
  <c r="E34" i="53" s="1"/>
  <c r="M18" i="53"/>
  <c r="N18" i="53" s="1"/>
  <c r="E18" i="53" s="1"/>
  <c r="M23" i="53"/>
  <c r="N23" i="53" s="1"/>
  <c r="E23" i="53" s="1"/>
  <c r="M55" i="53"/>
  <c r="N55" i="53" s="1"/>
  <c r="E55" i="53" s="1"/>
  <c r="J62" i="49"/>
  <c r="K62" i="49" s="1"/>
  <c r="I62" i="49"/>
  <c r="H62" i="49"/>
  <c r="G62" i="49"/>
  <c r="H61" i="49"/>
  <c r="I61" i="49" s="1"/>
  <c r="J61" i="49" s="1"/>
  <c r="K61" i="49" s="1"/>
  <c r="G61" i="49"/>
  <c r="H60" i="49"/>
  <c r="I60" i="49" s="1"/>
  <c r="J60" i="49" s="1"/>
  <c r="K60" i="49" s="1"/>
  <c r="G60" i="49"/>
  <c r="I59" i="49"/>
  <c r="J59" i="49" s="1"/>
  <c r="K59" i="49" s="1"/>
  <c r="H59" i="49"/>
  <c r="G59" i="49"/>
  <c r="J58" i="49"/>
  <c r="K58" i="49" s="1"/>
  <c r="I58" i="49"/>
  <c r="H58" i="49"/>
  <c r="G58" i="49"/>
  <c r="H57" i="49"/>
  <c r="I57" i="49" s="1"/>
  <c r="J57" i="49" s="1"/>
  <c r="K57" i="49" s="1"/>
  <c r="G57" i="49"/>
  <c r="H56" i="49"/>
  <c r="I56" i="49" s="1"/>
  <c r="J56" i="49" s="1"/>
  <c r="K56" i="49" s="1"/>
  <c r="G56" i="49"/>
  <c r="I55" i="49"/>
  <c r="J55" i="49" s="1"/>
  <c r="K55" i="49" s="1"/>
  <c r="H55" i="49"/>
  <c r="G55" i="49"/>
  <c r="J54" i="49"/>
  <c r="K54" i="49" s="1"/>
  <c r="I54" i="49"/>
  <c r="H54" i="49"/>
  <c r="G54" i="49"/>
  <c r="H53" i="49"/>
  <c r="I53" i="49" s="1"/>
  <c r="J53" i="49" s="1"/>
  <c r="K53" i="49" s="1"/>
  <c r="G53" i="49"/>
  <c r="H52" i="49"/>
  <c r="I52" i="49" s="1"/>
  <c r="J52" i="49" s="1"/>
  <c r="K52" i="49" s="1"/>
  <c r="G52" i="49"/>
  <c r="I51" i="49"/>
  <c r="J51" i="49" s="1"/>
  <c r="K51" i="49" s="1"/>
  <c r="H51" i="49"/>
  <c r="G51" i="49"/>
  <c r="J50" i="49"/>
  <c r="K50" i="49" s="1"/>
  <c r="I50" i="49"/>
  <c r="H50" i="49"/>
  <c r="G50" i="49"/>
  <c r="H49" i="49"/>
  <c r="I49" i="49" s="1"/>
  <c r="J49" i="49" s="1"/>
  <c r="K49" i="49" s="1"/>
  <c r="G49" i="49"/>
  <c r="H48" i="49"/>
  <c r="I48" i="49" s="1"/>
  <c r="J48" i="49" s="1"/>
  <c r="K48" i="49" s="1"/>
  <c r="G48" i="49"/>
  <c r="I47" i="49"/>
  <c r="J47" i="49" s="1"/>
  <c r="K47" i="49" s="1"/>
  <c r="H47" i="49"/>
  <c r="G47" i="49"/>
  <c r="J46" i="49"/>
  <c r="K46" i="49" s="1"/>
  <c r="I46" i="49"/>
  <c r="H46" i="49"/>
  <c r="G46" i="49"/>
  <c r="H45" i="49"/>
  <c r="I45" i="49" s="1"/>
  <c r="J45" i="49" s="1"/>
  <c r="K45" i="49" s="1"/>
  <c r="G45" i="49"/>
  <c r="H44" i="49"/>
  <c r="I44" i="49" s="1"/>
  <c r="J44" i="49" s="1"/>
  <c r="K44" i="49" s="1"/>
  <c r="G44" i="49"/>
  <c r="I43" i="49"/>
  <c r="J43" i="49" s="1"/>
  <c r="K43" i="49" s="1"/>
  <c r="H43" i="49"/>
  <c r="G43" i="49"/>
  <c r="J42" i="49"/>
  <c r="K42" i="49" s="1"/>
  <c r="I42" i="49"/>
  <c r="H42" i="49"/>
  <c r="G42" i="49"/>
  <c r="H41" i="49"/>
  <c r="I41" i="49" s="1"/>
  <c r="J41" i="49" s="1"/>
  <c r="K41" i="49" s="1"/>
  <c r="G41" i="49"/>
  <c r="H40" i="49"/>
  <c r="I40" i="49" s="1"/>
  <c r="J40" i="49" s="1"/>
  <c r="K40" i="49" s="1"/>
  <c r="G40" i="49"/>
  <c r="I39" i="49"/>
  <c r="J39" i="49" s="1"/>
  <c r="K39" i="49" s="1"/>
  <c r="H39" i="49"/>
  <c r="G39" i="49"/>
  <c r="J38" i="49"/>
  <c r="K38" i="49" s="1"/>
  <c r="I38" i="49"/>
  <c r="H38" i="49"/>
  <c r="G38" i="49"/>
  <c r="H37" i="49"/>
  <c r="I37" i="49" s="1"/>
  <c r="J37" i="49" s="1"/>
  <c r="K37" i="49" s="1"/>
  <c r="G37" i="49"/>
  <c r="H36" i="49"/>
  <c r="I36" i="49" s="1"/>
  <c r="J36" i="49" s="1"/>
  <c r="K36" i="49" s="1"/>
  <c r="G36" i="49"/>
  <c r="I35" i="49"/>
  <c r="J35" i="49" s="1"/>
  <c r="K35" i="49" s="1"/>
  <c r="H35" i="49"/>
  <c r="G35" i="49"/>
  <c r="J34" i="49"/>
  <c r="K34" i="49" s="1"/>
  <c r="I34" i="49"/>
  <c r="H34" i="49"/>
  <c r="G34" i="49"/>
  <c r="H33" i="49"/>
  <c r="I33" i="49" s="1"/>
  <c r="J33" i="49" s="1"/>
  <c r="K33" i="49" s="1"/>
  <c r="G33" i="49"/>
  <c r="H32" i="49"/>
  <c r="I32" i="49" s="1"/>
  <c r="J32" i="49" s="1"/>
  <c r="K32" i="49" s="1"/>
  <c r="G32" i="49"/>
  <c r="I31" i="49"/>
  <c r="J31" i="49" s="1"/>
  <c r="K31" i="49" s="1"/>
  <c r="H31" i="49"/>
  <c r="G31" i="49"/>
  <c r="J30" i="49"/>
  <c r="K30" i="49" s="1"/>
  <c r="I30" i="49"/>
  <c r="H30" i="49"/>
  <c r="G30" i="49"/>
  <c r="H29" i="49"/>
  <c r="I29" i="49" s="1"/>
  <c r="J29" i="49" s="1"/>
  <c r="K29" i="49" s="1"/>
  <c r="G29" i="49"/>
  <c r="H28" i="49"/>
  <c r="I28" i="49" s="1"/>
  <c r="J28" i="49" s="1"/>
  <c r="K28" i="49" s="1"/>
  <c r="G28" i="49"/>
  <c r="I27" i="49"/>
  <c r="J27" i="49" s="1"/>
  <c r="K27" i="49" s="1"/>
  <c r="H27" i="49"/>
  <c r="G27" i="49"/>
  <c r="J26" i="49"/>
  <c r="K26" i="49" s="1"/>
  <c r="I26" i="49"/>
  <c r="H26" i="49"/>
  <c r="G26" i="49"/>
  <c r="H25" i="49"/>
  <c r="I25" i="49" s="1"/>
  <c r="J25" i="49" s="1"/>
  <c r="K25" i="49" s="1"/>
  <c r="G25" i="49"/>
  <c r="H24" i="49"/>
  <c r="I24" i="49" s="1"/>
  <c r="J24" i="49" s="1"/>
  <c r="K24" i="49" s="1"/>
  <c r="G24" i="49"/>
  <c r="I23" i="49"/>
  <c r="J23" i="49" s="1"/>
  <c r="K23" i="49" s="1"/>
  <c r="H23" i="49"/>
  <c r="G23" i="49"/>
  <c r="J22" i="49"/>
  <c r="K22" i="49" s="1"/>
  <c r="I22" i="49"/>
  <c r="H22" i="49"/>
  <c r="G22" i="49"/>
  <c r="H21" i="49"/>
  <c r="I21" i="49" s="1"/>
  <c r="J21" i="49" s="1"/>
  <c r="K21" i="49" s="1"/>
  <c r="G21" i="49"/>
  <c r="H20" i="49"/>
  <c r="I20" i="49" s="1"/>
  <c r="J20" i="49" s="1"/>
  <c r="K20" i="49" s="1"/>
  <c r="G20" i="49"/>
  <c r="I19" i="49"/>
  <c r="J19" i="49" s="1"/>
  <c r="K19" i="49" s="1"/>
  <c r="H19" i="49"/>
  <c r="G19" i="49"/>
  <c r="J18" i="49"/>
  <c r="K18" i="49" s="1"/>
  <c r="I18" i="49"/>
  <c r="H18" i="49"/>
  <c r="G18" i="49"/>
  <c r="H17" i="49"/>
  <c r="I17" i="49" s="1"/>
  <c r="J17" i="49" s="1"/>
  <c r="K17" i="49" s="1"/>
  <c r="G17" i="49"/>
  <c r="H16" i="49"/>
  <c r="I16" i="49" s="1"/>
  <c r="J16" i="49" s="1"/>
  <c r="K16" i="49" s="1"/>
  <c r="G16" i="49"/>
  <c r="I15" i="49"/>
  <c r="J15" i="49" s="1"/>
  <c r="K15" i="49" s="1"/>
  <c r="H15" i="49"/>
  <c r="G15" i="49"/>
  <c r="J14" i="49"/>
  <c r="K14" i="49" s="1"/>
  <c r="I14" i="49"/>
  <c r="H14" i="49"/>
  <c r="G14" i="49"/>
  <c r="H13" i="49"/>
  <c r="I13" i="49" s="1"/>
  <c r="J13" i="49" s="1"/>
  <c r="K13" i="49" s="1"/>
  <c r="G13" i="49"/>
  <c r="H12" i="49"/>
  <c r="I12" i="49" s="1"/>
  <c r="J12" i="49" s="1"/>
  <c r="K12" i="49" s="1"/>
  <c r="G12" i="49"/>
  <c r="I11" i="49"/>
  <c r="J11" i="49" s="1"/>
  <c r="K11" i="49" s="1"/>
  <c r="H11" i="49"/>
  <c r="G11" i="49"/>
  <c r="J10" i="49"/>
  <c r="K10" i="49" s="1"/>
  <c r="I10" i="49"/>
  <c r="H10" i="49"/>
  <c r="G10" i="49"/>
  <c r="E10" i="49"/>
  <c r="B7" i="49"/>
  <c r="B6" i="49"/>
  <c r="M57" i="49" l="1"/>
  <c r="I7" i="49"/>
  <c r="M45" i="49" s="1"/>
  <c r="M22" i="49"/>
  <c r="M60" i="49"/>
  <c r="M25" i="49"/>
  <c r="M42" i="49"/>
  <c r="M19" i="49"/>
  <c r="M34" i="49"/>
  <c r="M40" i="49"/>
  <c r="M49" i="49"/>
  <c r="M36" i="49"/>
  <c r="M46" i="49"/>
  <c r="M52" i="49"/>
  <c r="M61" i="49"/>
  <c r="M23" i="49"/>
  <c r="M32" i="49"/>
  <c r="M41" i="49"/>
  <c r="M55" i="49"/>
  <c r="M58" i="49"/>
  <c r="M16" i="49"/>
  <c r="M12" i="49"/>
  <c r="M21" i="49"/>
  <c r="M38" i="49"/>
  <c r="M53" i="49"/>
  <c r="M13" i="49"/>
  <c r="L25" i="49"/>
  <c r="N25" i="49" s="1"/>
  <c r="E25" i="49" s="1"/>
  <c r="M11" i="49"/>
  <c r="M24" i="49"/>
  <c r="M33" i="49"/>
  <c r="M47" i="49"/>
  <c r="N34" i="51"/>
  <c r="E34" i="51" s="1"/>
  <c r="L35" i="51"/>
  <c r="N35" i="51" s="1"/>
  <c r="E35" i="51" s="1"/>
  <c r="M30" i="51"/>
  <c r="M33" i="51"/>
  <c r="L60" i="51"/>
  <c r="N60" i="51" s="1"/>
  <c r="E60" i="51" s="1"/>
  <c r="L18" i="51"/>
  <c r="N18" i="51" s="1"/>
  <c r="E18" i="51" s="1"/>
  <c r="L36" i="51"/>
  <c r="N36" i="51" s="1"/>
  <c r="E36" i="51" s="1"/>
  <c r="M18" i="51"/>
  <c r="M42" i="51"/>
  <c r="L10" i="51"/>
  <c r="N10" i="51" s="1"/>
  <c r="L27" i="51"/>
  <c r="N27" i="51" s="1"/>
  <c r="E27" i="51" s="1"/>
  <c r="N42" i="51"/>
  <c r="E42" i="51" s="1"/>
  <c r="L28" i="51"/>
  <c r="N28" i="51" s="1"/>
  <c r="E28" i="51" s="1"/>
  <c r="M29" i="51"/>
  <c r="L11" i="51"/>
  <c r="N11" i="51" s="1"/>
  <c r="E11" i="51" s="1"/>
  <c r="M25" i="51"/>
  <c r="I6" i="49"/>
  <c r="L34" i="49" s="1"/>
  <c r="N34" i="49" s="1"/>
  <c r="E34" i="49" s="1"/>
  <c r="L51" i="51"/>
  <c r="N51" i="51" s="1"/>
  <c r="E51" i="51" s="1"/>
  <c r="L20" i="51"/>
  <c r="N20" i="51" s="1"/>
  <c r="E20" i="51" s="1"/>
  <c r="L50" i="51"/>
  <c r="N50" i="51" s="1"/>
  <c r="E50" i="51" s="1"/>
  <c r="M24" i="51"/>
  <c r="L26" i="51"/>
  <c r="N26" i="51" s="1"/>
  <c r="E26" i="51" s="1"/>
  <c r="M58" i="51"/>
  <c r="N58" i="51" s="1"/>
  <c r="E58" i="51" s="1"/>
  <c r="L59" i="51"/>
  <c r="M13" i="51"/>
  <c r="M47" i="51"/>
  <c r="M31" i="51"/>
  <c r="M12" i="51"/>
  <c r="N12" i="51" s="1"/>
  <c r="E12" i="51" s="1"/>
  <c r="M46" i="51"/>
  <c r="M59" i="51"/>
  <c r="M22" i="51"/>
  <c r="M10" i="51"/>
  <c r="M55" i="51"/>
  <c r="L54" i="51"/>
  <c r="N54" i="51" s="1"/>
  <c r="E54" i="51" s="1"/>
  <c r="L38" i="51"/>
  <c r="N38" i="51" s="1"/>
  <c r="E38" i="51" s="1"/>
  <c r="L16" i="51"/>
  <c r="N16" i="51" s="1"/>
  <c r="E16" i="51" s="1"/>
  <c r="L46" i="51"/>
  <c r="N46" i="51" s="1"/>
  <c r="E46" i="51" s="1"/>
  <c r="L53" i="51"/>
  <c r="N53" i="51" s="1"/>
  <c r="E53" i="51" s="1"/>
  <c r="L17" i="51"/>
  <c r="N17" i="51" s="1"/>
  <c r="E17" i="51" s="1"/>
  <c r="L61" i="51"/>
  <c r="N61" i="51" s="1"/>
  <c r="E61" i="51" s="1"/>
  <c r="L29" i="51"/>
  <c r="N29" i="51" s="1"/>
  <c r="E29" i="51" s="1"/>
  <c r="L57" i="51"/>
  <c r="N57" i="51" s="1"/>
  <c r="E57" i="51" s="1"/>
  <c r="L49" i="51"/>
  <c r="N49" i="51" s="1"/>
  <c r="E49" i="51" s="1"/>
  <c r="L41" i="51"/>
  <c r="N41" i="51" s="1"/>
  <c r="E41" i="51" s="1"/>
  <c r="L33" i="51"/>
  <c r="N33" i="51" s="1"/>
  <c r="E33" i="51" s="1"/>
  <c r="L25" i="51"/>
  <c r="N25" i="51" s="1"/>
  <c r="E25" i="51" s="1"/>
  <c r="L48" i="51"/>
  <c r="N48" i="51" s="1"/>
  <c r="E48" i="51" s="1"/>
  <c r="L40" i="51"/>
  <c r="N40" i="51" s="1"/>
  <c r="E40" i="51" s="1"/>
  <c r="L30" i="51"/>
  <c r="L22" i="51"/>
  <c r="N22" i="51" s="1"/>
  <c r="E22" i="51" s="1"/>
  <c r="L21" i="51"/>
  <c r="N21" i="51" s="1"/>
  <c r="E21" i="51" s="1"/>
  <c r="L56" i="51"/>
  <c r="N56" i="51" s="1"/>
  <c r="E56" i="51" s="1"/>
  <c r="L32" i="51"/>
  <c r="N32" i="51" s="1"/>
  <c r="E32" i="51" s="1"/>
  <c r="L24" i="51"/>
  <c r="N24" i="51" s="1"/>
  <c r="E24" i="51" s="1"/>
  <c r="L14" i="51"/>
  <c r="N14" i="51" s="1"/>
  <c r="E14" i="51" s="1"/>
  <c r="L37" i="51"/>
  <c r="N37" i="51" s="1"/>
  <c r="E37" i="51" s="1"/>
  <c r="L55" i="51"/>
  <c r="N55" i="51" s="1"/>
  <c r="E55" i="51" s="1"/>
  <c r="L47" i="51"/>
  <c r="N47" i="51" s="1"/>
  <c r="E47" i="51" s="1"/>
  <c r="L39" i="51"/>
  <c r="N39" i="51" s="1"/>
  <c r="E39" i="51" s="1"/>
  <c r="L31" i="51"/>
  <c r="L23" i="51"/>
  <c r="N23" i="51" s="1"/>
  <c r="E23" i="51" s="1"/>
  <c r="L15" i="51"/>
  <c r="N15" i="51" s="1"/>
  <c r="E15" i="51" s="1"/>
  <c r="L45" i="51"/>
  <c r="N45" i="51" s="1"/>
  <c r="E45" i="51" s="1"/>
  <c r="L62" i="51"/>
  <c r="N62" i="51" s="1"/>
  <c r="E62" i="51" s="1"/>
  <c r="L13" i="51"/>
  <c r="N13" i="51" s="1"/>
  <c r="E13" i="51" s="1"/>
  <c r="L52" i="51"/>
  <c r="N52" i="51" s="1"/>
  <c r="E52" i="51" s="1"/>
  <c r="L44" i="51"/>
  <c r="N44" i="51" s="1"/>
  <c r="E44" i="51" s="1"/>
  <c r="L19" i="51"/>
  <c r="N19" i="51" s="1"/>
  <c r="E19" i="51" s="1"/>
  <c r="H62" i="47"/>
  <c r="I62" i="47" s="1"/>
  <c r="J62" i="47" s="1"/>
  <c r="K62" i="47" s="1"/>
  <c r="G62" i="47"/>
  <c r="L62" i="47" s="1"/>
  <c r="I61" i="47"/>
  <c r="J61" i="47" s="1"/>
  <c r="K61" i="47" s="1"/>
  <c r="H61" i="47"/>
  <c r="G61" i="47"/>
  <c r="L61" i="47" s="1"/>
  <c r="J60" i="47"/>
  <c r="K60" i="47" s="1"/>
  <c r="I60" i="47"/>
  <c r="H60" i="47"/>
  <c r="G60" i="47"/>
  <c r="L60" i="47" s="1"/>
  <c r="H59" i="47"/>
  <c r="I59" i="47" s="1"/>
  <c r="J59" i="47" s="1"/>
  <c r="K59" i="47" s="1"/>
  <c r="G59" i="47"/>
  <c r="I58" i="47"/>
  <c r="J58" i="47" s="1"/>
  <c r="K58" i="47" s="1"/>
  <c r="H58" i="47"/>
  <c r="G58" i="47"/>
  <c r="J57" i="47"/>
  <c r="K57" i="47" s="1"/>
  <c r="I57" i="47"/>
  <c r="H57" i="47"/>
  <c r="G57" i="47"/>
  <c r="H56" i="47"/>
  <c r="I56" i="47" s="1"/>
  <c r="J56" i="47" s="1"/>
  <c r="K56" i="47" s="1"/>
  <c r="G56" i="47"/>
  <c r="L56" i="47" s="1"/>
  <c r="H55" i="47"/>
  <c r="I55" i="47" s="1"/>
  <c r="J55" i="47" s="1"/>
  <c r="K55" i="47" s="1"/>
  <c r="G55" i="47"/>
  <c r="L55" i="47" s="1"/>
  <c r="H54" i="47"/>
  <c r="I54" i="47" s="1"/>
  <c r="J54" i="47" s="1"/>
  <c r="K54" i="47" s="1"/>
  <c r="G54" i="47"/>
  <c r="L54" i="47" s="1"/>
  <c r="I53" i="47"/>
  <c r="J53" i="47" s="1"/>
  <c r="K53" i="47" s="1"/>
  <c r="H53" i="47"/>
  <c r="G53" i="47"/>
  <c r="L53" i="47" s="1"/>
  <c r="J52" i="47"/>
  <c r="K52" i="47" s="1"/>
  <c r="I52" i="47"/>
  <c r="H52" i="47"/>
  <c r="G52" i="47"/>
  <c r="L52" i="47" s="1"/>
  <c r="H51" i="47"/>
  <c r="I51" i="47" s="1"/>
  <c r="J51" i="47" s="1"/>
  <c r="K51" i="47" s="1"/>
  <c r="G51" i="47"/>
  <c r="I50" i="47"/>
  <c r="J50" i="47" s="1"/>
  <c r="K50" i="47" s="1"/>
  <c r="H50" i="47"/>
  <c r="G50" i="47"/>
  <c r="J49" i="47"/>
  <c r="K49" i="47" s="1"/>
  <c r="I49" i="47"/>
  <c r="H49" i="47"/>
  <c r="G49" i="47"/>
  <c r="H48" i="47"/>
  <c r="I48" i="47" s="1"/>
  <c r="J48" i="47" s="1"/>
  <c r="K48" i="47" s="1"/>
  <c r="G48" i="47"/>
  <c r="L48" i="47" s="1"/>
  <c r="H47" i="47"/>
  <c r="I47" i="47" s="1"/>
  <c r="J47" i="47" s="1"/>
  <c r="K47" i="47" s="1"/>
  <c r="G47" i="47"/>
  <c r="L47" i="47" s="1"/>
  <c r="H46" i="47"/>
  <c r="I46" i="47" s="1"/>
  <c r="J46" i="47" s="1"/>
  <c r="K46" i="47" s="1"/>
  <c r="G46" i="47"/>
  <c r="L46" i="47" s="1"/>
  <c r="I45" i="47"/>
  <c r="J45" i="47" s="1"/>
  <c r="K45" i="47" s="1"/>
  <c r="H45" i="47"/>
  <c r="G45" i="47"/>
  <c r="L45" i="47" s="1"/>
  <c r="J44" i="47"/>
  <c r="K44" i="47" s="1"/>
  <c r="I44" i="47"/>
  <c r="H44" i="47"/>
  <c r="G44" i="47"/>
  <c r="L44" i="47" s="1"/>
  <c r="H43" i="47"/>
  <c r="I43" i="47" s="1"/>
  <c r="J43" i="47" s="1"/>
  <c r="K43" i="47" s="1"/>
  <c r="G43" i="47"/>
  <c r="L42" i="47"/>
  <c r="I42" i="47"/>
  <c r="J42" i="47" s="1"/>
  <c r="K42" i="47" s="1"/>
  <c r="H42" i="47"/>
  <c r="G42" i="47"/>
  <c r="J41" i="47"/>
  <c r="K41" i="47" s="1"/>
  <c r="I41" i="47"/>
  <c r="H41" i="47"/>
  <c r="G41" i="47"/>
  <c r="H40" i="47"/>
  <c r="I40" i="47" s="1"/>
  <c r="J40" i="47" s="1"/>
  <c r="K40" i="47" s="1"/>
  <c r="G40" i="47"/>
  <c r="L40" i="47" s="1"/>
  <c r="H39" i="47"/>
  <c r="I39" i="47" s="1"/>
  <c r="J39" i="47" s="1"/>
  <c r="K39" i="47" s="1"/>
  <c r="G39" i="47"/>
  <c r="L39" i="47" s="1"/>
  <c r="H38" i="47"/>
  <c r="I38" i="47" s="1"/>
  <c r="J38" i="47" s="1"/>
  <c r="K38" i="47" s="1"/>
  <c r="G38" i="47"/>
  <c r="L38" i="47" s="1"/>
  <c r="I37" i="47"/>
  <c r="J37" i="47" s="1"/>
  <c r="K37" i="47" s="1"/>
  <c r="H37" i="47"/>
  <c r="G37" i="47"/>
  <c r="L37" i="47" s="1"/>
  <c r="J36" i="47"/>
  <c r="K36" i="47" s="1"/>
  <c r="I36" i="47"/>
  <c r="H36" i="47"/>
  <c r="G36" i="47"/>
  <c r="L36" i="47" s="1"/>
  <c r="H35" i="47"/>
  <c r="I35" i="47" s="1"/>
  <c r="J35" i="47" s="1"/>
  <c r="K35" i="47" s="1"/>
  <c r="G35" i="47"/>
  <c r="L34" i="47"/>
  <c r="I34" i="47"/>
  <c r="J34" i="47" s="1"/>
  <c r="K34" i="47" s="1"/>
  <c r="H34" i="47"/>
  <c r="G34" i="47"/>
  <c r="J33" i="47"/>
  <c r="K33" i="47" s="1"/>
  <c r="I33" i="47"/>
  <c r="H33" i="47"/>
  <c r="G33" i="47"/>
  <c r="H32" i="47"/>
  <c r="I32" i="47" s="1"/>
  <c r="J32" i="47" s="1"/>
  <c r="K32" i="47" s="1"/>
  <c r="G32" i="47"/>
  <c r="L32" i="47" s="1"/>
  <c r="H31" i="47"/>
  <c r="I31" i="47" s="1"/>
  <c r="J31" i="47" s="1"/>
  <c r="K31" i="47" s="1"/>
  <c r="G31" i="47"/>
  <c r="L31" i="47" s="1"/>
  <c r="H30" i="47"/>
  <c r="I30" i="47" s="1"/>
  <c r="J30" i="47" s="1"/>
  <c r="K30" i="47" s="1"/>
  <c r="G30" i="47"/>
  <c r="L30" i="47" s="1"/>
  <c r="I29" i="47"/>
  <c r="J29" i="47" s="1"/>
  <c r="K29" i="47" s="1"/>
  <c r="H29" i="47"/>
  <c r="G29" i="47"/>
  <c r="L29" i="47" s="1"/>
  <c r="J28" i="47"/>
  <c r="K28" i="47" s="1"/>
  <c r="I28" i="47"/>
  <c r="H28" i="47"/>
  <c r="G28" i="47"/>
  <c r="L28" i="47" s="1"/>
  <c r="H27" i="47"/>
  <c r="I27" i="47" s="1"/>
  <c r="J27" i="47" s="1"/>
  <c r="K27" i="47" s="1"/>
  <c r="G27" i="47"/>
  <c r="L26" i="47"/>
  <c r="I26" i="47"/>
  <c r="J26" i="47" s="1"/>
  <c r="K26" i="47" s="1"/>
  <c r="H26" i="47"/>
  <c r="G26" i="47"/>
  <c r="J25" i="47"/>
  <c r="K25" i="47" s="1"/>
  <c r="I25" i="47"/>
  <c r="H25" i="47"/>
  <c r="G25" i="47"/>
  <c r="H24" i="47"/>
  <c r="I24" i="47" s="1"/>
  <c r="J24" i="47" s="1"/>
  <c r="K24" i="47" s="1"/>
  <c r="G24" i="47"/>
  <c r="L24" i="47" s="1"/>
  <c r="H23" i="47"/>
  <c r="I23" i="47" s="1"/>
  <c r="J23" i="47" s="1"/>
  <c r="K23" i="47" s="1"/>
  <c r="G23" i="47"/>
  <c r="L23" i="47" s="1"/>
  <c r="H22" i="47"/>
  <c r="I22" i="47" s="1"/>
  <c r="J22" i="47" s="1"/>
  <c r="K22" i="47" s="1"/>
  <c r="G22" i="47"/>
  <c r="L22" i="47" s="1"/>
  <c r="I21" i="47"/>
  <c r="J21" i="47" s="1"/>
  <c r="K21" i="47" s="1"/>
  <c r="H21" i="47"/>
  <c r="G21" i="47"/>
  <c r="L21" i="47" s="1"/>
  <c r="J20" i="47"/>
  <c r="K20" i="47" s="1"/>
  <c r="I20" i="47"/>
  <c r="H20" i="47"/>
  <c r="G20" i="47"/>
  <c r="L20" i="47" s="1"/>
  <c r="H19" i="47"/>
  <c r="I19" i="47" s="1"/>
  <c r="J19" i="47" s="1"/>
  <c r="K19" i="47" s="1"/>
  <c r="G19" i="47"/>
  <c r="L18" i="47"/>
  <c r="I18" i="47"/>
  <c r="J18" i="47" s="1"/>
  <c r="K18" i="47" s="1"/>
  <c r="H18" i="47"/>
  <c r="G18" i="47"/>
  <c r="J17" i="47"/>
  <c r="K17" i="47" s="1"/>
  <c r="I17" i="47"/>
  <c r="H17" i="47"/>
  <c r="G17" i="47"/>
  <c r="H16" i="47"/>
  <c r="I16" i="47" s="1"/>
  <c r="J16" i="47" s="1"/>
  <c r="K16" i="47" s="1"/>
  <c r="G16" i="47"/>
  <c r="L16" i="47" s="1"/>
  <c r="H15" i="47"/>
  <c r="I15" i="47" s="1"/>
  <c r="J15" i="47" s="1"/>
  <c r="K15" i="47" s="1"/>
  <c r="G15" i="47"/>
  <c r="L15" i="47" s="1"/>
  <c r="H14" i="47"/>
  <c r="I14" i="47" s="1"/>
  <c r="J14" i="47" s="1"/>
  <c r="K14" i="47" s="1"/>
  <c r="G14" i="47"/>
  <c r="L14" i="47" s="1"/>
  <c r="I13" i="47"/>
  <c r="J13" i="47" s="1"/>
  <c r="K13" i="47" s="1"/>
  <c r="H13" i="47"/>
  <c r="G13" i="47"/>
  <c r="L13" i="47" s="1"/>
  <c r="J12" i="47"/>
  <c r="K12" i="47" s="1"/>
  <c r="I12" i="47"/>
  <c r="H12" i="47"/>
  <c r="G12" i="47"/>
  <c r="L12" i="47" s="1"/>
  <c r="H11" i="47"/>
  <c r="I11" i="47" s="1"/>
  <c r="J11" i="47" s="1"/>
  <c r="K11" i="47" s="1"/>
  <c r="G11" i="47"/>
  <c r="L10" i="47"/>
  <c r="I10" i="47"/>
  <c r="J10" i="47" s="1"/>
  <c r="K10" i="47" s="1"/>
  <c r="H10" i="47"/>
  <c r="G10" i="47"/>
  <c r="E10" i="47"/>
  <c r="B7" i="47"/>
  <c r="I6" i="47"/>
  <c r="L19" i="47" s="1"/>
  <c r="B6" i="47"/>
  <c r="I7" i="47" l="1"/>
  <c r="M38" i="47" s="1"/>
  <c r="N38" i="47" s="1"/>
  <c r="E38" i="47" s="1"/>
  <c r="M49" i="47"/>
  <c r="M13" i="47"/>
  <c r="N13" i="47" s="1"/>
  <c r="E13" i="47" s="1"/>
  <c r="M39" i="47"/>
  <c r="N39" i="47" s="1"/>
  <c r="E39" i="47" s="1"/>
  <c r="M51" i="47"/>
  <c r="L17" i="47"/>
  <c r="L25" i="47"/>
  <c r="L33" i="47"/>
  <c r="L41" i="47"/>
  <c r="L49" i="47"/>
  <c r="L57" i="47"/>
  <c r="N31" i="51"/>
  <c r="E31" i="51" s="1"/>
  <c r="L33" i="49"/>
  <c r="N33" i="49" s="1"/>
  <c r="E33" i="49" s="1"/>
  <c r="M28" i="49"/>
  <c r="M27" i="49"/>
  <c r="L58" i="47"/>
  <c r="L26" i="49"/>
  <c r="L50" i="47"/>
  <c r="L11" i="47"/>
  <c r="L59" i="47"/>
  <c r="L50" i="49"/>
  <c r="L38" i="49"/>
  <c r="N38" i="49" s="1"/>
  <c r="E38" i="49" s="1"/>
  <c r="L35" i="47"/>
  <c r="L43" i="47"/>
  <c r="L51" i="47"/>
  <c r="N30" i="51"/>
  <c r="E30" i="51" s="1"/>
  <c r="L59" i="49"/>
  <c r="L51" i="49"/>
  <c r="L43" i="49"/>
  <c r="L35" i="49"/>
  <c r="L27" i="49"/>
  <c r="N27" i="49" s="1"/>
  <c r="E27" i="49" s="1"/>
  <c r="L19" i="49"/>
  <c r="N19" i="49" s="1"/>
  <c r="E19" i="49" s="1"/>
  <c r="L11" i="49"/>
  <c r="N11" i="49" s="1"/>
  <c r="E11" i="49" s="1"/>
  <c r="L21" i="49"/>
  <c r="N21" i="49" s="1"/>
  <c r="E21" i="49" s="1"/>
  <c r="L32" i="49"/>
  <c r="N32" i="49" s="1"/>
  <c r="E32" i="49" s="1"/>
  <c r="L16" i="49"/>
  <c r="N16" i="49" s="1"/>
  <c r="E16" i="49" s="1"/>
  <c r="L29" i="49"/>
  <c r="L60" i="49"/>
  <c r="N60" i="49" s="1"/>
  <c r="E60" i="49" s="1"/>
  <c r="L28" i="49"/>
  <c r="N28" i="49" s="1"/>
  <c r="E28" i="49" s="1"/>
  <c r="L12" i="49"/>
  <c r="N12" i="49" s="1"/>
  <c r="E12" i="49" s="1"/>
  <c r="L56" i="49"/>
  <c r="L48" i="49"/>
  <c r="L40" i="49"/>
  <c r="N40" i="49" s="1"/>
  <c r="E40" i="49" s="1"/>
  <c r="L24" i="49"/>
  <c r="N24" i="49" s="1"/>
  <c r="E24" i="49" s="1"/>
  <c r="L55" i="49"/>
  <c r="N55" i="49" s="1"/>
  <c r="E55" i="49" s="1"/>
  <c r="L47" i="49"/>
  <c r="N47" i="49" s="1"/>
  <c r="E47" i="49" s="1"/>
  <c r="L39" i="49"/>
  <c r="L31" i="49"/>
  <c r="L23" i="49"/>
  <c r="N23" i="49" s="1"/>
  <c r="E23" i="49" s="1"/>
  <c r="L15" i="49"/>
  <c r="L61" i="49"/>
  <c r="N61" i="49" s="1"/>
  <c r="E61" i="49" s="1"/>
  <c r="L45" i="49"/>
  <c r="N45" i="49" s="1"/>
  <c r="E45" i="49" s="1"/>
  <c r="L52" i="49"/>
  <c r="N52" i="49" s="1"/>
  <c r="E52" i="49" s="1"/>
  <c r="L20" i="49"/>
  <c r="L53" i="49"/>
  <c r="N53" i="49" s="1"/>
  <c r="E53" i="49" s="1"/>
  <c r="L37" i="49"/>
  <c r="L13" i="49"/>
  <c r="N13" i="49" s="1"/>
  <c r="E13" i="49" s="1"/>
  <c r="L44" i="49"/>
  <c r="L36" i="49"/>
  <c r="N36" i="49" s="1"/>
  <c r="E36" i="49" s="1"/>
  <c r="L22" i="49"/>
  <c r="N22" i="49" s="1"/>
  <c r="E22" i="49" s="1"/>
  <c r="L10" i="49"/>
  <c r="L58" i="49"/>
  <c r="N58" i="49" s="1"/>
  <c r="E58" i="49" s="1"/>
  <c r="L17" i="49"/>
  <c r="N17" i="49" s="1"/>
  <c r="E17" i="49" s="1"/>
  <c r="M30" i="49"/>
  <c r="L27" i="47"/>
  <c r="N59" i="51"/>
  <c r="E59" i="51" s="1"/>
  <c r="M18" i="49"/>
  <c r="M44" i="49"/>
  <c r="L41" i="49"/>
  <c r="N41" i="49" s="1"/>
  <c r="E41" i="49" s="1"/>
  <c r="L30" i="49"/>
  <c r="N30" i="49" s="1"/>
  <c r="E30" i="49" s="1"/>
  <c r="M43" i="49"/>
  <c r="M31" i="49"/>
  <c r="M54" i="49"/>
  <c r="M48" i="49"/>
  <c r="M62" i="49"/>
  <c r="M56" i="49"/>
  <c r="M15" i="49"/>
  <c r="L42" i="49"/>
  <c r="N42" i="49" s="1"/>
  <c r="E42" i="49" s="1"/>
  <c r="M20" i="49"/>
  <c r="M26" i="49"/>
  <c r="M29" i="49"/>
  <c r="M17" i="49"/>
  <c r="M51" i="49"/>
  <c r="L14" i="49"/>
  <c r="N14" i="49" s="1"/>
  <c r="E14" i="49" s="1"/>
  <c r="M59" i="49"/>
  <c r="L54" i="49"/>
  <c r="N54" i="49" s="1"/>
  <c r="E54" i="49" s="1"/>
  <c r="L18" i="49"/>
  <c r="N18" i="49" s="1"/>
  <c r="E18" i="49" s="1"/>
  <c r="L49" i="49"/>
  <c r="N49" i="49" s="1"/>
  <c r="E49" i="49" s="1"/>
  <c r="L57" i="49"/>
  <c r="N57" i="49" s="1"/>
  <c r="E57" i="49" s="1"/>
  <c r="M50" i="49"/>
  <c r="M14" i="49"/>
  <c r="M35" i="49"/>
  <c r="L62" i="49"/>
  <c r="N62" i="49" s="1"/>
  <c r="E62" i="49" s="1"/>
  <c r="M39" i="49"/>
  <c r="L46" i="49"/>
  <c r="N46" i="49" s="1"/>
  <c r="E46" i="49" s="1"/>
  <c r="M37" i="49"/>
  <c r="M10" i="49"/>
  <c r="I62" i="45"/>
  <c r="J62" i="45" s="1"/>
  <c r="K62" i="45" s="1"/>
  <c r="H62" i="45"/>
  <c r="G62" i="45"/>
  <c r="H61" i="45"/>
  <c r="I61" i="45" s="1"/>
  <c r="J61" i="45" s="1"/>
  <c r="K61" i="45" s="1"/>
  <c r="G61" i="45"/>
  <c r="I60" i="45"/>
  <c r="J60" i="45" s="1"/>
  <c r="K60" i="45" s="1"/>
  <c r="H60" i="45"/>
  <c r="G60" i="45"/>
  <c r="H59" i="45"/>
  <c r="I59" i="45" s="1"/>
  <c r="J59" i="45" s="1"/>
  <c r="K59" i="45" s="1"/>
  <c r="G59" i="45"/>
  <c r="H58" i="45"/>
  <c r="I58" i="45" s="1"/>
  <c r="J58" i="45" s="1"/>
  <c r="K58" i="45" s="1"/>
  <c r="G58" i="45"/>
  <c r="L58" i="45" s="1"/>
  <c r="I57" i="45"/>
  <c r="J57" i="45" s="1"/>
  <c r="K57" i="45" s="1"/>
  <c r="H57" i="45"/>
  <c r="G57" i="45"/>
  <c r="L57" i="45" s="1"/>
  <c r="H56" i="45"/>
  <c r="I56" i="45" s="1"/>
  <c r="J56" i="45" s="1"/>
  <c r="K56" i="45" s="1"/>
  <c r="G56" i="45"/>
  <c r="L56" i="45" s="1"/>
  <c r="H55" i="45"/>
  <c r="I55" i="45" s="1"/>
  <c r="J55" i="45" s="1"/>
  <c r="K55" i="45" s="1"/>
  <c r="G55" i="45"/>
  <c r="L55" i="45" s="1"/>
  <c r="I54" i="45"/>
  <c r="J54" i="45" s="1"/>
  <c r="K54" i="45" s="1"/>
  <c r="H54" i="45"/>
  <c r="G54" i="45"/>
  <c r="H53" i="45"/>
  <c r="I53" i="45" s="1"/>
  <c r="J53" i="45" s="1"/>
  <c r="K53" i="45" s="1"/>
  <c r="G53" i="45"/>
  <c r="I52" i="45"/>
  <c r="J52" i="45" s="1"/>
  <c r="K52" i="45" s="1"/>
  <c r="H52" i="45"/>
  <c r="G52" i="45"/>
  <c r="H51" i="45"/>
  <c r="I51" i="45" s="1"/>
  <c r="J51" i="45" s="1"/>
  <c r="K51" i="45" s="1"/>
  <c r="G51" i="45"/>
  <c r="H50" i="45"/>
  <c r="I50" i="45" s="1"/>
  <c r="J50" i="45" s="1"/>
  <c r="K50" i="45" s="1"/>
  <c r="G50" i="45"/>
  <c r="L50" i="45" s="1"/>
  <c r="I49" i="45"/>
  <c r="J49" i="45" s="1"/>
  <c r="K49" i="45" s="1"/>
  <c r="H49" i="45"/>
  <c r="G49" i="45"/>
  <c r="L49" i="45" s="1"/>
  <c r="H48" i="45"/>
  <c r="I48" i="45" s="1"/>
  <c r="J48" i="45" s="1"/>
  <c r="K48" i="45" s="1"/>
  <c r="G48" i="45"/>
  <c r="L48" i="45" s="1"/>
  <c r="H47" i="45"/>
  <c r="I47" i="45" s="1"/>
  <c r="J47" i="45" s="1"/>
  <c r="K47" i="45" s="1"/>
  <c r="G47" i="45"/>
  <c r="L47" i="45" s="1"/>
  <c r="I46" i="45"/>
  <c r="J46" i="45" s="1"/>
  <c r="K46" i="45" s="1"/>
  <c r="H46" i="45"/>
  <c r="G46" i="45"/>
  <c r="H45" i="45"/>
  <c r="I45" i="45" s="1"/>
  <c r="J45" i="45" s="1"/>
  <c r="K45" i="45" s="1"/>
  <c r="G45" i="45"/>
  <c r="I44" i="45"/>
  <c r="J44" i="45" s="1"/>
  <c r="K44" i="45" s="1"/>
  <c r="H44" i="45"/>
  <c r="G44" i="45"/>
  <c r="H43" i="45"/>
  <c r="I43" i="45" s="1"/>
  <c r="J43" i="45" s="1"/>
  <c r="K43" i="45" s="1"/>
  <c r="G43" i="45"/>
  <c r="H42" i="45"/>
  <c r="I42" i="45" s="1"/>
  <c r="J42" i="45" s="1"/>
  <c r="K42" i="45" s="1"/>
  <c r="G42" i="45"/>
  <c r="L42" i="45" s="1"/>
  <c r="I41" i="45"/>
  <c r="J41" i="45" s="1"/>
  <c r="K41" i="45" s="1"/>
  <c r="H41" i="45"/>
  <c r="G41" i="45"/>
  <c r="L41" i="45" s="1"/>
  <c r="H40" i="45"/>
  <c r="I40" i="45" s="1"/>
  <c r="J40" i="45" s="1"/>
  <c r="K40" i="45" s="1"/>
  <c r="G40" i="45"/>
  <c r="L40" i="45" s="1"/>
  <c r="H39" i="45"/>
  <c r="I39" i="45" s="1"/>
  <c r="J39" i="45" s="1"/>
  <c r="K39" i="45" s="1"/>
  <c r="G39" i="45"/>
  <c r="L39" i="45" s="1"/>
  <c r="I38" i="45"/>
  <c r="J38" i="45" s="1"/>
  <c r="K38" i="45" s="1"/>
  <c r="H38" i="45"/>
  <c r="G38" i="45"/>
  <c r="H37" i="45"/>
  <c r="I37" i="45" s="1"/>
  <c r="J37" i="45" s="1"/>
  <c r="K37" i="45" s="1"/>
  <c r="G37" i="45"/>
  <c r="I36" i="45"/>
  <c r="J36" i="45" s="1"/>
  <c r="K36" i="45" s="1"/>
  <c r="H36" i="45"/>
  <c r="G36" i="45"/>
  <c r="J35" i="45"/>
  <c r="K35" i="45" s="1"/>
  <c r="I35" i="45"/>
  <c r="H35" i="45"/>
  <c r="G35" i="45"/>
  <c r="H34" i="45"/>
  <c r="I34" i="45" s="1"/>
  <c r="J34" i="45" s="1"/>
  <c r="K34" i="45" s="1"/>
  <c r="G34" i="45"/>
  <c r="L34" i="45" s="1"/>
  <c r="I33" i="45"/>
  <c r="J33" i="45" s="1"/>
  <c r="K33" i="45" s="1"/>
  <c r="H33" i="45"/>
  <c r="G33" i="45"/>
  <c r="L33" i="45" s="1"/>
  <c r="H32" i="45"/>
  <c r="I32" i="45" s="1"/>
  <c r="J32" i="45" s="1"/>
  <c r="K32" i="45" s="1"/>
  <c r="G32" i="45"/>
  <c r="L32" i="45" s="1"/>
  <c r="H31" i="45"/>
  <c r="I31" i="45" s="1"/>
  <c r="J31" i="45" s="1"/>
  <c r="K31" i="45" s="1"/>
  <c r="G31" i="45"/>
  <c r="L31" i="45" s="1"/>
  <c r="I30" i="45"/>
  <c r="J30" i="45" s="1"/>
  <c r="K30" i="45" s="1"/>
  <c r="H30" i="45"/>
  <c r="G30" i="45"/>
  <c r="H29" i="45"/>
  <c r="I29" i="45" s="1"/>
  <c r="J29" i="45" s="1"/>
  <c r="K29" i="45" s="1"/>
  <c r="G29" i="45"/>
  <c r="L29" i="45" s="1"/>
  <c r="I28" i="45"/>
  <c r="J28" i="45" s="1"/>
  <c r="K28" i="45" s="1"/>
  <c r="H28" i="45"/>
  <c r="G28" i="45"/>
  <c r="J27" i="45"/>
  <c r="K27" i="45" s="1"/>
  <c r="I27" i="45"/>
  <c r="H27" i="45"/>
  <c r="G27" i="45"/>
  <c r="H26" i="45"/>
  <c r="I26" i="45" s="1"/>
  <c r="J26" i="45" s="1"/>
  <c r="K26" i="45" s="1"/>
  <c r="G26" i="45"/>
  <c r="L26" i="45" s="1"/>
  <c r="I25" i="45"/>
  <c r="J25" i="45" s="1"/>
  <c r="K25" i="45" s="1"/>
  <c r="H25" i="45"/>
  <c r="G25" i="45"/>
  <c r="H24" i="45"/>
  <c r="I24" i="45" s="1"/>
  <c r="J24" i="45" s="1"/>
  <c r="K24" i="45" s="1"/>
  <c r="G24" i="45"/>
  <c r="L24" i="45" s="1"/>
  <c r="H23" i="45"/>
  <c r="I23" i="45" s="1"/>
  <c r="J23" i="45" s="1"/>
  <c r="K23" i="45" s="1"/>
  <c r="G23" i="45"/>
  <c r="L23" i="45" s="1"/>
  <c r="I22" i="45"/>
  <c r="J22" i="45" s="1"/>
  <c r="K22" i="45" s="1"/>
  <c r="H22" i="45"/>
  <c r="G22" i="45"/>
  <c r="H21" i="45"/>
  <c r="I21" i="45" s="1"/>
  <c r="J21" i="45" s="1"/>
  <c r="K21" i="45" s="1"/>
  <c r="G21" i="45"/>
  <c r="L21" i="45" s="1"/>
  <c r="I20" i="45"/>
  <c r="J20" i="45" s="1"/>
  <c r="K20" i="45" s="1"/>
  <c r="H20" i="45"/>
  <c r="G20" i="45"/>
  <c r="L19" i="45"/>
  <c r="J19" i="45"/>
  <c r="K19" i="45" s="1"/>
  <c r="I19" i="45"/>
  <c r="H19" i="45"/>
  <c r="G19" i="45"/>
  <c r="H18" i="45"/>
  <c r="I18" i="45" s="1"/>
  <c r="J18" i="45" s="1"/>
  <c r="K18" i="45" s="1"/>
  <c r="G18" i="45"/>
  <c r="L18" i="45" s="1"/>
  <c r="I17" i="45"/>
  <c r="J17" i="45" s="1"/>
  <c r="K17" i="45" s="1"/>
  <c r="H17" i="45"/>
  <c r="G17" i="45"/>
  <c r="H16" i="45"/>
  <c r="I16" i="45" s="1"/>
  <c r="J16" i="45" s="1"/>
  <c r="K16" i="45" s="1"/>
  <c r="G16" i="45"/>
  <c r="L16" i="45" s="1"/>
  <c r="H15" i="45"/>
  <c r="I15" i="45" s="1"/>
  <c r="J15" i="45" s="1"/>
  <c r="K15" i="45" s="1"/>
  <c r="G15" i="45"/>
  <c r="L15" i="45" s="1"/>
  <c r="I14" i="45"/>
  <c r="J14" i="45" s="1"/>
  <c r="K14" i="45" s="1"/>
  <c r="H14" i="45"/>
  <c r="G14" i="45"/>
  <c r="H13" i="45"/>
  <c r="I13" i="45" s="1"/>
  <c r="J13" i="45" s="1"/>
  <c r="K13" i="45" s="1"/>
  <c r="G13" i="45"/>
  <c r="L13" i="45" s="1"/>
  <c r="I12" i="45"/>
  <c r="J12" i="45" s="1"/>
  <c r="K12" i="45" s="1"/>
  <c r="H12" i="45"/>
  <c r="G12" i="45"/>
  <c r="L11" i="45"/>
  <c r="J11" i="45"/>
  <c r="K11" i="45" s="1"/>
  <c r="I11" i="45"/>
  <c r="H11" i="45"/>
  <c r="G11" i="45"/>
  <c r="H10" i="45"/>
  <c r="I10" i="45" s="1"/>
  <c r="J10" i="45" s="1"/>
  <c r="K10" i="45" s="1"/>
  <c r="G10" i="45"/>
  <c r="L10" i="45" s="1"/>
  <c r="E10" i="45"/>
  <c r="B7" i="45"/>
  <c r="I6" i="45"/>
  <c r="L25" i="45" s="1"/>
  <c r="B6" i="45"/>
  <c r="M43" i="45" l="1"/>
  <c r="M40" i="45"/>
  <c r="N40" i="45" s="1"/>
  <c r="E40" i="45" s="1"/>
  <c r="M61" i="45"/>
  <c r="M18" i="45"/>
  <c r="N18" i="45" s="1"/>
  <c r="E18" i="45" s="1"/>
  <c r="M62" i="45"/>
  <c r="I7" i="45"/>
  <c r="M46" i="45" s="1"/>
  <c r="M33" i="45"/>
  <c r="N33" i="45" s="1"/>
  <c r="E33" i="45" s="1"/>
  <c r="M49" i="45"/>
  <c r="N49" i="45" s="1"/>
  <c r="E49" i="45" s="1"/>
  <c r="N37" i="49"/>
  <c r="E37" i="49" s="1"/>
  <c r="N31" i="49"/>
  <c r="E31" i="49" s="1"/>
  <c r="N33" i="47"/>
  <c r="E33" i="47" s="1"/>
  <c r="M32" i="47"/>
  <c r="N32" i="47" s="1"/>
  <c r="E32" i="47" s="1"/>
  <c r="M23" i="47"/>
  <c r="N23" i="47" s="1"/>
  <c r="E23" i="47" s="1"/>
  <c r="M42" i="47"/>
  <c r="N42" i="47" s="1"/>
  <c r="E42" i="47" s="1"/>
  <c r="M44" i="47"/>
  <c r="N44" i="47" s="1"/>
  <c r="E44" i="47" s="1"/>
  <c r="M56" i="47"/>
  <c r="N56" i="47" s="1"/>
  <c r="E56" i="47" s="1"/>
  <c r="M19" i="47"/>
  <c r="N19" i="47" s="1"/>
  <c r="E19" i="47" s="1"/>
  <c r="M55" i="47"/>
  <c r="N55" i="47" s="1"/>
  <c r="E55" i="47" s="1"/>
  <c r="M10" i="47"/>
  <c r="N10" i="47" s="1"/>
  <c r="M24" i="47"/>
  <c r="N24" i="47" s="1"/>
  <c r="E24" i="47" s="1"/>
  <c r="L35" i="45"/>
  <c r="L51" i="45"/>
  <c r="L59" i="45"/>
  <c r="N39" i="49"/>
  <c r="E39" i="49" s="1"/>
  <c r="L43" i="45"/>
  <c r="N43" i="45" s="1"/>
  <c r="E43" i="45" s="1"/>
  <c r="L20" i="45"/>
  <c r="L28" i="45"/>
  <c r="L36" i="45"/>
  <c r="L44" i="45"/>
  <c r="L52" i="45"/>
  <c r="L60" i="45"/>
  <c r="N20" i="49"/>
  <c r="E20" i="49" s="1"/>
  <c r="N35" i="49"/>
  <c r="E35" i="49" s="1"/>
  <c r="M26" i="47"/>
  <c r="N26" i="47" s="1"/>
  <c r="E26" i="47" s="1"/>
  <c r="M14" i="47"/>
  <c r="N14" i="47" s="1"/>
  <c r="E14" i="47" s="1"/>
  <c r="M36" i="47"/>
  <c r="N36" i="47" s="1"/>
  <c r="E36" i="47" s="1"/>
  <c r="M47" i="47"/>
  <c r="N47" i="47" s="1"/>
  <c r="E47" i="47" s="1"/>
  <c r="M58" i="47"/>
  <c r="N58" i="47" s="1"/>
  <c r="E58" i="47" s="1"/>
  <c r="M27" i="47"/>
  <c r="M46" i="47"/>
  <c r="N46" i="47" s="1"/>
  <c r="E46" i="47" s="1"/>
  <c r="M60" i="47"/>
  <c r="N60" i="47" s="1"/>
  <c r="E60" i="47" s="1"/>
  <c r="M18" i="47"/>
  <c r="N18" i="47" s="1"/>
  <c r="E18" i="47" s="1"/>
  <c r="L27" i="45"/>
  <c r="L12" i="45"/>
  <c r="L37" i="45"/>
  <c r="L45" i="45"/>
  <c r="L53" i="45"/>
  <c r="L61" i="45"/>
  <c r="N61" i="45" s="1"/>
  <c r="E61" i="45" s="1"/>
  <c r="N10" i="49"/>
  <c r="N29" i="49"/>
  <c r="E29" i="49" s="1"/>
  <c r="N43" i="49"/>
  <c r="E43" i="49" s="1"/>
  <c r="N50" i="49"/>
  <c r="E50" i="49" s="1"/>
  <c r="M57" i="47"/>
  <c r="N57" i="47" s="1"/>
  <c r="E57" i="47" s="1"/>
  <c r="M40" i="47"/>
  <c r="N40" i="47" s="1"/>
  <c r="E40" i="47" s="1"/>
  <c r="M62" i="47"/>
  <c r="N62" i="47" s="1"/>
  <c r="E62" i="47" s="1"/>
  <c r="M31" i="47"/>
  <c r="N31" i="47" s="1"/>
  <c r="E31" i="47" s="1"/>
  <c r="M25" i="47"/>
  <c r="N25" i="47" s="1"/>
  <c r="E25" i="47" s="1"/>
  <c r="M21" i="47"/>
  <c r="N21" i="47" s="1"/>
  <c r="E21" i="47" s="1"/>
  <c r="L22" i="45"/>
  <c r="L30" i="45"/>
  <c r="L38" i="45"/>
  <c r="L46" i="45"/>
  <c r="L54" i="45"/>
  <c r="L62" i="45"/>
  <c r="N62" i="45" s="1"/>
  <c r="E62" i="45" s="1"/>
  <c r="N51" i="49"/>
  <c r="E51" i="49" s="1"/>
  <c r="N59" i="47"/>
  <c r="E59" i="47" s="1"/>
  <c r="M54" i="47"/>
  <c r="N54" i="47" s="1"/>
  <c r="E54" i="47" s="1"/>
  <c r="M20" i="47"/>
  <c r="N20" i="47" s="1"/>
  <c r="E20" i="47" s="1"/>
  <c r="M22" i="47"/>
  <c r="N22" i="47" s="1"/>
  <c r="E22" i="47" s="1"/>
  <c r="M33" i="47"/>
  <c r="M52" i="47"/>
  <c r="N52" i="47" s="1"/>
  <c r="E52" i="47" s="1"/>
  <c r="M12" i="47"/>
  <c r="N12" i="47" s="1"/>
  <c r="E12" i="47" s="1"/>
  <c r="N59" i="49"/>
  <c r="E59" i="49" s="1"/>
  <c r="N11" i="47"/>
  <c r="E11" i="47" s="1"/>
  <c r="M15" i="47"/>
  <c r="N15" i="47" s="1"/>
  <c r="E15" i="47" s="1"/>
  <c r="M34" i="47"/>
  <c r="N34" i="47" s="1"/>
  <c r="E34" i="47" s="1"/>
  <c r="M53" i="47"/>
  <c r="N53" i="47" s="1"/>
  <c r="E53" i="47" s="1"/>
  <c r="M59" i="47"/>
  <c r="M30" i="47"/>
  <c r="N30" i="47" s="1"/>
  <c r="E30" i="47" s="1"/>
  <c r="M35" i="47"/>
  <c r="N35" i="47" s="1"/>
  <c r="E35" i="47" s="1"/>
  <c r="M43" i="47"/>
  <c r="N43" i="47" s="1"/>
  <c r="E43" i="47" s="1"/>
  <c r="L14" i="45"/>
  <c r="N44" i="49"/>
  <c r="E44" i="49" s="1"/>
  <c r="N15" i="49"/>
  <c r="E15" i="49" s="1"/>
  <c r="N48" i="49"/>
  <c r="E48" i="49" s="1"/>
  <c r="N49" i="47"/>
  <c r="E49" i="47" s="1"/>
  <c r="M45" i="47"/>
  <c r="N45" i="47" s="1"/>
  <c r="E45" i="47" s="1"/>
  <c r="M48" i="47"/>
  <c r="N48" i="47" s="1"/>
  <c r="E48" i="47" s="1"/>
  <c r="M50" i="47"/>
  <c r="N50" i="47" s="1"/>
  <c r="E50" i="47" s="1"/>
  <c r="M41" i="47"/>
  <c r="M16" i="47"/>
  <c r="N16" i="47" s="1"/>
  <c r="E16" i="47" s="1"/>
  <c r="M29" i="47"/>
  <c r="N29" i="47" s="1"/>
  <c r="E29" i="47" s="1"/>
  <c r="M37" i="47"/>
  <c r="N37" i="47" s="1"/>
  <c r="E37" i="47" s="1"/>
  <c r="M17" i="47"/>
  <c r="N17" i="47" s="1"/>
  <c r="E17" i="47" s="1"/>
  <c r="L17" i="45"/>
  <c r="N27" i="47"/>
  <c r="E27" i="47" s="1"/>
  <c r="N56" i="49"/>
  <c r="E56" i="49" s="1"/>
  <c r="N51" i="47"/>
  <c r="E51" i="47" s="1"/>
  <c r="N26" i="49"/>
  <c r="E26" i="49" s="1"/>
  <c r="N41" i="47"/>
  <c r="E41" i="47" s="1"/>
  <c r="M11" i="47"/>
  <c r="M28" i="47"/>
  <c r="N28" i="47" s="1"/>
  <c r="E28" i="47" s="1"/>
  <c r="M61" i="47"/>
  <c r="N61" i="47" s="1"/>
  <c r="E61" i="47" s="1"/>
  <c r="H62" i="43"/>
  <c r="I62" i="43" s="1"/>
  <c r="J62" i="43" s="1"/>
  <c r="K62" i="43" s="1"/>
  <c r="G62" i="43"/>
  <c r="I61" i="43"/>
  <c r="J61" i="43" s="1"/>
  <c r="K61" i="43" s="1"/>
  <c r="H61" i="43"/>
  <c r="G61" i="43"/>
  <c r="H60" i="43"/>
  <c r="I60" i="43" s="1"/>
  <c r="J60" i="43" s="1"/>
  <c r="K60" i="43" s="1"/>
  <c r="G60" i="43"/>
  <c r="I59" i="43"/>
  <c r="J59" i="43" s="1"/>
  <c r="K59" i="43" s="1"/>
  <c r="H59" i="43"/>
  <c r="G59" i="43"/>
  <c r="H58" i="43"/>
  <c r="I58" i="43" s="1"/>
  <c r="J58" i="43" s="1"/>
  <c r="K58" i="43" s="1"/>
  <c r="G58" i="43"/>
  <c r="H57" i="43"/>
  <c r="I57" i="43" s="1"/>
  <c r="J57" i="43" s="1"/>
  <c r="K57" i="43" s="1"/>
  <c r="G57" i="43"/>
  <c r="I56" i="43"/>
  <c r="J56" i="43" s="1"/>
  <c r="K56" i="43" s="1"/>
  <c r="H56" i="43"/>
  <c r="G56" i="43"/>
  <c r="J55" i="43"/>
  <c r="K55" i="43" s="1"/>
  <c r="I55" i="43"/>
  <c r="H55" i="43"/>
  <c r="G55" i="43"/>
  <c r="H54" i="43"/>
  <c r="I54" i="43" s="1"/>
  <c r="J54" i="43" s="1"/>
  <c r="K54" i="43" s="1"/>
  <c r="G54" i="43"/>
  <c r="I53" i="43"/>
  <c r="J53" i="43" s="1"/>
  <c r="K53" i="43" s="1"/>
  <c r="H53" i="43"/>
  <c r="G53" i="43"/>
  <c r="H52" i="43"/>
  <c r="I52" i="43" s="1"/>
  <c r="J52" i="43" s="1"/>
  <c r="K52" i="43" s="1"/>
  <c r="G52" i="43"/>
  <c r="I51" i="43"/>
  <c r="J51" i="43" s="1"/>
  <c r="K51" i="43" s="1"/>
  <c r="H51" i="43"/>
  <c r="G51" i="43"/>
  <c r="H50" i="43"/>
  <c r="I50" i="43" s="1"/>
  <c r="J50" i="43" s="1"/>
  <c r="K50" i="43" s="1"/>
  <c r="G50" i="43"/>
  <c r="H49" i="43"/>
  <c r="I49" i="43" s="1"/>
  <c r="J49" i="43" s="1"/>
  <c r="K49" i="43" s="1"/>
  <c r="G49" i="43"/>
  <c r="I48" i="43"/>
  <c r="J48" i="43" s="1"/>
  <c r="K48" i="43" s="1"/>
  <c r="H48" i="43"/>
  <c r="G48" i="43"/>
  <c r="J47" i="43"/>
  <c r="K47" i="43" s="1"/>
  <c r="I47" i="43"/>
  <c r="H47" i="43"/>
  <c r="G47" i="43"/>
  <c r="H46" i="43"/>
  <c r="I46" i="43" s="1"/>
  <c r="J46" i="43" s="1"/>
  <c r="K46" i="43" s="1"/>
  <c r="G46" i="43"/>
  <c r="I45" i="43"/>
  <c r="J45" i="43" s="1"/>
  <c r="K45" i="43" s="1"/>
  <c r="H45" i="43"/>
  <c r="G45" i="43"/>
  <c r="H44" i="43"/>
  <c r="I44" i="43" s="1"/>
  <c r="J44" i="43" s="1"/>
  <c r="K44" i="43" s="1"/>
  <c r="G44" i="43"/>
  <c r="I43" i="43"/>
  <c r="J43" i="43" s="1"/>
  <c r="K43" i="43" s="1"/>
  <c r="H43" i="43"/>
  <c r="G43" i="43"/>
  <c r="H42" i="43"/>
  <c r="I42" i="43" s="1"/>
  <c r="J42" i="43" s="1"/>
  <c r="K42" i="43" s="1"/>
  <c r="G42" i="43"/>
  <c r="H41" i="43"/>
  <c r="I41" i="43" s="1"/>
  <c r="J41" i="43" s="1"/>
  <c r="K41" i="43" s="1"/>
  <c r="G41" i="43"/>
  <c r="I40" i="43"/>
  <c r="J40" i="43" s="1"/>
  <c r="K40" i="43" s="1"/>
  <c r="H40" i="43"/>
  <c r="G40" i="43"/>
  <c r="J39" i="43"/>
  <c r="K39" i="43" s="1"/>
  <c r="I39" i="43"/>
  <c r="H39" i="43"/>
  <c r="G39" i="43"/>
  <c r="H38" i="43"/>
  <c r="I38" i="43" s="1"/>
  <c r="J38" i="43" s="1"/>
  <c r="K38" i="43" s="1"/>
  <c r="G38" i="43"/>
  <c r="I37" i="43"/>
  <c r="J37" i="43" s="1"/>
  <c r="K37" i="43" s="1"/>
  <c r="H37" i="43"/>
  <c r="G37" i="43"/>
  <c r="H36" i="43"/>
  <c r="I36" i="43" s="1"/>
  <c r="J36" i="43" s="1"/>
  <c r="K36" i="43" s="1"/>
  <c r="G36" i="43"/>
  <c r="I35" i="43"/>
  <c r="J35" i="43" s="1"/>
  <c r="K35" i="43" s="1"/>
  <c r="H35" i="43"/>
  <c r="G35" i="43"/>
  <c r="H34" i="43"/>
  <c r="I34" i="43" s="1"/>
  <c r="J34" i="43" s="1"/>
  <c r="K34" i="43" s="1"/>
  <c r="G34" i="43"/>
  <c r="H33" i="43"/>
  <c r="I33" i="43" s="1"/>
  <c r="J33" i="43" s="1"/>
  <c r="K33" i="43" s="1"/>
  <c r="G33" i="43"/>
  <c r="I32" i="43"/>
  <c r="J32" i="43" s="1"/>
  <c r="K32" i="43" s="1"/>
  <c r="H32" i="43"/>
  <c r="G32" i="43"/>
  <c r="J31" i="43"/>
  <c r="K31" i="43" s="1"/>
  <c r="I31" i="43"/>
  <c r="H31" i="43"/>
  <c r="G31" i="43"/>
  <c r="H30" i="43"/>
  <c r="I30" i="43" s="1"/>
  <c r="J30" i="43" s="1"/>
  <c r="K30" i="43" s="1"/>
  <c r="G30" i="43"/>
  <c r="I29" i="43"/>
  <c r="J29" i="43" s="1"/>
  <c r="K29" i="43" s="1"/>
  <c r="H29" i="43"/>
  <c r="G29" i="43"/>
  <c r="H28" i="43"/>
  <c r="I28" i="43" s="1"/>
  <c r="J28" i="43" s="1"/>
  <c r="K28" i="43" s="1"/>
  <c r="G28" i="43"/>
  <c r="I27" i="43"/>
  <c r="J27" i="43" s="1"/>
  <c r="K27" i="43" s="1"/>
  <c r="H27" i="43"/>
  <c r="G27" i="43"/>
  <c r="H26" i="43"/>
  <c r="I26" i="43" s="1"/>
  <c r="J26" i="43" s="1"/>
  <c r="K26" i="43" s="1"/>
  <c r="G26" i="43"/>
  <c r="H25" i="43"/>
  <c r="I25" i="43" s="1"/>
  <c r="J25" i="43" s="1"/>
  <c r="K25" i="43" s="1"/>
  <c r="G25" i="43"/>
  <c r="I24" i="43"/>
  <c r="J24" i="43" s="1"/>
  <c r="K24" i="43" s="1"/>
  <c r="H24" i="43"/>
  <c r="G24" i="43"/>
  <c r="J23" i="43"/>
  <c r="K23" i="43" s="1"/>
  <c r="I23" i="43"/>
  <c r="H23" i="43"/>
  <c r="G23" i="43"/>
  <c r="H22" i="43"/>
  <c r="I22" i="43" s="1"/>
  <c r="J22" i="43" s="1"/>
  <c r="K22" i="43" s="1"/>
  <c r="G22" i="43"/>
  <c r="I21" i="43"/>
  <c r="J21" i="43" s="1"/>
  <c r="K21" i="43" s="1"/>
  <c r="H21" i="43"/>
  <c r="G21" i="43"/>
  <c r="H20" i="43"/>
  <c r="I20" i="43" s="1"/>
  <c r="J20" i="43" s="1"/>
  <c r="K20" i="43" s="1"/>
  <c r="G20" i="43"/>
  <c r="I19" i="43"/>
  <c r="J19" i="43" s="1"/>
  <c r="K19" i="43" s="1"/>
  <c r="H19" i="43"/>
  <c r="G19" i="43"/>
  <c r="H18" i="43"/>
  <c r="I18" i="43" s="1"/>
  <c r="J18" i="43" s="1"/>
  <c r="K18" i="43" s="1"/>
  <c r="G18" i="43"/>
  <c r="H17" i="43"/>
  <c r="I17" i="43" s="1"/>
  <c r="J17" i="43" s="1"/>
  <c r="K17" i="43" s="1"/>
  <c r="G17" i="43"/>
  <c r="I16" i="43"/>
  <c r="J16" i="43" s="1"/>
  <c r="K16" i="43" s="1"/>
  <c r="H16" i="43"/>
  <c r="G16" i="43"/>
  <c r="J15" i="43"/>
  <c r="K15" i="43" s="1"/>
  <c r="I15" i="43"/>
  <c r="H15" i="43"/>
  <c r="G15" i="43"/>
  <c r="H14" i="43"/>
  <c r="I14" i="43" s="1"/>
  <c r="J14" i="43" s="1"/>
  <c r="K14" i="43" s="1"/>
  <c r="G14" i="43"/>
  <c r="I13" i="43"/>
  <c r="J13" i="43" s="1"/>
  <c r="K13" i="43" s="1"/>
  <c r="H13" i="43"/>
  <c r="G13" i="43"/>
  <c r="H12" i="43"/>
  <c r="I12" i="43" s="1"/>
  <c r="J12" i="43" s="1"/>
  <c r="K12" i="43" s="1"/>
  <c r="G12" i="43"/>
  <c r="I11" i="43"/>
  <c r="J11" i="43" s="1"/>
  <c r="K11" i="43" s="1"/>
  <c r="H11" i="43"/>
  <c r="G11" i="43"/>
  <c r="H10" i="43"/>
  <c r="I10" i="43" s="1"/>
  <c r="J10" i="43" s="1"/>
  <c r="K10" i="43" s="1"/>
  <c r="G10" i="43"/>
  <c r="I6" i="43" s="1"/>
  <c r="E10" i="43"/>
  <c r="B7" i="43"/>
  <c r="B6" i="43"/>
  <c r="I7" i="43" l="1"/>
  <c r="M10" i="43" s="1"/>
  <c r="L23" i="43"/>
  <c r="M25" i="43"/>
  <c r="M31" i="43"/>
  <c r="L35" i="43"/>
  <c r="M62" i="43"/>
  <c r="L41" i="43"/>
  <c r="M44" i="43"/>
  <c r="M50" i="43"/>
  <c r="M53" i="43"/>
  <c r="M59" i="43"/>
  <c r="L17" i="43"/>
  <c r="L39" i="43"/>
  <c r="M41" i="43"/>
  <c r="M47" i="43"/>
  <c r="L51" i="43"/>
  <c r="L54" i="43"/>
  <c r="M20" i="43"/>
  <c r="L15" i="43"/>
  <c r="M17" i="43"/>
  <c r="M23" i="43"/>
  <c r="L27" i="43"/>
  <c r="M32" i="43"/>
  <c r="L57" i="43"/>
  <c r="N57" i="43" s="1"/>
  <c r="E57" i="43" s="1"/>
  <c r="M14" i="43"/>
  <c r="M30" i="43"/>
  <c r="L33" i="43"/>
  <c r="N33" i="43" s="1"/>
  <c r="E33" i="43" s="1"/>
  <c r="M36" i="43"/>
  <c r="M42" i="43"/>
  <c r="M51" i="43"/>
  <c r="L55" i="43"/>
  <c r="M57" i="43"/>
  <c r="L24" i="43"/>
  <c r="L16" i="43"/>
  <c r="L21" i="43"/>
  <c r="N21" i="43" s="1"/>
  <c r="E21" i="43" s="1"/>
  <c r="L58" i="43"/>
  <c r="L42" i="43"/>
  <c r="L56" i="43"/>
  <c r="L48" i="43"/>
  <c r="L40" i="43"/>
  <c r="L32" i="43"/>
  <c r="L50" i="43"/>
  <c r="N50" i="43" s="1"/>
  <c r="E50" i="43" s="1"/>
  <c r="L14" i="43"/>
  <c r="N14" i="43" s="1"/>
  <c r="E14" i="43" s="1"/>
  <c r="L37" i="43"/>
  <c r="N37" i="43" s="1"/>
  <c r="E37" i="43" s="1"/>
  <c r="L29" i="43"/>
  <c r="L13" i="43"/>
  <c r="L34" i="43"/>
  <c r="L46" i="43"/>
  <c r="L38" i="43"/>
  <c r="L30" i="43"/>
  <c r="N30" i="43" s="1"/>
  <c r="E30" i="43" s="1"/>
  <c r="L22" i="43"/>
  <c r="N22" i="43" s="1"/>
  <c r="E22" i="43" s="1"/>
  <c r="L45" i="43"/>
  <c r="L10" i="43"/>
  <c r="L61" i="43"/>
  <c r="L53" i="43"/>
  <c r="L26" i="43"/>
  <c r="L60" i="43"/>
  <c r="L52" i="43"/>
  <c r="N52" i="43" s="1"/>
  <c r="E52" i="43" s="1"/>
  <c r="L44" i="43"/>
  <c r="N44" i="43" s="1"/>
  <c r="E44" i="43" s="1"/>
  <c r="L36" i="43"/>
  <c r="N36" i="43" s="1"/>
  <c r="E36" i="43" s="1"/>
  <c r="L28" i="43"/>
  <c r="L20" i="43"/>
  <c r="N20" i="43" s="1"/>
  <c r="E20" i="43" s="1"/>
  <c r="L12" i="43"/>
  <c r="L18" i="43"/>
  <c r="L11" i="43"/>
  <c r="M29" i="43"/>
  <c r="M12" i="43"/>
  <c r="M18" i="43"/>
  <c r="M21" i="43"/>
  <c r="M27" i="43"/>
  <c r="L31" i="43"/>
  <c r="N31" i="43" s="1"/>
  <c r="E31" i="43" s="1"/>
  <c r="M33" i="43"/>
  <c r="M39" i="43"/>
  <c r="L43" i="43"/>
  <c r="N43" i="43" s="1"/>
  <c r="E43" i="43" s="1"/>
  <c r="M48" i="43"/>
  <c r="M26" i="43"/>
  <c r="M15" i="43"/>
  <c r="L19" i="43"/>
  <c r="M24" i="43"/>
  <c r="M46" i="43"/>
  <c r="L49" i="43"/>
  <c r="M52" i="43"/>
  <c r="M58" i="43"/>
  <c r="M61" i="43"/>
  <c r="M22" i="43"/>
  <c r="L25" i="43"/>
  <c r="M28" i="43"/>
  <c r="M34" i="43"/>
  <c r="M37" i="43"/>
  <c r="M43" i="43"/>
  <c r="L47" i="43"/>
  <c r="M49" i="43"/>
  <c r="M55" i="43"/>
  <c r="L59" i="43"/>
  <c r="N59" i="43" s="1"/>
  <c r="E59" i="43" s="1"/>
  <c r="L62" i="43"/>
  <c r="N62" i="43" s="1"/>
  <c r="E62" i="43" s="1"/>
  <c r="M24" i="45"/>
  <c r="N24" i="45" s="1"/>
  <c r="E24" i="45" s="1"/>
  <c r="M59" i="45"/>
  <c r="N59" i="45" s="1"/>
  <c r="E59" i="45" s="1"/>
  <c r="M38" i="45"/>
  <c r="N38" i="45" s="1"/>
  <c r="E38" i="45" s="1"/>
  <c r="M48" i="45"/>
  <c r="N48" i="45" s="1"/>
  <c r="E48" i="45" s="1"/>
  <c r="M22" i="45"/>
  <c r="N22" i="45" s="1"/>
  <c r="E22" i="45" s="1"/>
  <c r="M37" i="45"/>
  <c r="M34" i="45"/>
  <c r="N34" i="45" s="1"/>
  <c r="E34" i="45" s="1"/>
  <c r="N46" i="45"/>
  <c r="E46" i="45" s="1"/>
  <c r="N45" i="45"/>
  <c r="E45" i="45" s="1"/>
  <c r="N60" i="45"/>
  <c r="E60" i="45" s="1"/>
  <c r="M35" i="45"/>
  <c r="M41" i="45"/>
  <c r="N41" i="45" s="1"/>
  <c r="E41" i="45" s="1"/>
  <c r="M54" i="45"/>
  <c r="N54" i="45" s="1"/>
  <c r="E54" i="45" s="1"/>
  <c r="M31" i="45"/>
  <c r="N31" i="45" s="1"/>
  <c r="E31" i="45" s="1"/>
  <c r="M36" i="45"/>
  <c r="N37" i="45"/>
  <c r="E37" i="45" s="1"/>
  <c r="N52" i="45"/>
  <c r="E52" i="45" s="1"/>
  <c r="M15" i="45"/>
  <c r="N15" i="45" s="1"/>
  <c r="E15" i="45" s="1"/>
  <c r="M52" i="45"/>
  <c r="M32" i="45"/>
  <c r="N32" i="45" s="1"/>
  <c r="E32" i="45" s="1"/>
  <c r="M51" i="45"/>
  <c r="N51" i="45" s="1"/>
  <c r="E51" i="45" s="1"/>
  <c r="M19" i="45"/>
  <c r="N19" i="45" s="1"/>
  <c r="E19" i="45" s="1"/>
  <c r="M25" i="45"/>
  <c r="N25" i="45" s="1"/>
  <c r="E25" i="45" s="1"/>
  <c r="M16" i="45"/>
  <c r="N16" i="45" s="1"/>
  <c r="E16" i="45" s="1"/>
  <c r="N12" i="45"/>
  <c r="E12" i="45" s="1"/>
  <c r="M42" i="45"/>
  <c r="N42" i="45" s="1"/>
  <c r="E42" i="45" s="1"/>
  <c r="M11" i="45"/>
  <c r="N11" i="45" s="1"/>
  <c r="E11" i="45" s="1"/>
  <c r="M29" i="45"/>
  <c r="N29" i="45" s="1"/>
  <c r="E29" i="45" s="1"/>
  <c r="M13" i="45"/>
  <c r="N13" i="45" s="1"/>
  <c r="E13" i="45" s="1"/>
  <c r="M30" i="45"/>
  <c r="N30" i="45" s="1"/>
  <c r="E30" i="45" s="1"/>
  <c r="N36" i="45"/>
  <c r="E36" i="45" s="1"/>
  <c r="M56" i="45"/>
  <c r="N56" i="45" s="1"/>
  <c r="E56" i="45" s="1"/>
  <c r="M55" i="45"/>
  <c r="N55" i="45" s="1"/>
  <c r="E55" i="45" s="1"/>
  <c r="M23" i="45"/>
  <c r="N23" i="45" s="1"/>
  <c r="E23" i="45" s="1"/>
  <c r="M26" i="45"/>
  <c r="N26" i="45" s="1"/>
  <c r="E26" i="45" s="1"/>
  <c r="M44" i="45"/>
  <c r="N44" i="45" s="1"/>
  <c r="E44" i="45" s="1"/>
  <c r="M12" i="45"/>
  <c r="M60" i="45"/>
  <c r="M53" i="45"/>
  <c r="N53" i="45" s="1"/>
  <c r="E53" i="45" s="1"/>
  <c r="M27" i="45"/>
  <c r="N27" i="45" s="1"/>
  <c r="E27" i="45" s="1"/>
  <c r="N28" i="45"/>
  <c r="E28" i="45" s="1"/>
  <c r="N35" i="45"/>
  <c r="E35" i="45" s="1"/>
  <c r="M14" i="45"/>
  <c r="N14" i="45" s="1"/>
  <c r="E14" i="45" s="1"/>
  <c r="M57" i="45"/>
  <c r="N57" i="45" s="1"/>
  <c r="E57" i="45" s="1"/>
  <c r="M50" i="45"/>
  <c r="N50" i="45" s="1"/>
  <c r="E50" i="45" s="1"/>
  <c r="M21" i="45"/>
  <c r="N21" i="45" s="1"/>
  <c r="E21" i="45" s="1"/>
  <c r="M39" i="45"/>
  <c r="N39" i="45" s="1"/>
  <c r="E39" i="45" s="1"/>
  <c r="M10" i="45"/>
  <c r="N10" i="45" s="1"/>
  <c r="M20" i="45"/>
  <c r="N20" i="45" s="1"/>
  <c r="E20" i="45" s="1"/>
  <c r="M45" i="45"/>
  <c r="M58" i="45"/>
  <c r="N58" i="45" s="1"/>
  <c r="E58" i="45" s="1"/>
  <c r="M17" i="45"/>
  <c r="N17" i="45" s="1"/>
  <c r="E17" i="45" s="1"/>
  <c r="M28" i="45"/>
  <c r="M47" i="45"/>
  <c r="N47" i="45" s="1"/>
  <c r="E47" i="45" s="1"/>
  <c r="I62" i="41"/>
  <c r="J62" i="41" s="1"/>
  <c r="K62" i="41" s="1"/>
  <c r="H62" i="41"/>
  <c r="G62" i="41"/>
  <c r="H61" i="41"/>
  <c r="I61" i="41" s="1"/>
  <c r="J61" i="41" s="1"/>
  <c r="K61" i="41" s="1"/>
  <c r="G61" i="41"/>
  <c r="L61" i="41" s="1"/>
  <c r="H60" i="41"/>
  <c r="I60" i="41" s="1"/>
  <c r="J60" i="41" s="1"/>
  <c r="K60" i="41" s="1"/>
  <c r="G60" i="41"/>
  <c r="L60" i="41" s="1"/>
  <c r="I59" i="41"/>
  <c r="J59" i="41" s="1"/>
  <c r="K59" i="41" s="1"/>
  <c r="H59" i="41"/>
  <c r="G59" i="41"/>
  <c r="L59" i="41" s="1"/>
  <c r="J58" i="41"/>
  <c r="K58" i="41" s="1"/>
  <c r="I58" i="41"/>
  <c r="H58" i="41"/>
  <c r="G58" i="41"/>
  <c r="K57" i="41"/>
  <c r="J57" i="41"/>
  <c r="I57" i="41"/>
  <c r="H57" i="41"/>
  <c r="G57" i="41"/>
  <c r="L57" i="41" s="1"/>
  <c r="L56" i="41"/>
  <c r="H56" i="41"/>
  <c r="I56" i="41" s="1"/>
  <c r="J56" i="41" s="1"/>
  <c r="K56" i="41" s="1"/>
  <c r="G56" i="41"/>
  <c r="L55" i="41"/>
  <c r="H55" i="41"/>
  <c r="I55" i="41" s="1"/>
  <c r="J55" i="41" s="1"/>
  <c r="K55" i="41" s="1"/>
  <c r="G55" i="41"/>
  <c r="I54" i="41"/>
  <c r="J54" i="41" s="1"/>
  <c r="K54" i="41" s="1"/>
  <c r="H54" i="41"/>
  <c r="G54" i="41"/>
  <c r="H53" i="41"/>
  <c r="I53" i="41" s="1"/>
  <c r="J53" i="41" s="1"/>
  <c r="K53" i="41" s="1"/>
  <c r="G53" i="41"/>
  <c r="L53" i="41" s="1"/>
  <c r="H52" i="41"/>
  <c r="I52" i="41" s="1"/>
  <c r="J52" i="41" s="1"/>
  <c r="K52" i="41" s="1"/>
  <c r="G52" i="41"/>
  <c r="L52" i="41" s="1"/>
  <c r="I51" i="41"/>
  <c r="J51" i="41" s="1"/>
  <c r="K51" i="41" s="1"/>
  <c r="H51" i="41"/>
  <c r="G51" i="41"/>
  <c r="L51" i="41" s="1"/>
  <c r="J50" i="41"/>
  <c r="K50" i="41" s="1"/>
  <c r="I50" i="41"/>
  <c r="H50" i="41"/>
  <c r="G50" i="41"/>
  <c r="K49" i="41"/>
  <c r="J49" i="41"/>
  <c r="I49" i="41"/>
  <c r="H49" i="41"/>
  <c r="G49" i="41"/>
  <c r="L49" i="41" s="1"/>
  <c r="L48" i="41"/>
  <c r="H48" i="41"/>
  <c r="I48" i="41" s="1"/>
  <c r="J48" i="41" s="1"/>
  <c r="K48" i="41" s="1"/>
  <c r="G48" i="41"/>
  <c r="L47" i="41"/>
  <c r="H47" i="41"/>
  <c r="I47" i="41" s="1"/>
  <c r="J47" i="41" s="1"/>
  <c r="K47" i="41" s="1"/>
  <c r="G47" i="41"/>
  <c r="L46" i="41"/>
  <c r="I46" i="41"/>
  <c r="J46" i="41" s="1"/>
  <c r="K46" i="41" s="1"/>
  <c r="H46" i="41"/>
  <c r="G46" i="41"/>
  <c r="H45" i="41"/>
  <c r="I45" i="41" s="1"/>
  <c r="J45" i="41" s="1"/>
  <c r="K45" i="41" s="1"/>
  <c r="G45" i="41"/>
  <c r="L45" i="41" s="1"/>
  <c r="H44" i="41"/>
  <c r="I44" i="41" s="1"/>
  <c r="J44" i="41" s="1"/>
  <c r="K44" i="41" s="1"/>
  <c r="G44" i="41"/>
  <c r="L44" i="41" s="1"/>
  <c r="I43" i="41"/>
  <c r="J43" i="41" s="1"/>
  <c r="K43" i="41" s="1"/>
  <c r="H43" i="41"/>
  <c r="G43" i="41"/>
  <c r="L43" i="41" s="1"/>
  <c r="J42" i="41"/>
  <c r="K42" i="41" s="1"/>
  <c r="I42" i="41"/>
  <c r="H42" i="41"/>
  <c r="G42" i="41"/>
  <c r="K41" i="41"/>
  <c r="J41" i="41"/>
  <c r="I41" i="41"/>
  <c r="H41" i="41"/>
  <c r="G41" i="41"/>
  <c r="L41" i="41" s="1"/>
  <c r="L40" i="41"/>
  <c r="H40" i="41"/>
  <c r="I40" i="41" s="1"/>
  <c r="J40" i="41" s="1"/>
  <c r="K40" i="41" s="1"/>
  <c r="G40" i="41"/>
  <c r="L39" i="41"/>
  <c r="H39" i="41"/>
  <c r="I39" i="41" s="1"/>
  <c r="J39" i="41" s="1"/>
  <c r="K39" i="41" s="1"/>
  <c r="G39" i="41"/>
  <c r="L38" i="41"/>
  <c r="I38" i="41"/>
  <c r="J38" i="41" s="1"/>
  <c r="K38" i="41" s="1"/>
  <c r="H38" i="41"/>
  <c r="G38" i="41"/>
  <c r="H37" i="41"/>
  <c r="I37" i="41" s="1"/>
  <c r="J37" i="41" s="1"/>
  <c r="K37" i="41" s="1"/>
  <c r="G37" i="41"/>
  <c r="L37" i="41" s="1"/>
  <c r="H36" i="41"/>
  <c r="I36" i="41" s="1"/>
  <c r="J36" i="41" s="1"/>
  <c r="K36" i="41" s="1"/>
  <c r="G36" i="41"/>
  <c r="L36" i="41" s="1"/>
  <c r="I35" i="41"/>
  <c r="J35" i="41" s="1"/>
  <c r="K35" i="41" s="1"/>
  <c r="H35" i="41"/>
  <c r="G35" i="41"/>
  <c r="L35" i="41" s="1"/>
  <c r="I34" i="41"/>
  <c r="J34" i="41" s="1"/>
  <c r="K34" i="41" s="1"/>
  <c r="H34" i="41"/>
  <c r="G34" i="41"/>
  <c r="J33" i="41"/>
  <c r="K33" i="41" s="1"/>
  <c r="I33" i="41"/>
  <c r="H33" i="41"/>
  <c r="G33" i="41"/>
  <c r="L33" i="41" s="1"/>
  <c r="L32" i="41"/>
  <c r="H32" i="41"/>
  <c r="I32" i="41" s="1"/>
  <c r="J32" i="41" s="1"/>
  <c r="K32" i="41" s="1"/>
  <c r="G32" i="41"/>
  <c r="L31" i="41"/>
  <c r="H31" i="41"/>
  <c r="I31" i="41" s="1"/>
  <c r="J31" i="41" s="1"/>
  <c r="K31" i="41" s="1"/>
  <c r="G31" i="41"/>
  <c r="L30" i="41"/>
  <c r="I30" i="41"/>
  <c r="J30" i="41" s="1"/>
  <c r="K30" i="41" s="1"/>
  <c r="H30" i="41"/>
  <c r="G30" i="41"/>
  <c r="H29" i="41"/>
  <c r="I29" i="41" s="1"/>
  <c r="J29" i="41" s="1"/>
  <c r="K29" i="41" s="1"/>
  <c r="G29" i="41"/>
  <c r="L29" i="41" s="1"/>
  <c r="H28" i="41"/>
  <c r="I28" i="41" s="1"/>
  <c r="J28" i="41" s="1"/>
  <c r="K28" i="41" s="1"/>
  <c r="G28" i="41"/>
  <c r="L28" i="41" s="1"/>
  <c r="H27" i="41"/>
  <c r="I27" i="41" s="1"/>
  <c r="J27" i="41" s="1"/>
  <c r="K27" i="41" s="1"/>
  <c r="G27" i="41"/>
  <c r="L27" i="41" s="1"/>
  <c r="I26" i="41"/>
  <c r="J26" i="41" s="1"/>
  <c r="K26" i="41" s="1"/>
  <c r="H26" i="41"/>
  <c r="G26" i="41"/>
  <c r="J25" i="41"/>
  <c r="K25" i="41" s="1"/>
  <c r="I25" i="41"/>
  <c r="H25" i="41"/>
  <c r="G25" i="41"/>
  <c r="L25" i="41" s="1"/>
  <c r="L24" i="41"/>
  <c r="H24" i="41"/>
  <c r="I24" i="41" s="1"/>
  <c r="J24" i="41" s="1"/>
  <c r="K24" i="41" s="1"/>
  <c r="G24" i="41"/>
  <c r="L23" i="41"/>
  <c r="H23" i="41"/>
  <c r="I23" i="41" s="1"/>
  <c r="J23" i="41" s="1"/>
  <c r="K23" i="41" s="1"/>
  <c r="G23" i="41"/>
  <c r="L22" i="41"/>
  <c r="I22" i="41"/>
  <c r="J22" i="41" s="1"/>
  <c r="K22" i="41" s="1"/>
  <c r="H22" i="41"/>
  <c r="G22" i="41"/>
  <c r="H21" i="41"/>
  <c r="I21" i="41" s="1"/>
  <c r="J21" i="41" s="1"/>
  <c r="K21" i="41" s="1"/>
  <c r="G21" i="41"/>
  <c r="L21" i="41" s="1"/>
  <c r="H20" i="41"/>
  <c r="I20" i="41" s="1"/>
  <c r="J20" i="41" s="1"/>
  <c r="K20" i="41" s="1"/>
  <c r="G20" i="41"/>
  <c r="L20" i="41" s="1"/>
  <c r="H19" i="41"/>
  <c r="I19" i="41" s="1"/>
  <c r="J19" i="41" s="1"/>
  <c r="K19" i="41" s="1"/>
  <c r="G19" i="41"/>
  <c r="L19" i="41" s="1"/>
  <c r="I18" i="41"/>
  <c r="J18" i="41" s="1"/>
  <c r="K18" i="41" s="1"/>
  <c r="H18" i="41"/>
  <c r="G18" i="41"/>
  <c r="L18" i="41" s="1"/>
  <c r="J17" i="41"/>
  <c r="K17" i="41" s="1"/>
  <c r="I17" i="41"/>
  <c r="H17" i="41"/>
  <c r="G17" i="41"/>
  <c r="L17" i="41" s="1"/>
  <c r="L16" i="41"/>
  <c r="H16" i="41"/>
  <c r="I16" i="41" s="1"/>
  <c r="J16" i="41" s="1"/>
  <c r="K16" i="41" s="1"/>
  <c r="G16" i="41"/>
  <c r="L15" i="41"/>
  <c r="H15" i="41"/>
  <c r="I15" i="41" s="1"/>
  <c r="J15" i="41" s="1"/>
  <c r="K15" i="41" s="1"/>
  <c r="G15" i="41"/>
  <c r="L14" i="41"/>
  <c r="I14" i="41"/>
  <c r="J14" i="41" s="1"/>
  <c r="K14" i="41" s="1"/>
  <c r="H14" i="41"/>
  <c r="G14" i="41"/>
  <c r="H13" i="41"/>
  <c r="I13" i="41" s="1"/>
  <c r="J13" i="41" s="1"/>
  <c r="K13" i="41" s="1"/>
  <c r="G13" i="41"/>
  <c r="L13" i="41" s="1"/>
  <c r="H12" i="41"/>
  <c r="I12" i="41" s="1"/>
  <c r="J12" i="41" s="1"/>
  <c r="K12" i="41" s="1"/>
  <c r="G12" i="41"/>
  <c r="L12" i="41" s="1"/>
  <c r="H11" i="41"/>
  <c r="I11" i="41" s="1"/>
  <c r="J11" i="41" s="1"/>
  <c r="K11" i="41" s="1"/>
  <c r="G11" i="41"/>
  <c r="L11" i="41" s="1"/>
  <c r="I10" i="41"/>
  <c r="J10" i="41" s="1"/>
  <c r="K10" i="41" s="1"/>
  <c r="H10" i="41"/>
  <c r="G10" i="41"/>
  <c r="L10" i="41" s="1"/>
  <c r="E10" i="41"/>
  <c r="B7" i="41"/>
  <c r="I6" i="41"/>
  <c r="L58" i="41" s="1"/>
  <c r="B6" i="41"/>
  <c r="M17" i="41" l="1"/>
  <c r="M62" i="41"/>
  <c r="M28" i="41"/>
  <c r="N28" i="41" s="1"/>
  <c r="E28" i="41" s="1"/>
  <c r="M33" i="41"/>
  <c r="N33" i="41" s="1"/>
  <c r="E33" i="41" s="1"/>
  <c r="M58" i="41"/>
  <c r="N58" i="41" s="1"/>
  <c r="E58" i="41" s="1"/>
  <c r="N35" i="41"/>
  <c r="E35" i="41" s="1"/>
  <c r="M39" i="41"/>
  <c r="N39" i="41" s="1"/>
  <c r="E39" i="41" s="1"/>
  <c r="M38" i="41"/>
  <c r="N38" i="41" s="1"/>
  <c r="E38" i="41" s="1"/>
  <c r="M12" i="41"/>
  <c r="N12" i="41" s="1"/>
  <c r="E12" i="41" s="1"/>
  <c r="M18" i="41"/>
  <c r="N18" i="41" s="1"/>
  <c r="E18" i="41" s="1"/>
  <c r="M35" i="41"/>
  <c r="M31" i="41"/>
  <c r="N31" i="41"/>
  <c r="E31" i="41" s="1"/>
  <c r="I7" i="41"/>
  <c r="M36" i="41" s="1"/>
  <c r="N36" i="41" s="1"/>
  <c r="E36" i="41" s="1"/>
  <c r="M14" i="41"/>
  <c r="N14" i="41" s="1"/>
  <c r="E14" i="41" s="1"/>
  <c r="N17" i="41"/>
  <c r="E17" i="41" s="1"/>
  <c r="M46" i="41"/>
  <c r="N46" i="41" s="1"/>
  <c r="E46" i="41" s="1"/>
  <c r="M61" i="41"/>
  <c r="N61" i="41" s="1"/>
  <c r="E61" i="41" s="1"/>
  <c r="L54" i="41"/>
  <c r="L62" i="41"/>
  <c r="N58" i="43"/>
  <c r="E58" i="43" s="1"/>
  <c r="N47" i="43"/>
  <c r="E47" i="43" s="1"/>
  <c r="N27" i="43"/>
  <c r="E27" i="43" s="1"/>
  <c r="N51" i="43"/>
  <c r="E51" i="43" s="1"/>
  <c r="N49" i="43"/>
  <c r="E49" i="43" s="1"/>
  <c r="N60" i="43"/>
  <c r="E60" i="43" s="1"/>
  <c r="N32" i="43"/>
  <c r="E32" i="43" s="1"/>
  <c r="N24" i="43"/>
  <c r="E24" i="43" s="1"/>
  <c r="N23" i="43"/>
  <c r="E23" i="43" s="1"/>
  <c r="L26" i="41"/>
  <c r="L34" i="41"/>
  <c r="L42" i="41"/>
  <c r="L50" i="41"/>
  <c r="N18" i="43"/>
  <c r="E18" i="43" s="1"/>
  <c r="N26" i="43"/>
  <c r="E26" i="43" s="1"/>
  <c r="N46" i="43"/>
  <c r="E46" i="43" s="1"/>
  <c r="N15" i="43"/>
  <c r="E15" i="43" s="1"/>
  <c r="N39" i="43"/>
  <c r="E39" i="43" s="1"/>
  <c r="N41" i="43"/>
  <c r="E41" i="43" s="1"/>
  <c r="M19" i="43"/>
  <c r="N19" i="43" s="1"/>
  <c r="E19" i="43" s="1"/>
  <c r="N12" i="43"/>
  <c r="E12" i="43" s="1"/>
  <c r="N53" i="43"/>
  <c r="E53" i="43" s="1"/>
  <c r="N34" i="43"/>
  <c r="E34" i="43" s="1"/>
  <c r="N48" i="43"/>
  <c r="E48" i="43" s="1"/>
  <c r="N55" i="43"/>
  <c r="E55" i="43" s="1"/>
  <c r="M60" i="43"/>
  <c r="M11" i="43"/>
  <c r="N11" i="43" s="1"/>
  <c r="E11" i="43" s="1"/>
  <c r="M35" i="43"/>
  <c r="N35" i="43" s="1"/>
  <c r="E35" i="43" s="1"/>
  <c r="M38" i="43"/>
  <c r="N38" i="43" s="1"/>
  <c r="E38" i="43" s="1"/>
  <c r="M13" i="43"/>
  <c r="N13" i="43" s="1"/>
  <c r="E13" i="43" s="1"/>
  <c r="N25" i="43"/>
  <c r="E25" i="43" s="1"/>
  <c r="N61" i="43"/>
  <c r="E61" i="43" s="1"/>
  <c r="N17" i="43"/>
  <c r="E17" i="43" s="1"/>
  <c r="N28" i="43"/>
  <c r="E28" i="43" s="1"/>
  <c r="N10" i="43"/>
  <c r="N29" i="43"/>
  <c r="E29" i="43" s="1"/>
  <c r="N42" i="43"/>
  <c r="E42" i="43" s="1"/>
  <c r="M45" i="43"/>
  <c r="N45" i="43" s="1"/>
  <c r="E45" i="43" s="1"/>
  <c r="M54" i="43"/>
  <c r="N54" i="43" s="1"/>
  <c r="E54" i="43" s="1"/>
  <c r="M56" i="43"/>
  <c r="N56" i="43" s="1"/>
  <c r="E56" i="43" s="1"/>
  <c r="M16" i="43"/>
  <c r="N16" i="43" s="1"/>
  <c r="E16" i="43" s="1"/>
  <c r="M40" i="43"/>
  <c r="N40" i="43" s="1"/>
  <c r="E40" i="43" s="1"/>
  <c r="I62" i="39"/>
  <c r="J62" i="39" s="1"/>
  <c r="K62" i="39" s="1"/>
  <c r="H62" i="39"/>
  <c r="G62" i="39"/>
  <c r="J61" i="39"/>
  <c r="K61" i="39" s="1"/>
  <c r="I61" i="39"/>
  <c r="H61" i="39"/>
  <c r="G61" i="39"/>
  <c r="H60" i="39"/>
  <c r="I60" i="39" s="1"/>
  <c r="J60" i="39" s="1"/>
  <c r="K60" i="39" s="1"/>
  <c r="G60" i="39"/>
  <c r="H59" i="39"/>
  <c r="I59" i="39" s="1"/>
  <c r="J59" i="39" s="1"/>
  <c r="K59" i="39" s="1"/>
  <c r="G59" i="39"/>
  <c r="I58" i="39"/>
  <c r="J58" i="39" s="1"/>
  <c r="K58" i="39" s="1"/>
  <c r="H58" i="39"/>
  <c r="G58" i="39"/>
  <c r="H57" i="39"/>
  <c r="I57" i="39" s="1"/>
  <c r="J57" i="39" s="1"/>
  <c r="K57" i="39" s="1"/>
  <c r="G57" i="39"/>
  <c r="I56" i="39"/>
  <c r="J56" i="39" s="1"/>
  <c r="K56" i="39" s="1"/>
  <c r="H56" i="39"/>
  <c r="G56" i="39"/>
  <c r="H55" i="39"/>
  <c r="I55" i="39" s="1"/>
  <c r="J55" i="39" s="1"/>
  <c r="K55" i="39" s="1"/>
  <c r="G55" i="39"/>
  <c r="I54" i="39"/>
  <c r="J54" i="39" s="1"/>
  <c r="K54" i="39" s="1"/>
  <c r="H54" i="39"/>
  <c r="G54" i="39"/>
  <c r="J53" i="39"/>
  <c r="K53" i="39" s="1"/>
  <c r="I53" i="39"/>
  <c r="H53" i="39"/>
  <c r="G53" i="39"/>
  <c r="H52" i="39"/>
  <c r="I52" i="39" s="1"/>
  <c r="J52" i="39" s="1"/>
  <c r="K52" i="39" s="1"/>
  <c r="G52" i="39"/>
  <c r="H51" i="39"/>
  <c r="I51" i="39" s="1"/>
  <c r="J51" i="39" s="1"/>
  <c r="K51" i="39" s="1"/>
  <c r="G51" i="39"/>
  <c r="I50" i="39"/>
  <c r="J50" i="39" s="1"/>
  <c r="K50" i="39" s="1"/>
  <c r="H50" i="39"/>
  <c r="G50" i="39"/>
  <c r="H49" i="39"/>
  <c r="I49" i="39" s="1"/>
  <c r="J49" i="39" s="1"/>
  <c r="K49" i="39" s="1"/>
  <c r="G49" i="39"/>
  <c r="I48" i="39"/>
  <c r="J48" i="39" s="1"/>
  <c r="K48" i="39" s="1"/>
  <c r="H48" i="39"/>
  <c r="G48" i="39"/>
  <c r="H47" i="39"/>
  <c r="I47" i="39" s="1"/>
  <c r="J47" i="39" s="1"/>
  <c r="K47" i="39" s="1"/>
  <c r="G47" i="39"/>
  <c r="I46" i="39"/>
  <c r="J46" i="39" s="1"/>
  <c r="K46" i="39" s="1"/>
  <c r="H46" i="39"/>
  <c r="G46" i="39"/>
  <c r="J45" i="39"/>
  <c r="K45" i="39" s="1"/>
  <c r="I45" i="39"/>
  <c r="H45" i="39"/>
  <c r="G45" i="39"/>
  <c r="H44" i="39"/>
  <c r="I44" i="39" s="1"/>
  <c r="J44" i="39" s="1"/>
  <c r="K44" i="39" s="1"/>
  <c r="G44" i="39"/>
  <c r="H43" i="39"/>
  <c r="I43" i="39" s="1"/>
  <c r="J43" i="39" s="1"/>
  <c r="K43" i="39" s="1"/>
  <c r="G43" i="39"/>
  <c r="I42" i="39"/>
  <c r="J42" i="39" s="1"/>
  <c r="K42" i="39" s="1"/>
  <c r="H42" i="39"/>
  <c r="G42" i="39"/>
  <c r="H41" i="39"/>
  <c r="I41" i="39" s="1"/>
  <c r="J41" i="39" s="1"/>
  <c r="K41" i="39" s="1"/>
  <c r="G41" i="39"/>
  <c r="I40" i="39"/>
  <c r="J40" i="39" s="1"/>
  <c r="K40" i="39" s="1"/>
  <c r="H40" i="39"/>
  <c r="G40" i="39"/>
  <c r="H39" i="39"/>
  <c r="I39" i="39" s="1"/>
  <c r="J39" i="39" s="1"/>
  <c r="K39" i="39" s="1"/>
  <c r="G39" i="39"/>
  <c r="I38" i="39"/>
  <c r="J38" i="39" s="1"/>
  <c r="K38" i="39" s="1"/>
  <c r="H38" i="39"/>
  <c r="G38" i="39"/>
  <c r="J37" i="39"/>
  <c r="K37" i="39" s="1"/>
  <c r="I37" i="39"/>
  <c r="H37" i="39"/>
  <c r="G37" i="39"/>
  <c r="H36" i="39"/>
  <c r="I36" i="39" s="1"/>
  <c r="J36" i="39" s="1"/>
  <c r="K36" i="39" s="1"/>
  <c r="G36" i="39"/>
  <c r="H35" i="39"/>
  <c r="I35" i="39" s="1"/>
  <c r="J35" i="39" s="1"/>
  <c r="K35" i="39" s="1"/>
  <c r="G35" i="39"/>
  <c r="I34" i="39"/>
  <c r="J34" i="39" s="1"/>
  <c r="K34" i="39" s="1"/>
  <c r="H34" i="39"/>
  <c r="G34" i="39"/>
  <c r="H33" i="39"/>
  <c r="I33" i="39" s="1"/>
  <c r="J33" i="39" s="1"/>
  <c r="K33" i="39" s="1"/>
  <c r="G33" i="39"/>
  <c r="I32" i="39"/>
  <c r="J32" i="39" s="1"/>
  <c r="K32" i="39" s="1"/>
  <c r="H32" i="39"/>
  <c r="G32" i="39"/>
  <c r="H31" i="39"/>
  <c r="I31" i="39" s="1"/>
  <c r="J31" i="39" s="1"/>
  <c r="K31" i="39" s="1"/>
  <c r="G31" i="39"/>
  <c r="I30" i="39"/>
  <c r="J30" i="39" s="1"/>
  <c r="K30" i="39" s="1"/>
  <c r="H30" i="39"/>
  <c r="G30" i="39"/>
  <c r="J29" i="39"/>
  <c r="K29" i="39" s="1"/>
  <c r="I29" i="39"/>
  <c r="H29" i="39"/>
  <c r="G29" i="39"/>
  <c r="H28" i="39"/>
  <c r="I28" i="39" s="1"/>
  <c r="J28" i="39" s="1"/>
  <c r="K28" i="39" s="1"/>
  <c r="G28" i="39"/>
  <c r="H27" i="39"/>
  <c r="I27" i="39" s="1"/>
  <c r="J27" i="39" s="1"/>
  <c r="K27" i="39" s="1"/>
  <c r="G27" i="39"/>
  <c r="I26" i="39"/>
  <c r="J26" i="39" s="1"/>
  <c r="K26" i="39" s="1"/>
  <c r="H26" i="39"/>
  <c r="G26" i="39"/>
  <c r="H25" i="39"/>
  <c r="I25" i="39" s="1"/>
  <c r="J25" i="39" s="1"/>
  <c r="K25" i="39" s="1"/>
  <c r="G25" i="39"/>
  <c r="I24" i="39"/>
  <c r="J24" i="39" s="1"/>
  <c r="K24" i="39" s="1"/>
  <c r="H24" i="39"/>
  <c r="G24" i="39"/>
  <c r="H23" i="39"/>
  <c r="I23" i="39" s="1"/>
  <c r="J23" i="39" s="1"/>
  <c r="K23" i="39" s="1"/>
  <c r="G23" i="39"/>
  <c r="I22" i="39"/>
  <c r="J22" i="39" s="1"/>
  <c r="K22" i="39" s="1"/>
  <c r="H22" i="39"/>
  <c r="G22" i="39"/>
  <c r="I21" i="39"/>
  <c r="J21" i="39" s="1"/>
  <c r="K21" i="39" s="1"/>
  <c r="H21" i="39"/>
  <c r="G21" i="39"/>
  <c r="H20" i="39"/>
  <c r="I20" i="39" s="1"/>
  <c r="J20" i="39" s="1"/>
  <c r="K20" i="39" s="1"/>
  <c r="G20" i="39"/>
  <c r="H19" i="39"/>
  <c r="I19" i="39" s="1"/>
  <c r="J19" i="39" s="1"/>
  <c r="K19" i="39" s="1"/>
  <c r="G19" i="39"/>
  <c r="I18" i="39"/>
  <c r="J18" i="39" s="1"/>
  <c r="K18" i="39" s="1"/>
  <c r="H18" i="39"/>
  <c r="G18" i="39"/>
  <c r="H17" i="39"/>
  <c r="I17" i="39" s="1"/>
  <c r="J17" i="39" s="1"/>
  <c r="K17" i="39" s="1"/>
  <c r="G17" i="39"/>
  <c r="I16" i="39"/>
  <c r="J16" i="39" s="1"/>
  <c r="K16" i="39" s="1"/>
  <c r="H16" i="39"/>
  <c r="G16" i="39"/>
  <c r="H15" i="39"/>
  <c r="I15" i="39" s="1"/>
  <c r="J15" i="39" s="1"/>
  <c r="K15" i="39" s="1"/>
  <c r="G15" i="39"/>
  <c r="H14" i="39"/>
  <c r="I14" i="39" s="1"/>
  <c r="J14" i="39" s="1"/>
  <c r="K14" i="39" s="1"/>
  <c r="G14" i="39"/>
  <c r="I13" i="39"/>
  <c r="J13" i="39" s="1"/>
  <c r="K13" i="39" s="1"/>
  <c r="H13" i="39"/>
  <c r="G13" i="39"/>
  <c r="L13" i="39" s="1"/>
  <c r="H12" i="39"/>
  <c r="I12" i="39" s="1"/>
  <c r="J12" i="39" s="1"/>
  <c r="K12" i="39" s="1"/>
  <c r="G12" i="39"/>
  <c r="H11" i="39"/>
  <c r="I11" i="39" s="1"/>
  <c r="J11" i="39" s="1"/>
  <c r="K11" i="39" s="1"/>
  <c r="G11" i="39"/>
  <c r="I10" i="39"/>
  <c r="J10" i="39" s="1"/>
  <c r="K10" i="39" s="1"/>
  <c r="H10" i="39"/>
  <c r="G10" i="39"/>
  <c r="I6" i="39" s="1"/>
  <c r="E10" i="39"/>
  <c r="B7" i="39"/>
  <c r="B6" i="39"/>
  <c r="L60" i="39" l="1"/>
  <c r="L45" i="39"/>
  <c r="L17" i="39"/>
  <c r="L54" i="39"/>
  <c r="I7" i="39"/>
  <c r="M19" i="39" s="1"/>
  <c r="L14" i="39"/>
  <c r="L21" i="39"/>
  <c r="L30" i="39"/>
  <c r="L33" i="39"/>
  <c r="L61" i="39"/>
  <c r="L10" i="39"/>
  <c r="L40" i="39"/>
  <c r="L32" i="39"/>
  <c r="L24" i="39"/>
  <c r="L55" i="39"/>
  <c r="L47" i="39"/>
  <c r="L35" i="39"/>
  <c r="L11" i="39"/>
  <c r="L59" i="39"/>
  <c r="L51" i="39"/>
  <c r="L43" i="39"/>
  <c r="L27" i="39"/>
  <c r="L19" i="39"/>
  <c r="L56" i="39"/>
  <c r="L48" i="39"/>
  <c r="L16" i="39"/>
  <c r="L31" i="39"/>
  <c r="L58" i="39"/>
  <c r="L50" i="39"/>
  <c r="L42" i="39"/>
  <c r="L34" i="39"/>
  <c r="L26" i="39"/>
  <c r="L18" i="39"/>
  <c r="L57" i="39"/>
  <c r="L49" i="39"/>
  <c r="L41" i="39"/>
  <c r="L39" i="39"/>
  <c r="L23" i="39"/>
  <c r="L15" i="39"/>
  <c r="L37" i="39"/>
  <c r="L52" i="39"/>
  <c r="L38" i="39"/>
  <c r="L28" i="39"/>
  <c r="L46" i="39"/>
  <c r="L20" i="39"/>
  <c r="L22" i="39"/>
  <c r="L53" i="39"/>
  <c r="M55" i="39"/>
  <c r="L36" i="39"/>
  <c r="L12" i="39"/>
  <c r="M18" i="39"/>
  <c r="L25" i="39"/>
  <c r="L29" i="39"/>
  <c r="M40" i="39"/>
  <c r="L44" i="39"/>
  <c r="L62" i="39"/>
  <c r="M50" i="41"/>
  <c r="M27" i="41"/>
  <c r="N27" i="41" s="1"/>
  <c r="E27" i="41" s="1"/>
  <c r="M23" i="41"/>
  <c r="N23" i="41" s="1"/>
  <c r="E23" i="41" s="1"/>
  <c r="M26" i="41"/>
  <c r="M40" i="41"/>
  <c r="N40" i="41" s="1"/>
  <c r="E40" i="41" s="1"/>
  <c r="M51" i="41"/>
  <c r="N51" i="41" s="1"/>
  <c r="E51" i="41" s="1"/>
  <c r="M15" i="41"/>
  <c r="N15" i="41" s="1"/>
  <c r="E15" i="41" s="1"/>
  <c r="N50" i="41"/>
  <c r="E50" i="41" s="1"/>
  <c r="M43" i="41"/>
  <c r="N43" i="41" s="1"/>
  <c r="E43" i="41" s="1"/>
  <c r="M30" i="41"/>
  <c r="N30" i="41" s="1"/>
  <c r="E30" i="41" s="1"/>
  <c r="M57" i="41"/>
  <c r="N57" i="41" s="1"/>
  <c r="E57" i="41" s="1"/>
  <c r="M24" i="41"/>
  <c r="N24" i="41" s="1"/>
  <c r="E24" i="41" s="1"/>
  <c r="M11" i="41"/>
  <c r="N11" i="41" s="1"/>
  <c r="E11" i="41" s="1"/>
  <c r="M34" i="41"/>
  <c r="N34" i="41" s="1"/>
  <c r="E34" i="41" s="1"/>
  <c r="M47" i="41"/>
  <c r="N47" i="41" s="1"/>
  <c r="E47" i="41" s="1"/>
  <c r="M41" i="41"/>
  <c r="N41" i="41" s="1"/>
  <c r="E41" i="41" s="1"/>
  <c r="M22" i="41"/>
  <c r="N22" i="41" s="1"/>
  <c r="E22" i="41" s="1"/>
  <c r="M60" i="41"/>
  <c r="N60" i="41" s="1"/>
  <c r="E60" i="41" s="1"/>
  <c r="M16" i="41"/>
  <c r="N16" i="41" s="1"/>
  <c r="E16" i="41" s="1"/>
  <c r="M13" i="41"/>
  <c r="N13" i="41" s="1"/>
  <c r="E13" i="41" s="1"/>
  <c r="M59" i="41"/>
  <c r="N59" i="41" s="1"/>
  <c r="E59" i="41" s="1"/>
  <c r="M32" i="41"/>
  <c r="N32" i="41" s="1"/>
  <c r="E32" i="41" s="1"/>
  <c r="M44" i="41"/>
  <c r="N44" i="41" s="1"/>
  <c r="E44" i="41" s="1"/>
  <c r="M10" i="41"/>
  <c r="N10" i="41" s="1"/>
  <c r="M56" i="41"/>
  <c r="N56" i="41" s="1"/>
  <c r="E56" i="41" s="1"/>
  <c r="M52" i="41"/>
  <c r="N52" i="41" s="1"/>
  <c r="E52" i="41" s="1"/>
  <c r="M55" i="41"/>
  <c r="N55" i="41" s="1"/>
  <c r="E55" i="41" s="1"/>
  <c r="M21" i="41"/>
  <c r="N21" i="41" s="1"/>
  <c r="E21" i="41" s="1"/>
  <c r="M37" i="41"/>
  <c r="N37" i="41" s="1"/>
  <c r="E37" i="41" s="1"/>
  <c r="N26" i="41"/>
  <c r="E26" i="41" s="1"/>
  <c r="N62" i="41"/>
  <c r="E62" i="41" s="1"/>
  <c r="M53" i="41"/>
  <c r="N53" i="41" s="1"/>
  <c r="E53" i="41" s="1"/>
  <c r="M48" i="41"/>
  <c r="N48" i="41" s="1"/>
  <c r="E48" i="41" s="1"/>
  <c r="M45" i="41"/>
  <c r="N45" i="41" s="1"/>
  <c r="E45" i="41" s="1"/>
  <c r="M25" i="41"/>
  <c r="N25" i="41" s="1"/>
  <c r="E25" i="41" s="1"/>
  <c r="M29" i="41"/>
  <c r="N29" i="41" s="1"/>
  <c r="E29" i="41" s="1"/>
  <c r="M20" i="41"/>
  <c r="N20" i="41" s="1"/>
  <c r="E20" i="41" s="1"/>
  <c r="M19" i="41"/>
  <c r="N19" i="41" s="1"/>
  <c r="E19" i="41" s="1"/>
  <c r="M42" i="41"/>
  <c r="N42" i="41" s="1"/>
  <c r="E42" i="41" s="1"/>
  <c r="M54" i="41"/>
  <c r="N54" i="41" s="1"/>
  <c r="E54" i="41" s="1"/>
  <c r="M49" i="41"/>
  <c r="N49" i="41" s="1"/>
  <c r="E49" i="41" s="1"/>
  <c r="H62" i="37"/>
  <c r="I62" i="37" s="1"/>
  <c r="J62" i="37" s="1"/>
  <c r="K62" i="37" s="1"/>
  <c r="G62" i="37"/>
  <c r="L62" i="37" s="1"/>
  <c r="I61" i="37"/>
  <c r="J61" i="37" s="1"/>
  <c r="K61" i="37" s="1"/>
  <c r="H61" i="37"/>
  <c r="G61" i="37"/>
  <c r="L61" i="37" s="1"/>
  <c r="H60" i="37"/>
  <c r="I60" i="37" s="1"/>
  <c r="J60" i="37" s="1"/>
  <c r="K60" i="37" s="1"/>
  <c r="G60" i="37"/>
  <c r="L60" i="37" s="1"/>
  <c r="I59" i="37"/>
  <c r="J59" i="37" s="1"/>
  <c r="K59" i="37" s="1"/>
  <c r="H59" i="37"/>
  <c r="G59" i="37"/>
  <c r="L59" i="37" s="1"/>
  <c r="H58" i="37"/>
  <c r="I58" i="37" s="1"/>
  <c r="J58" i="37" s="1"/>
  <c r="K58" i="37" s="1"/>
  <c r="G58" i="37"/>
  <c r="H57" i="37"/>
  <c r="I57" i="37" s="1"/>
  <c r="J57" i="37" s="1"/>
  <c r="K57" i="37" s="1"/>
  <c r="G57" i="37"/>
  <c r="L56" i="37"/>
  <c r="I56" i="37"/>
  <c r="J56" i="37" s="1"/>
  <c r="K56" i="37" s="1"/>
  <c r="H56" i="37"/>
  <c r="G56" i="37"/>
  <c r="H55" i="37"/>
  <c r="I55" i="37" s="1"/>
  <c r="J55" i="37" s="1"/>
  <c r="K55" i="37" s="1"/>
  <c r="G55" i="37"/>
  <c r="L55" i="37" s="1"/>
  <c r="H54" i="37"/>
  <c r="I54" i="37" s="1"/>
  <c r="J54" i="37" s="1"/>
  <c r="K54" i="37" s="1"/>
  <c r="G54" i="37"/>
  <c r="L54" i="37" s="1"/>
  <c r="I53" i="37"/>
  <c r="J53" i="37" s="1"/>
  <c r="K53" i="37" s="1"/>
  <c r="H53" i="37"/>
  <c r="G53" i="37"/>
  <c r="L53" i="37" s="1"/>
  <c r="H52" i="37"/>
  <c r="I52" i="37" s="1"/>
  <c r="J52" i="37" s="1"/>
  <c r="K52" i="37" s="1"/>
  <c r="G52" i="37"/>
  <c r="L52" i="37" s="1"/>
  <c r="I51" i="37"/>
  <c r="J51" i="37" s="1"/>
  <c r="K51" i="37" s="1"/>
  <c r="H51" i="37"/>
  <c r="G51" i="37"/>
  <c r="L51" i="37" s="1"/>
  <c r="H50" i="37"/>
  <c r="I50" i="37" s="1"/>
  <c r="J50" i="37" s="1"/>
  <c r="K50" i="37" s="1"/>
  <c r="G50" i="37"/>
  <c r="H49" i="37"/>
  <c r="I49" i="37" s="1"/>
  <c r="J49" i="37" s="1"/>
  <c r="K49" i="37" s="1"/>
  <c r="G49" i="37"/>
  <c r="L48" i="37"/>
  <c r="I48" i="37"/>
  <c r="J48" i="37" s="1"/>
  <c r="K48" i="37" s="1"/>
  <c r="H48" i="37"/>
  <c r="G48" i="37"/>
  <c r="H47" i="37"/>
  <c r="I47" i="37" s="1"/>
  <c r="J47" i="37" s="1"/>
  <c r="K47" i="37" s="1"/>
  <c r="G47" i="37"/>
  <c r="L47" i="37" s="1"/>
  <c r="H46" i="37"/>
  <c r="I46" i="37" s="1"/>
  <c r="J46" i="37" s="1"/>
  <c r="K46" i="37" s="1"/>
  <c r="G46" i="37"/>
  <c r="L46" i="37" s="1"/>
  <c r="I45" i="37"/>
  <c r="J45" i="37" s="1"/>
  <c r="K45" i="37" s="1"/>
  <c r="H45" i="37"/>
  <c r="G45" i="37"/>
  <c r="L45" i="37" s="1"/>
  <c r="H44" i="37"/>
  <c r="I44" i="37" s="1"/>
  <c r="J44" i="37" s="1"/>
  <c r="K44" i="37" s="1"/>
  <c r="G44" i="37"/>
  <c r="L44" i="37" s="1"/>
  <c r="I43" i="37"/>
  <c r="J43" i="37" s="1"/>
  <c r="K43" i="37" s="1"/>
  <c r="H43" i="37"/>
  <c r="G43" i="37"/>
  <c r="L43" i="37" s="1"/>
  <c r="H42" i="37"/>
  <c r="I42" i="37" s="1"/>
  <c r="J42" i="37" s="1"/>
  <c r="K42" i="37" s="1"/>
  <c r="G42" i="37"/>
  <c r="H41" i="37"/>
  <c r="I41" i="37" s="1"/>
  <c r="J41" i="37" s="1"/>
  <c r="K41" i="37" s="1"/>
  <c r="G41" i="37"/>
  <c r="L40" i="37"/>
  <c r="I40" i="37"/>
  <c r="J40" i="37" s="1"/>
  <c r="K40" i="37" s="1"/>
  <c r="H40" i="37"/>
  <c r="G40" i="37"/>
  <c r="H39" i="37"/>
  <c r="I39" i="37" s="1"/>
  <c r="J39" i="37" s="1"/>
  <c r="K39" i="37" s="1"/>
  <c r="G39" i="37"/>
  <c r="L39" i="37" s="1"/>
  <c r="H38" i="37"/>
  <c r="I38" i="37" s="1"/>
  <c r="J38" i="37" s="1"/>
  <c r="K38" i="37" s="1"/>
  <c r="G38" i="37"/>
  <c r="L38" i="37" s="1"/>
  <c r="I37" i="37"/>
  <c r="J37" i="37" s="1"/>
  <c r="K37" i="37" s="1"/>
  <c r="H37" i="37"/>
  <c r="G37" i="37"/>
  <c r="L37" i="37" s="1"/>
  <c r="H36" i="37"/>
  <c r="I36" i="37" s="1"/>
  <c r="J36" i="37" s="1"/>
  <c r="K36" i="37" s="1"/>
  <c r="G36" i="37"/>
  <c r="L36" i="37" s="1"/>
  <c r="I35" i="37"/>
  <c r="J35" i="37" s="1"/>
  <c r="K35" i="37" s="1"/>
  <c r="H35" i="37"/>
  <c r="G35" i="37"/>
  <c r="L35" i="37" s="1"/>
  <c r="H34" i="37"/>
  <c r="I34" i="37" s="1"/>
  <c r="J34" i="37" s="1"/>
  <c r="K34" i="37" s="1"/>
  <c r="G34" i="37"/>
  <c r="H33" i="37"/>
  <c r="I33" i="37" s="1"/>
  <c r="J33" i="37" s="1"/>
  <c r="K33" i="37" s="1"/>
  <c r="G33" i="37"/>
  <c r="L32" i="37"/>
  <c r="I32" i="37"/>
  <c r="J32" i="37" s="1"/>
  <c r="K32" i="37" s="1"/>
  <c r="H32" i="37"/>
  <c r="G32" i="37"/>
  <c r="H31" i="37"/>
  <c r="I31" i="37" s="1"/>
  <c r="J31" i="37" s="1"/>
  <c r="K31" i="37" s="1"/>
  <c r="G31" i="37"/>
  <c r="L31" i="37" s="1"/>
  <c r="H30" i="37"/>
  <c r="I30" i="37" s="1"/>
  <c r="J30" i="37" s="1"/>
  <c r="K30" i="37" s="1"/>
  <c r="G30" i="37"/>
  <c r="L30" i="37" s="1"/>
  <c r="I29" i="37"/>
  <c r="J29" i="37" s="1"/>
  <c r="K29" i="37" s="1"/>
  <c r="H29" i="37"/>
  <c r="G29" i="37"/>
  <c r="L29" i="37" s="1"/>
  <c r="H28" i="37"/>
  <c r="I28" i="37" s="1"/>
  <c r="J28" i="37" s="1"/>
  <c r="K28" i="37" s="1"/>
  <c r="G28" i="37"/>
  <c r="L28" i="37" s="1"/>
  <c r="I27" i="37"/>
  <c r="J27" i="37" s="1"/>
  <c r="K27" i="37" s="1"/>
  <c r="H27" i="37"/>
  <c r="G27" i="37"/>
  <c r="L27" i="37" s="1"/>
  <c r="H26" i="37"/>
  <c r="I26" i="37" s="1"/>
  <c r="J26" i="37" s="1"/>
  <c r="K26" i="37" s="1"/>
  <c r="G26" i="37"/>
  <c r="H25" i="37"/>
  <c r="I25" i="37" s="1"/>
  <c r="J25" i="37" s="1"/>
  <c r="K25" i="37" s="1"/>
  <c r="G25" i="37"/>
  <c r="L24" i="37"/>
  <c r="I24" i="37"/>
  <c r="J24" i="37" s="1"/>
  <c r="K24" i="37" s="1"/>
  <c r="H24" i="37"/>
  <c r="G24" i="37"/>
  <c r="H23" i="37"/>
  <c r="I23" i="37" s="1"/>
  <c r="J23" i="37" s="1"/>
  <c r="K23" i="37" s="1"/>
  <c r="G23" i="37"/>
  <c r="L23" i="37" s="1"/>
  <c r="H22" i="37"/>
  <c r="I22" i="37" s="1"/>
  <c r="J22" i="37" s="1"/>
  <c r="K22" i="37" s="1"/>
  <c r="G22" i="37"/>
  <c r="L22" i="37" s="1"/>
  <c r="H21" i="37"/>
  <c r="I21" i="37" s="1"/>
  <c r="J21" i="37" s="1"/>
  <c r="K21" i="37" s="1"/>
  <c r="G21" i="37"/>
  <c r="L21" i="37" s="1"/>
  <c r="H20" i="37"/>
  <c r="I20" i="37" s="1"/>
  <c r="J20" i="37" s="1"/>
  <c r="K20" i="37" s="1"/>
  <c r="G20" i="37"/>
  <c r="L20" i="37" s="1"/>
  <c r="I19" i="37"/>
  <c r="J19" i="37" s="1"/>
  <c r="K19" i="37" s="1"/>
  <c r="H19" i="37"/>
  <c r="G19" i="37"/>
  <c r="L19" i="37" s="1"/>
  <c r="H18" i="37"/>
  <c r="I18" i="37" s="1"/>
  <c r="J18" i="37" s="1"/>
  <c r="K18" i="37" s="1"/>
  <c r="G18" i="37"/>
  <c r="H17" i="37"/>
  <c r="I17" i="37" s="1"/>
  <c r="J17" i="37" s="1"/>
  <c r="K17" i="37" s="1"/>
  <c r="G17" i="37"/>
  <c r="L16" i="37"/>
  <c r="I16" i="37"/>
  <c r="J16" i="37" s="1"/>
  <c r="K16" i="37" s="1"/>
  <c r="H16" i="37"/>
  <c r="G16" i="37"/>
  <c r="H15" i="37"/>
  <c r="I15" i="37" s="1"/>
  <c r="J15" i="37" s="1"/>
  <c r="K15" i="37" s="1"/>
  <c r="G15" i="37"/>
  <c r="L15" i="37" s="1"/>
  <c r="H14" i="37"/>
  <c r="I14" i="37" s="1"/>
  <c r="J14" i="37" s="1"/>
  <c r="K14" i="37" s="1"/>
  <c r="G14" i="37"/>
  <c r="L14" i="37" s="1"/>
  <c r="H13" i="37"/>
  <c r="I13" i="37" s="1"/>
  <c r="J13" i="37" s="1"/>
  <c r="K13" i="37" s="1"/>
  <c r="G13" i="37"/>
  <c r="L13" i="37" s="1"/>
  <c r="H12" i="37"/>
  <c r="I12" i="37" s="1"/>
  <c r="J12" i="37" s="1"/>
  <c r="K12" i="37" s="1"/>
  <c r="G12" i="37"/>
  <c r="L12" i="37" s="1"/>
  <c r="I11" i="37"/>
  <c r="J11" i="37" s="1"/>
  <c r="K11" i="37" s="1"/>
  <c r="H11" i="37"/>
  <c r="G11" i="37"/>
  <c r="L11" i="37" s="1"/>
  <c r="J10" i="37"/>
  <c r="K10" i="37" s="1"/>
  <c r="H10" i="37"/>
  <c r="I10" i="37" s="1"/>
  <c r="G10" i="37"/>
  <c r="E10" i="37"/>
  <c r="B7" i="37"/>
  <c r="I6" i="37"/>
  <c r="L50" i="37" s="1"/>
  <c r="B6" i="37"/>
  <c r="N56" i="37" l="1"/>
  <c r="E56" i="37" s="1"/>
  <c r="M31" i="37"/>
  <c r="N31" i="37" s="1"/>
  <c r="E31" i="37" s="1"/>
  <c r="M48" i="37"/>
  <c r="N48" i="37" s="1"/>
  <c r="E48" i="37" s="1"/>
  <c r="M45" i="37"/>
  <c r="N45" i="37" s="1"/>
  <c r="E45" i="37" s="1"/>
  <c r="M29" i="37"/>
  <c r="N29" i="37" s="1"/>
  <c r="E29" i="37" s="1"/>
  <c r="M30" i="37"/>
  <c r="N30" i="37" s="1"/>
  <c r="E30" i="37" s="1"/>
  <c r="M19" i="37"/>
  <c r="N19" i="37" s="1"/>
  <c r="E19" i="37" s="1"/>
  <c r="I7" i="37"/>
  <c r="M25" i="37" s="1"/>
  <c r="M17" i="37"/>
  <c r="M24" i="37"/>
  <c r="N24" i="37" s="1"/>
  <c r="E24" i="37" s="1"/>
  <c r="M56" i="37"/>
  <c r="M59" i="37"/>
  <c r="N59" i="37" s="1"/>
  <c r="E59" i="37" s="1"/>
  <c r="N35" i="39"/>
  <c r="E35" i="39" s="1"/>
  <c r="L17" i="37"/>
  <c r="L25" i="37"/>
  <c r="L33" i="37"/>
  <c r="L41" i="37"/>
  <c r="L49" i="37"/>
  <c r="L57" i="37"/>
  <c r="M37" i="39"/>
  <c r="N12" i="39"/>
  <c r="E12" i="39" s="1"/>
  <c r="M16" i="39"/>
  <c r="M11" i="39"/>
  <c r="M48" i="39"/>
  <c r="M23" i="39"/>
  <c r="N47" i="39"/>
  <c r="E47" i="39" s="1"/>
  <c r="M51" i="39"/>
  <c r="M10" i="39"/>
  <c r="L10" i="37"/>
  <c r="L58" i="37"/>
  <c r="M34" i="39"/>
  <c r="M49" i="39"/>
  <c r="M44" i="39"/>
  <c r="N44" i="39" s="1"/>
  <c r="E44" i="39" s="1"/>
  <c r="M45" i="39"/>
  <c r="M31" i="39"/>
  <c r="M32" i="39"/>
  <c r="M43" i="39"/>
  <c r="M52" i="39"/>
  <c r="M29" i="39"/>
  <c r="M42" i="39"/>
  <c r="N42" i="39" s="1"/>
  <c r="E42" i="39" s="1"/>
  <c r="N23" i="39"/>
  <c r="E23" i="39" s="1"/>
  <c r="M38" i="39"/>
  <c r="N38" i="39" s="1"/>
  <c r="E38" i="39" s="1"/>
  <c r="M53" i="39"/>
  <c r="N53" i="39" s="1"/>
  <c r="E53" i="39" s="1"/>
  <c r="N52" i="39"/>
  <c r="E52" i="39" s="1"/>
  <c r="M60" i="39"/>
  <c r="N60" i="39" s="1"/>
  <c r="E60" i="39" s="1"/>
  <c r="M57" i="39"/>
  <c r="L34" i="37"/>
  <c r="N19" i="39"/>
  <c r="E19" i="39" s="1"/>
  <c r="N55" i="39"/>
  <c r="E55" i="39" s="1"/>
  <c r="M36" i="39"/>
  <c r="N36" i="39" s="1"/>
  <c r="E36" i="39" s="1"/>
  <c r="M56" i="39"/>
  <c r="N56" i="39" s="1"/>
  <c r="E56" i="39" s="1"/>
  <c r="N29" i="39"/>
  <c r="E29" i="39" s="1"/>
  <c r="M13" i="39"/>
  <c r="N13" i="39" s="1"/>
  <c r="E13" i="39" s="1"/>
  <c r="M28" i="39"/>
  <c r="M20" i="39"/>
  <c r="M39" i="39"/>
  <c r="N39" i="39" s="1"/>
  <c r="E39" i="39" s="1"/>
  <c r="N50" i="39"/>
  <c r="E50" i="39" s="1"/>
  <c r="N43" i="39"/>
  <c r="E43" i="39" s="1"/>
  <c r="N32" i="39"/>
  <c r="E32" i="39" s="1"/>
  <c r="M50" i="39"/>
  <c r="N20" i="39"/>
  <c r="E20" i="39" s="1"/>
  <c r="M21" i="39"/>
  <c r="M62" i="39"/>
  <c r="N62" i="39" s="1"/>
  <c r="E62" i="39" s="1"/>
  <c r="N15" i="39"/>
  <c r="E15" i="39" s="1"/>
  <c r="M25" i="39"/>
  <c r="M59" i="39"/>
  <c r="M30" i="39"/>
  <c r="N30" i="39" s="1"/>
  <c r="E30" i="39" s="1"/>
  <c r="N37" i="39"/>
  <c r="E37" i="39" s="1"/>
  <c r="N58" i="39"/>
  <c r="E58" i="39" s="1"/>
  <c r="N51" i="39"/>
  <c r="E51" i="39" s="1"/>
  <c r="N40" i="39"/>
  <c r="E40" i="39" s="1"/>
  <c r="N21" i="39"/>
  <c r="E21" i="39" s="1"/>
  <c r="N45" i="39"/>
  <c r="E45" i="39" s="1"/>
  <c r="M47" i="39"/>
  <c r="N18" i="39"/>
  <c r="E18" i="39" s="1"/>
  <c r="L26" i="37"/>
  <c r="L42" i="37"/>
  <c r="M14" i="39"/>
  <c r="M46" i="39"/>
  <c r="N46" i="39" s="1"/>
  <c r="E46" i="39" s="1"/>
  <c r="M12" i="39"/>
  <c r="M61" i="39"/>
  <c r="N61" i="39" s="1"/>
  <c r="E61" i="39" s="1"/>
  <c r="M15" i="39"/>
  <c r="N28" i="39"/>
  <c r="E28" i="39" s="1"/>
  <c r="M22" i="39"/>
  <c r="N22" i="39" s="1"/>
  <c r="E22" i="39" s="1"/>
  <c r="M33" i="39"/>
  <c r="N33" i="39" s="1"/>
  <c r="E33" i="39" s="1"/>
  <c r="N49" i="39"/>
  <c r="E49" i="39" s="1"/>
  <c r="N31" i="39"/>
  <c r="E31" i="39" s="1"/>
  <c r="N59" i="39"/>
  <c r="E59" i="39" s="1"/>
  <c r="N10" i="39"/>
  <c r="M17" i="39"/>
  <c r="N17" i="39" s="1"/>
  <c r="E17" i="39" s="1"/>
  <c r="M41" i="39"/>
  <c r="N41" i="39" s="1"/>
  <c r="E41" i="39" s="1"/>
  <c r="M35" i="39"/>
  <c r="N48" i="39"/>
  <c r="E48" i="39" s="1"/>
  <c r="L18" i="37"/>
  <c r="N34" i="39"/>
  <c r="E34" i="39" s="1"/>
  <c r="N25" i="39"/>
  <c r="E25" i="39" s="1"/>
  <c r="M58" i="39"/>
  <c r="M26" i="39"/>
  <c r="N26" i="39" s="1"/>
  <c r="E26" i="39" s="1"/>
  <c r="M24" i="39"/>
  <c r="N24" i="39" s="1"/>
  <c r="E24" i="39" s="1"/>
  <c r="M54" i="39"/>
  <c r="N54" i="39" s="1"/>
  <c r="E54" i="39" s="1"/>
  <c r="M27" i="39"/>
  <c r="N27" i="39" s="1"/>
  <c r="E27" i="39" s="1"/>
  <c r="N57" i="39"/>
  <c r="E57" i="39" s="1"/>
  <c r="N16" i="39"/>
  <c r="E16" i="39" s="1"/>
  <c r="N11" i="39"/>
  <c r="E11" i="39" s="1"/>
  <c r="N14" i="39"/>
  <c r="E14" i="39" s="1"/>
  <c r="I62" i="35"/>
  <c r="J62" i="35" s="1"/>
  <c r="K62" i="35" s="1"/>
  <c r="H62" i="35"/>
  <c r="G62" i="35"/>
  <c r="L62" i="35" s="1"/>
  <c r="H61" i="35"/>
  <c r="I61" i="35" s="1"/>
  <c r="J61" i="35" s="1"/>
  <c r="K61" i="35" s="1"/>
  <c r="G61" i="35"/>
  <c r="I60" i="35"/>
  <c r="J60" i="35" s="1"/>
  <c r="K60" i="35" s="1"/>
  <c r="H60" i="35"/>
  <c r="G60" i="35"/>
  <c r="L60" i="35" s="1"/>
  <c r="H59" i="35"/>
  <c r="I59" i="35" s="1"/>
  <c r="J59" i="35" s="1"/>
  <c r="K59" i="35" s="1"/>
  <c r="G59" i="35"/>
  <c r="I58" i="35"/>
  <c r="J58" i="35" s="1"/>
  <c r="K58" i="35" s="1"/>
  <c r="H58" i="35"/>
  <c r="G58" i="35"/>
  <c r="L58" i="35" s="1"/>
  <c r="H57" i="35"/>
  <c r="I57" i="35" s="1"/>
  <c r="J57" i="35" s="1"/>
  <c r="K57" i="35" s="1"/>
  <c r="G57" i="35"/>
  <c r="I56" i="35"/>
  <c r="J56" i="35" s="1"/>
  <c r="K56" i="35" s="1"/>
  <c r="H56" i="35"/>
  <c r="G56" i="35"/>
  <c r="L56" i="35" s="1"/>
  <c r="H55" i="35"/>
  <c r="I55" i="35" s="1"/>
  <c r="J55" i="35" s="1"/>
  <c r="K55" i="35" s="1"/>
  <c r="G55" i="35"/>
  <c r="I54" i="35"/>
  <c r="J54" i="35" s="1"/>
  <c r="K54" i="35" s="1"/>
  <c r="H54" i="35"/>
  <c r="G54" i="35"/>
  <c r="L54" i="35" s="1"/>
  <c r="H53" i="35"/>
  <c r="I53" i="35" s="1"/>
  <c r="J53" i="35" s="1"/>
  <c r="K53" i="35" s="1"/>
  <c r="G53" i="35"/>
  <c r="I52" i="35"/>
  <c r="J52" i="35" s="1"/>
  <c r="K52" i="35" s="1"/>
  <c r="H52" i="35"/>
  <c r="G52" i="35"/>
  <c r="L52" i="35" s="1"/>
  <c r="H51" i="35"/>
  <c r="I51" i="35" s="1"/>
  <c r="J51" i="35" s="1"/>
  <c r="K51" i="35" s="1"/>
  <c r="G51" i="35"/>
  <c r="I50" i="35"/>
  <c r="J50" i="35" s="1"/>
  <c r="K50" i="35" s="1"/>
  <c r="H50" i="35"/>
  <c r="G50" i="35"/>
  <c r="L50" i="35" s="1"/>
  <c r="H49" i="35"/>
  <c r="I49" i="35" s="1"/>
  <c r="J49" i="35" s="1"/>
  <c r="K49" i="35" s="1"/>
  <c r="G49" i="35"/>
  <c r="I48" i="35"/>
  <c r="J48" i="35" s="1"/>
  <c r="K48" i="35" s="1"/>
  <c r="H48" i="35"/>
  <c r="G48" i="35"/>
  <c r="L48" i="35" s="1"/>
  <c r="H47" i="35"/>
  <c r="I47" i="35" s="1"/>
  <c r="J47" i="35" s="1"/>
  <c r="K47" i="35" s="1"/>
  <c r="G47" i="35"/>
  <c r="I46" i="35"/>
  <c r="J46" i="35" s="1"/>
  <c r="K46" i="35" s="1"/>
  <c r="H46" i="35"/>
  <c r="G46" i="35"/>
  <c r="L46" i="35" s="1"/>
  <c r="H45" i="35"/>
  <c r="I45" i="35" s="1"/>
  <c r="J45" i="35" s="1"/>
  <c r="K45" i="35" s="1"/>
  <c r="G45" i="35"/>
  <c r="I44" i="35"/>
  <c r="J44" i="35" s="1"/>
  <c r="K44" i="35" s="1"/>
  <c r="H44" i="35"/>
  <c r="G44" i="35"/>
  <c r="L44" i="35" s="1"/>
  <c r="H43" i="35"/>
  <c r="I43" i="35" s="1"/>
  <c r="J43" i="35" s="1"/>
  <c r="K43" i="35" s="1"/>
  <c r="G43" i="35"/>
  <c r="I42" i="35"/>
  <c r="J42" i="35" s="1"/>
  <c r="K42" i="35" s="1"/>
  <c r="H42" i="35"/>
  <c r="G42" i="35"/>
  <c r="L42" i="35" s="1"/>
  <c r="H41" i="35"/>
  <c r="I41" i="35" s="1"/>
  <c r="J41" i="35" s="1"/>
  <c r="K41" i="35" s="1"/>
  <c r="G41" i="35"/>
  <c r="I40" i="35"/>
  <c r="J40" i="35" s="1"/>
  <c r="K40" i="35" s="1"/>
  <c r="H40" i="35"/>
  <c r="G40" i="35"/>
  <c r="L40" i="35" s="1"/>
  <c r="H39" i="35"/>
  <c r="I39" i="35" s="1"/>
  <c r="J39" i="35" s="1"/>
  <c r="K39" i="35" s="1"/>
  <c r="G39" i="35"/>
  <c r="I38" i="35"/>
  <c r="J38" i="35" s="1"/>
  <c r="K38" i="35" s="1"/>
  <c r="H38" i="35"/>
  <c r="G38" i="35"/>
  <c r="L38" i="35" s="1"/>
  <c r="H37" i="35"/>
  <c r="I37" i="35" s="1"/>
  <c r="J37" i="35" s="1"/>
  <c r="K37" i="35" s="1"/>
  <c r="G37" i="35"/>
  <c r="I36" i="35"/>
  <c r="J36" i="35" s="1"/>
  <c r="K36" i="35" s="1"/>
  <c r="H36" i="35"/>
  <c r="G36" i="35"/>
  <c r="L36" i="35" s="1"/>
  <c r="H35" i="35"/>
  <c r="I35" i="35" s="1"/>
  <c r="J35" i="35" s="1"/>
  <c r="K35" i="35" s="1"/>
  <c r="G35" i="35"/>
  <c r="I34" i="35"/>
  <c r="J34" i="35" s="1"/>
  <c r="K34" i="35" s="1"/>
  <c r="H34" i="35"/>
  <c r="G34" i="35"/>
  <c r="L34" i="35" s="1"/>
  <c r="H33" i="35"/>
  <c r="I33" i="35" s="1"/>
  <c r="J33" i="35" s="1"/>
  <c r="K33" i="35" s="1"/>
  <c r="G33" i="35"/>
  <c r="I32" i="35"/>
  <c r="J32" i="35" s="1"/>
  <c r="K32" i="35" s="1"/>
  <c r="H32" i="35"/>
  <c r="G32" i="35"/>
  <c r="L32" i="35" s="1"/>
  <c r="H31" i="35"/>
  <c r="I31" i="35" s="1"/>
  <c r="J31" i="35" s="1"/>
  <c r="K31" i="35" s="1"/>
  <c r="G31" i="35"/>
  <c r="I30" i="35"/>
  <c r="J30" i="35" s="1"/>
  <c r="K30" i="35" s="1"/>
  <c r="H30" i="35"/>
  <c r="G30" i="35"/>
  <c r="L30" i="35" s="1"/>
  <c r="H29" i="35"/>
  <c r="I29" i="35" s="1"/>
  <c r="J29" i="35" s="1"/>
  <c r="K29" i="35" s="1"/>
  <c r="G29" i="35"/>
  <c r="I28" i="35"/>
  <c r="J28" i="35" s="1"/>
  <c r="K28" i="35" s="1"/>
  <c r="H28" i="35"/>
  <c r="G28" i="35"/>
  <c r="L28" i="35" s="1"/>
  <c r="H27" i="35"/>
  <c r="I27" i="35" s="1"/>
  <c r="J27" i="35" s="1"/>
  <c r="K27" i="35" s="1"/>
  <c r="G27" i="35"/>
  <c r="I26" i="35"/>
  <c r="J26" i="35" s="1"/>
  <c r="K26" i="35" s="1"/>
  <c r="H26" i="35"/>
  <c r="G26" i="35"/>
  <c r="L26" i="35" s="1"/>
  <c r="H25" i="35"/>
  <c r="I25" i="35" s="1"/>
  <c r="J25" i="35" s="1"/>
  <c r="K25" i="35" s="1"/>
  <c r="G25" i="35"/>
  <c r="I24" i="35"/>
  <c r="J24" i="35" s="1"/>
  <c r="K24" i="35" s="1"/>
  <c r="H24" i="35"/>
  <c r="G24" i="35"/>
  <c r="L24" i="35" s="1"/>
  <c r="H23" i="35"/>
  <c r="I23" i="35" s="1"/>
  <c r="J23" i="35" s="1"/>
  <c r="K23" i="35" s="1"/>
  <c r="G23" i="35"/>
  <c r="I22" i="35"/>
  <c r="J22" i="35" s="1"/>
  <c r="K22" i="35" s="1"/>
  <c r="H22" i="35"/>
  <c r="G22" i="35"/>
  <c r="L22" i="35" s="1"/>
  <c r="H21" i="35"/>
  <c r="I21" i="35" s="1"/>
  <c r="J21" i="35" s="1"/>
  <c r="K21" i="35" s="1"/>
  <c r="G21" i="35"/>
  <c r="I20" i="35"/>
  <c r="J20" i="35" s="1"/>
  <c r="K20" i="35" s="1"/>
  <c r="H20" i="35"/>
  <c r="G20" i="35"/>
  <c r="L20" i="35" s="1"/>
  <c r="H19" i="35"/>
  <c r="I19" i="35" s="1"/>
  <c r="J19" i="35" s="1"/>
  <c r="K19" i="35" s="1"/>
  <c r="G19" i="35"/>
  <c r="I18" i="35"/>
  <c r="J18" i="35" s="1"/>
  <c r="K18" i="35" s="1"/>
  <c r="H18" i="35"/>
  <c r="G18" i="35"/>
  <c r="L18" i="35" s="1"/>
  <c r="H17" i="35"/>
  <c r="I17" i="35" s="1"/>
  <c r="J17" i="35" s="1"/>
  <c r="K17" i="35" s="1"/>
  <c r="G17" i="35"/>
  <c r="I16" i="35"/>
  <c r="J16" i="35" s="1"/>
  <c r="K16" i="35" s="1"/>
  <c r="H16" i="35"/>
  <c r="G16" i="35"/>
  <c r="L16" i="35" s="1"/>
  <c r="H15" i="35"/>
  <c r="I15" i="35" s="1"/>
  <c r="J15" i="35" s="1"/>
  <c r="K15" i="35" s="1"/>
  <c r="G15" i="35"/>
  <c r="I14" i="35"/>
  <c r="J14" i="35" s="1"/>
  <c r="K14" i="35" s="1"/>
  <c r="H14" i="35"/>
  <c r="G14" i="35"/>
  <c r="L14" i="35" s="1"/>
  <c r="H13" i="35"/>
  <c r="I13" i="35" s="1"/>
  <c r="J13" i="35" s="1"/>
  <c r="K13" i="35" s="1"/>
  <c r="G13" i="35"/>
  <c r="I12" i="35"/>
  <c r="J12" i="35" s="1"/>
  <c r="K12" i="35" s="1"/>
  <c r="H12" i="35"/>
  <c r="G12" i="35"/>
  <c r="L12" i="35" s="1"/>
  <c r="H11" i="35"/>
  <c r="I11" i="35" s="1"/>
  <c r="J11" i="35" s="1"/>
  <c r="K11" i="35" s="1"/>
  <c r="G11" i="35"/>
  <c r="I10" i="35"/>
  <c r="J10" i="35" s="1"/>
  <c r="K10" i="35" s="1"/>
  <c r="H10" i="35"/>
  <c r="G10" i="35"/>
  <c r="L10" i="35" s="1"/>
  <c r="E10" i="35"/>
  <c r="B7" i="35"/>
  <c r="I6" i="35"/>
  <c r="L31" i="35" s="1"/>
  <c r="B6" i="35"/>
  <c r="N32" i="35" l="1"/>
  <c r="E32" i="35" s="1"/>
  <c r="M19" i="35"/>
  <c r="M32" i="35"/>
  <c r="M45" i="35"/>
  <c r="I7" i="35"/>
  <c r="M41" i="35" s="1"/>
  <c r="M10" i="35"/>
  <c r="N10" i="35" s="1"/>
  <c r="M23" i="35"/>
  <c r="M55" i="35"/>
  <c r="M33" i="35"/>
  <c r="M36" i="35"/>
  <c r="N36" i="35" s="1"/>
  <c r="E36" i="35" s="1"/>
  <c r="M49" i="35"/>
  <c r="M27" i="35"/>
  <c r="M30" i="35"/>
  <c r="N30" i="35" s="1"/>
  <c r="E30" i="35" s="1"/>
  <c r="M43" i="35"/>
  <c r="M50" i="35"/>
  <c r="N50" i="35" s="1"/>
  <c r="E50" i="35" s="1"/>
  <c r="M14" i="35"/>
  <c r="N14" i="35" s="1"/>
  <c r="E14" i="35" s="1"/>
  <c r="M37" i="35"/>
  <c r="M40" i="35"/>
  <c r="N40" i="35" s="1"/>
  <c r="E40" i="35" s="1"/>
  <c r="M53" i="35"/>
  <c r="M33" i="37"/>
  <c r="M36" i="37"/>
  <c r="N36" i="37" s="1"/>
  <c r="E36" i="37" s="1"/>
  <c r="M16" i="37"/>
  <c r="N16" i="37" s="1"/>
  <c r="E16" i="37" s="1"/>
  <c r="M39" i="37"/>
  <c r="N39" i="37" s="1"/>
  <c r="E39" i="37" s="1"/>
  <c r="M41" i="37"/>
  <c r="M60" i="37"/>
  <c r="N60" i="37" s="1"/>
  <c r="E60" i="37" s="1"/>
  <c r="M53" i="37"/>
  <c r="N53" i="37" s="1"/>
  <c r="E53" i="37" s="1"/>
  <c r="L33" i="35"/>
  <c r="L41" i="35"/>
  <c r="L57" i="35"/>
  <c r="L19" i="35"/>
  <c r="L27" i="35"/>
  <c r="N27" i="35" s="1"/>
  <c r="E27" i="35" s="1"/>
  <c r="L51" i="35"/>
  <c r="L59" i="35"/>
  <c r="M15" i="37"/>
  <c r="N15" i="37" s="1"/>
  <c r="E15" i="37" s="1"/>
  <c r="M35" i="37"/>
  <c r="N35" i="37" s="1"/>
  <c r="E35" i="37" s="1"/>
  <c r="M38" i="37"/>
  <c r="N38" i="37" s="1"/>
  <c r="E38" i="37" s="1"/>
  <c r="M50" i="37"/>
  <c r="N50" i="37" s="1"/>
  <c r="E50" i="37" s="1"/>
  <c r="L49" i="35"/>
  <c r="L35" i="35"/>
  <c r="L43" i="35"/>
  <c r="N43" i="35" s="1"/>
  <c r="E43" i="35" s="1"/>
  <c r="M14" i="37"/>
  <c r="N14" i="37" s="1"/>
  <c r="E14" i="37" s="1"/>
  <c r="M11" i="37"/>
  <c r="N11" i="37" s="1"/>
  <c r="E11" i="37" s="1"/>
  <c r="M21" i="37"/>
  <c r="N21" i="37" s="1"/>
  <c r="E21" i="37" s="1"/>
  <c r="M61" i="37"/>
  <c r="N61" i="37" s="1"/>
  <c r="E61" i="37" s="1"/>
  <c r="M26" i="37"/>
  <c r="M32" i="37"/>
  <c r="N32" i="37" s="1"/>
  <c r="E32" i="37" s="1"/>
  <c r="M22" i="37"/>
  <c r="N22" i="37" s="1"/>
  <c r="E22" i="37" s="1"/>
  <c r="M47" i="37"/>
  <c r="N47" i="37" s="1"/>
  <c r="E47" i="37" s="1"/>
  <c r="L13" i="35"/>
  <c r="L21" i="35"/>
  <c r="L29" i="35"/>
  <c r="L37" i="35"/>
  <c r="N37" i="35" s="1"/>
  <c r="E37" i="35" s="1"/>
  <c r="L45" i="35"/>
  <c r="L53" i="35"/>
  <c r="N53" i="35" s="1"/>
  <c r="E53" i="35" s="1"/>
  <c r="L61" i="35"/>
  <c r="N41" i="37"/>
  <c r="E41" i="37" s="1"/>
  <c r="M43" i="37"/>
  <c r="N43" i="37" s="1"/>
  <c r="E43" i="37" s="1"/>
  <c r="M62" i="37"/>
  <c r="N62" i="37" s="1"/>
  <c r="E62" i="37" s="1"/>
  <c r="M58" i="37"/>
  <c r="N58" i="37" s="1"/>
  <c r="E58" i="37" s="1"/>
  <c r="M34" i="37"/>
  <c r="M44" i="37"/>
  <c r="N44" i="37" s="1"/>
  <c r="E44" i="37" s="1"/>
  <c r="L17" i="35"/>
  <c r="N34" i="37"/>
  <c r="E34" i="37" s="1"/>
  <c r="N33" i="37"/>
  <c r="E33" i="37" s="1"/>
  <c r="M40" i="37"/>
  <c r="N40" i="37" s="1"/>
  <c r="E40" i="37" s="1"/>
  <c r="M20" i="37"/>
  <c r="N20" i="37" s="1"/>
  <c r="E20" i="37" s="1"/>
  <c r="M23" i="37"/>
  <c r="N23" i="37" s="1"/>
  <c r="E23" i="37" s="1"/>
  <c r="M55" i="37"/>
  <c r="N55" i="37" s="1"/>
  <c r="E55" i="37" s="1"/>
  <c r="M28" i="37"/>
  <c r="N28" i="37" s="1"/>
  <c r="E28" i="37" s="1"/>
  <c r="M12" i="37"/>
  <c r="N12" i="37" s="1"/>
  <c r="E12" i="37" s="1"/>
  <c r="M54" i="37"/>
  <c r="N54" i="37" s="1"/>
  <c r="E54" i="37" s="1"/>
  <c r="L39" i="35"/>
  <c r="L47" i="35"/>
  <c r="L55" i="35"/>
  <c r="N55" i="35" s="1"/>
  <c r="E55" i="35" s="1"/>
  <c r="N25" i="37"/>
  <c r="E25" i="37" s="1"/>
  <c r="M49" i="37"/>
  <c r="N49" i="37" s="1"/>
  <c r="E49" i="37" s="1"/>
  <c r="M52" i="37"/>
  <c r="N52" i="37" s="1"/>
  <c r="E52" i="37" s="1"/>
  <c r="M13" i="37"/>
  <c r="N13" i="37" s="1"/>
  <c r="E13" i="37" s="1"/>
  <c r="M18" i="37"/>
  <c r="N18" i="37" s="1"/>
  <c r="E18" i="37" s="1"/>
  <c r="M37" i="37"/>
  <c r="N37" i="37" s="1"/>
  <c r="E37" i="37" s="1"/>
  <c r="L25" i="35"/>
  <c r="L11" i="35"/>
  <c r="L15" i="35"/>
  <c r="L23" i="35"/>
  <c r="N26" i="37"/>
  <c r="E26" i="37" s="1"/>
  <c r="N17" i="37"/>
  <c r="E17" i="37" s="1"/>
  <c r="M27" i="37"/>
  <c r="N27" i="37" s="1"/>
  <c r="E27" i="37" s="1"/>
  <c r="M10" i="37"/>
  <c r="N10" i="37" s="1"/>
  <c r="M46" i="37"/>
  <c r="N46" i="37" s="1"/>
  <c r="E46" i="37" s="1"/>
  <c r="M42" i="37"/>
  <c r="N42" i="37" s="1"/>
  <c r="E42" i="37" s="1"/>
  <c r="M51" i="37"/>
  <c r="N51" i="37" s="1"/>
  <c r="E51" i="37" s="1"/>
  <c r="M57" i="37"/>
  <c r="N57" i="37" s="1"/>
  <c r="E57" i="37" s="1"/>
  <c r="H62" i="33"/>
  <c r="I62" i="33" s="1"/>
  <c r="J62" i="33" s="1"/>
  <c r="K62" i="33" s="1"/>
  <c r="G62" i="33"/>
  <c r="I61" i="33"/>
  <c r="J61" i="33" s="1"/>
  <c r="K61" i="33" s="1"/>
  <c r="H61" i="33"/>
  <c r="G61" i="33"/>
  <c r="H60" i="33"/>
  <c r="I60" i="33" s="1"/>
  <c r="J60" i="33" s="1"/>
  <c r="K60" i="33" s="1"/>
  <c r="G60" i="33"/>
  <c r="H59" i="33"/>
  <c r="I59" i="33" s="1"/>
  <c r="J59" i="33" s="1"/>
  <c r="K59" i="33" s="1"/>
  <c r="G59" i="33"/>
  <c r="H58" i="33"/>
  <c r="I58" i="33" s="1"/>
  <c r="J58" i="33" s="1"/>
  <c r="K58" i="33" s="1"/>
  <c r="G58" i="33"/>
  <c r="H57" i="33"/>
  <c r="I57" i="33" s="1"/>
  <c r="J57" i="33" s="1"/>
  <c r="K57" i="33" s="1"/>
  <c r="G57" i="33"/>
  <c r="H56" i="33"/>
  <c r="I56" i="33" s="1"/>
  <c r="J56" i="33" s="1"/>
  <c r="K56" i="33" s="1"/>
  <c r="G56" i="33"/>
  <c r="I55" i="33"/>
  <c r="J55" i="33" s="1"/>
  <c r="K55" i="33" s="1"/>
  <c r="H55" i="33"/>
  <c r="G55" i="33"/>
  <c r="H54" i="33"/>
  <c r="I54" i="33" s="1"/>
  <c r="J54" i="33" s="1"/>
  <c r="K54" i="33" s="1"/>
  <c r="G54" i="33"/>
  <c r="I53" i="33"/>
  <c r="J53" i="33" s="1"/>
  <c r="K53" i="33" s="1"/>
  <c r="H53" i="33"/>
  <c r="G53" i="33"/>
  <c r="H52" i="33"/>
  <c r="I52" i="33" s="1"/>
  <c r="J52" i="33" s="1"/>
  <c r="K52" i="33" s="1"/>
  <c r="G52" i="33"/>
  <c r="H51" i="33"/>
  <c r="I51" i="33" s="1"/>
  <c r="J51" i="33" s="1"/>
  <c r="K51" i="33" s="1"/>
  <c r="G51" i="33"/>
  <c r="L51" i="33" s="1"/>
  <c r="H50" i="33"/>
  <c r="I50" i="33" s="1"/>
  <c r="J50" i="33" s="1"/>
  <c r="K50" i="33" s="1"/>
  <c r="G50" i="33"/>
  <c r="H49" i="33"/>
  <c r="I49" i="33" s="1"/>
  <c r="J49" i="33" s="1"/>
  <c r="K49" i="33" s="1"/>
  <c r="G49" i="33"/>
  <c r="H48" i="33"/>
  <c r="I48" i="33" s="1"/>
  <c r="J48" i="33" s="1"/>
  <c r="K48" i="33" s="1"/>
  <c r="G48" i="33"/>
  <c r="I47" i="33"/>
  <c r="J47" i="33" s="1"/>
  <c r="K47" i="33" s="1"/>
  <c r="H47" i="33"/>
  <c r="G47" i="33"/>
  <c r="L47" i="33" s="1"/>
  <c r="H46" i="33"/>
  <c r="I46" i="33" s="1"/>
  <c r="J46" i="33" s="1"/>
  <c r="K46" i="33" s="1"/>
  <c r="G46" i="33"/>
  <c r="I45" i="33"/>
  <c r="J45" i="33" s="1"/>
  <c r="K45" i="33" s="1"/>
  <c r="H45" i="33"/>
  <c r="G45" i="33"/>
  <c r="H44" i="33"/>
  <c r="I44" i="33" s="1"/>
  <c r="J44" i="33" s="1"/>
  <c r="K44" i="33" s="1"/>
  <c r="G44" i="33"/>
  <c r="H43" i="33"/>
  <c r="I43" i="33" s="1"/>
  <c r="J43" i="33" s="1"/>
  <c r="K43" i="33" s="1"/>
  <c r="G43" i="33"/>
  <c r="H42" i="33"/>
  <c r="I42" i="33" s="1"/>
  <c r="J42" i="33" s="1"/>
  <c r="K42" i="33" s="1"/>
  <c r="G42" i="33"/>
  <c r="H41" i="33"/>
  <c r="I41" i="33" s="1"/>
  <c r="J41" i="33" s="1"/>
  <c r="K41" i="33" s="1"/>
  <c r="G41" i="33"/>
  <c r="H40" i="33"/>
  <c r="I40" i="33" s="1"/>
  <c r="J40" i="33" s="1"/>
  <c r="K40" i="33" s="1"/>
  <c r="G40" i="33"/>
  <c r="I39" i="33"/>
  <c r="J39" i="33" s="1"/>
  <c r="K39" i="33" s="1"/>
  <c r="H39" i="33"/>
  <c r="G39" i="33"/>
  <c r="H38" i="33"/>
  <c r="I38" i="33" s="1"/>
  <c r="J38" i="33" s="1"/>
  <c r="K38" i="33" s="1"/>
  <c r="G38" i="33"/>
  <c r="I37" i="33"/>
  <c r="J37" i="33" s="1"/>
  <c r="K37" i="33" s="1"/>
  <c r="H37" i="33"/>
  <c r="G37" i="33"/>
  <c r="H36" i="33"/>
  <c r="I36" i="33" s="1"/>
  <c r="J36" i="33" s="1"/>
  <c r="K36" i="33" s="1"/>
  <c r="G36" i="33"/>
  <c r="H35" i="33"/>
  <c r="I35" i="33" s="1"/>
  <c r="J35" i="33" s="1"/>
  <c r="K35" i="33" s="1"/>
  <c r="G35" i="33"/>
  <c r="H34" i="33"/>
  <c r="I34" i="33" s="1"/>
  <c r="J34" i="33" s="1"/>
  <c r="K34" i="33" s="1"/>
  <c r="G34" i="33"/>
  <c r="H33" i="33"/>
  <c r="I33" i="33" s="1"/>
  <c r="J33" i="33" s="1"/>
  <c r="K33" i="33" s="1"/>
  <c r="G33" i="33"/>
  <c r="L33" i="33" s="1"/>
  <c r="H32" i="33"/>
  <c r="I32" i="33" s="1"/>
  <c r="J32" i="33" s="1"/>
  <c r="K32" i="33" s="1"/>
  <c r="G32" i="33"/>
  <c r="I31" i="33"/>
  <c r="J31" i="33" s="1"/>
  <c r="K31" i="33" s="1"/>
  <c r="H31" i="33"/>
  <c r="G31" i="33"/>
  <c r="L31" i="33" s="1"/>
  <c r="H30" i="33"/>
  <c r="I30" i="33" s="1"/>
  <c r="J30" i="33" s="1"/>
  <c r="K30" i="33" s="1"/>
  <c r="G30" i="33"/>
  <c r="I29" i="33"/>
  <c r="J29" i="33" s="1"/>
  <c r="K29" i="33" s="1"/>
  <c r="H29" i="33"/>
  <c r="G29" i="33"/>
  <c r="H28" i="33"/>
  <c r="I28" i="33" s="1"/>
  <c r="J28" i="33" s="1"/>
  <c r="K28" i="33" s="1"/>
  <c r="G28" i="33"/>
  <c r="H27" i="33"/>
  <c r="I27" i="33" s="1"/>
  <c r="J27" i="33" s="1"/>
  <c r="K27" i="33" s="1"/>
  <c r="G27" i="33"/>
  <c r="H26" i="33"/>
  <c r="I26" i="33" s="1"/>
  <c r="J26" i="33" s="1"/>
  <c r="K26" i="33" s="1"/>
  <c r="G26" i="33"/>
  <c r="H25" i="33"/>
  <c r="I25" i="33" s="1"/>
  <c r="J25" i="33" s="1"/>
  <c r="K25" i="33" s="1"/>
  <c r="G25" i="33"/>
  <c r="H24" i="33"/>
  <c r="I24" i="33" s="1"/>
  <c r="J24" i="33" s="1"/>
  <c r="K24" i="33" s="1"/>
  <c r="G24" i="33"/>
  <c r="I23" i="33"/>
  <c r="J23" i="33" s="1"/>
  <c r="K23" i="33" s="1"/>
  <c r="H23" i="33"/>
  <c r="G23" i="33"/>
  <c r="L23" i="33" s="1"/>
  <c r="H22" i="33"/>
  <c r="I22" i="33" s="1"/>
  <c r="J22" i="33" s="1"/>
  <c r="K22" i="33" s="1"/>
  <c r="G22" i="33"/>
  <c r="I21" i="33"/>
  <c r="J21" i="33" s="1"/>
  <c r="K21" i="33" s="1"/>
  <c r="H21" i="33"/>
  <c r="G21" i="33"/>
  <c r="H20" i="33"/>
  <c r="I20" i="33" s="1"/>
  <c r="J20" i="33" s="1"/>
  <c r="K20" i="33" s="1"/>
  <c r="G20" i="33"/>
  <c r="I19" i="33"/>
  <c r="J19" i="33" s="1"/>
  <c r="K19" i="33" s="1"/>
  <c r="H19" i="33"/>
  <c r="G19" i="33"/>
  <c r="L19" i="33" s="1"/>
  <c r="H18" i="33"/>
  <c r="I18" i="33" s="1"/>
  <c r="J18" i="33" s="1"/>
  <c r="K18" i="33" s="1"/>
  <c r="G18" i="33"/>
  <c r="H17" i="33"/>
  <c r="I17" i="33" s="1"/>
  <c r="J17" i="33" s="1"/>
  <c r="K17" i="33" s="1"/>
  <c r="G17" i="33"/>
  <c r="L17" i="33" s="1"/>
  <c r="H16" i="33"/>
  <c r="I16" i="33" s="1"/>
  <c r="J16" i="33" s="1"/>
  <c r="K16" i="33" s="1"/>
  <c r="G16" i="33"/>
  <c r="I15" i="33"/>
  <c r="J15" i="33" s="1"/>
  <c r="K15" i="33" s="1"/>
  <c r="H15" i="33"/>
  <c r="G15" i="33"/>
  <c r="H14" i="33"/>
  <c r="I14" i="33" s="1"/>
  <c r="J14" i="33" s="1"/>
  <c r="K14" i="33" s="1"/>
  <c r="G14" i="33"/>
  <c r="I13" i="33"/>
  <c r="J13" i="33" s="1"/>
  <c r="K13" i="33" s="1"/>
  <c r="H13" i="33"/>
  <c r="G13" i="33"/>
  <c r="H12" i="33"/>
  <c r="I12" i="33" s="1"/>
  <c r="J12" i="33" s="1"/>
  <c r="K12" i="33" s="1"/>
  <c r="G12" i="33"/>
  <c r="I11" i="33"/>
  <c r="J11" i="33" s="1"/>
  <c r="K11" i="33" s="1"/>
  <c r="H11" i="33"/>
  <c r="G11" i="33"/>
  <c r="H10" i="33"/>
  <c r="I10" i="33" s="1"/>
  <c r="J10" i="33" s="1"/>
  <c r="K10" i="33" s="1"/>
  <c r="G10" i="33"/>
  <c r="I6" i="33" s="1"/>
  <c r="E10" i="33"/>
  <c r="B7" i="33"/>
  <c r="B6" i="33"/>
  <c r="L55" i="33" l="1"/>
  <c r="L13" i="33"/>
  <c r="L12" i="33"/>
  <c r="L58" i="33"/>
  <c r="L26" i="33"/>
  <c r="L56" i="33"/>
  <c r="L48" i="33"/>
  <c r="L40" i="33"/>
  <c r="L32" i="33"/>
  <c r="L24" i="33"/>
  <c r="L16" i="33"/>
  <c r="L44" i="33"/>
  <c r="L20" i="33"/>
  <c r="L42" i="33"/>
  <c r="L10" i="33"/>
  <c r="L62" i="33"/>
  <c r="L54" i="33"/>
  <c r="L46" i="33"/>
  <c r="L38" i="33"/>
  <c r="L30" i="33"/>
  <c r="L22" i="33"/>
  <c r="L14" i="33"/>
  <c r="L52" i="33"/>
  <c r="L50" i="33"/>
  <c r="L61" i="33"/>
  <c r="L53" i="33"/>
  <c r="L45" i="33"/>
  <c r="L37" i="33"/>
  <c r="L29" i="33"/>
  <c r="L21" i="33"/>
  <c r="L28" i="33"/>
  <c r="L18" i="33"/>
  <c r="L60" i="33"/>
  <c r="L36" i="33"/>
  <c r="L34" i="33"/>
  <c r="L27" i="33"/>
  <c r="L41" i="33"/>
  <c r="L59" i="33"/>
  <c r="I7" i="33"/>
  <c r="M32" i="33" s="1"/>
  <c r="L11" i="33"/>
  <c r="L35" i="33"/>
  <c r="M38" i="33"/>
  <c r="L49" i="33"/>
  <c r="M31" i="33"/>
  <c r="N31" i="33" s="1"/>
  <c r="E31" i="33" s="1"/>
  <c r="M14" i="33"/>
  <c r="L39" i="33"/>
  <c r="L15" i="33"/>
  <c r="M21" i="33"/>
  <c r="L25" i="33"/>
  <c r="L43" i="33"/>
  <c r="L57" i="33"/>
  <c r="N45" i="35"/>
  <c r="E45" i="35" s="1"/>
  <c r="M58" i="35"/>
  <c r="N58" i="35" s="1"/>
  <c r="E58" i="35" s="1"/>
  <c r="M54" i="35"/>
  <c r="N54" i="35" s="1"/>
  <c r="E54" i="35" s="1"/>
  <c r="M28" i="35"/>
  <c r="N28" i="35" s="1"/>
  <c r="E28" i="35" s="1"/>
  <c r="N49" i="35"/>
  <c r="E49" i="35" s="1"/>
  <c r="M51" i="35"/>
  <c r="N51" i="35" s="1"/>
  <c r="E51" i="35" s="1"/>
  <c r="M47" i="35"/>
  <c r="N47" i="35" s="1"/>
  <c r="E47" i="35" s="1"/>
  <c r="M25" i="35"/>
  <c r="N25" i="35" s="1"/>
  <c r="E25" i="35" s="1"/>
  <c r="N19" i="35"/>
  <c r="E19" i="35" s="1"/>
  <c r="M29" i="35"/>
  <c r="N29" i="35" s="1"/>
  <c r="E29" i="35" s="1"/>
  <c r="M60" i="35"/>
  <c r="N60" i="35" s="1"/>
  <c r="E60" i="35" s="1"/>
  <c r="M62" i="35"/>
  <c r="N62" i="35" s="1"/>
  <c r="E62" i="35" s="1"/>
  <c r="M11" i="35"/>
  <c r="N11" i="35" s="1"/>
  <c r="E11" i="35" s="1"/>
  <c r="M42" i="35"/>
  <c r="N42" i="35" s="1"/>
  <c r="E42" i="35" s="1"/>
  <c r="M15" i="35"/>
  <c r="N15" i="35" s="1"/>
  <c r="E15" i="35" s="1"/>
  <c r="M38" i="35"/>
  <c r="N38" i="35" s="1"/>
  <c r="E38" i="35" s="1"/>
  <c r="M57" i="35"/>
  <c r="N57" i="35" s="1"/>
  <c r="E57" i="35" s="1"/>
  <c r="M12" i="35"/>
  <c r="N12" i="35" s="1"/>
  <c r="E12" i="35" s="1"/>
  <c r="N41" i="35"/>
  <c r="E41" i="35" s="1"/>
  <c r="M24" i="35"/>
  <c r="N24" i="35" s="1"/>
  <c r="E24" i="35" s="1"/>
  <c r="M59" i="35"/>
  <c r="N59" i="35" s="1"/>
  <c r="E59" i="35" s="1"/>
  <c r="M18" i="35"/>
  <c r="N18" i="35" s="1"/>
  <c r="E18" i="35" s="1"/>
  <c r="M20" i="35"/>
  <c r="N20" i="35" s="1"/>
  <c r="E20" i="35" s="1"/>
  <c r="M39" i="35"/>
  <c r="N39" i="35" s="1"/>
  <c r="E39" i="35" s="1"/>
  <c r="M61" i="35"/>
  <c r="M16" i="35"/>
  <c r="N16" i="35" s="1"/>
  <c r="E16" i="35" s="1"/>
  <c r="M35" i="35"/>
  <c r="N35" i="35" s="1"/>
  <c r="E35" i="35" s="1"/>
  <c r="N33" i="35"/>
  <c r="E33" i="35" s="1"/>
  <c r="M21" i="35"/>
  <c r="N21" i="35" s="1"/>
  <c r="E21" i="35" s="1"/>
  <c r="M17" i="35"/>
  <c r="N17" i="35" s="1"/>
  <c r="E17" i="35" s="1"/>
  <c r="M13" i="35"/>
  <c r="N13" i="35" s="1"/>
  <c r="E13" i="35" s="1"/>
  <c r="M44" i="35"/>
  <c r="N44" i="35" s="1"/>
  <c r="E44" i="35" s="1"/>
  <c r="N23" i="35"/>
  <c r="E23" i="35" s="1"/>
  <c r="N61" i="35"/>
  <c r="E61" i="35" s="1"/>
  <c r="M56" i="35"/>
  <c r="N56" i="35" s="1"/>
  <c r="E56" i="35" s="1"/>
  <c r="M46" i="35"/>
  <c r="N46" i="35" s="1"/>
  <c r="E46" i="35" s="1"/>
  <c r="M52" i="35"/>
  <c r="N52" i="35" s="1"/>
  <c r="E52" i="35" s="1"/>
  <c r="M34" i="35"/>
  <c r="N34" i="35" s="1"/>
  <c r="E34" i="35" s="1"/>
  <c r="M26" i="35"/>
  <c r="N26" i="35" s="1"/>
  <c r="E26" i="35" s="1"/>
  <c r="M48" i="35"/>
  <c r="N48" i="35" s="1"/>
  <c r="E48" i="35" s="1"/>
  <c r="M31" i="35"/>
  <c r="N31" i="35" s="1"/>
  <c r="E31" i="35" s="1"/>
  <c r="M22" i="35"/>
  <c r="N22" i="35" s="1"/>
  <c r="E22" i="35" s="1"/>
  <c r="K62" i="31"/>
  <c r="J62" i="31"/>
  <c r="I62" i="31"/>
  <c r="H62" i="31"/>
  <c r="G62" i="31"/>
  <c r="H61" i="31"/>
  <c r="I61" i="31" s="1"/>
  <c r="J61" i="31" s="1"/>
  <c r="K61" i="31" s="1"/>
  <c r="G61" i="31"/>
  <c r="I60" i="31"/>
  <c r="J60" i="31" s="1"/>
  <c r="K60" i="31" s="1"/>
  <c r="H60" i="31"/>
  <c r="G60" i="31"/>
  <c r="H59" i="31"/>
  <c r="I59" i="31" s="1"/>
  <c r="J59" i="31" s="1"/>
  <c r="K59" i="31" s="1"/>
  <c r="G59" i="31"/>
  <c r="I58" i="31"/>
  <c r="J58" i="31" s="1"/>
  <c r="K58" i="31" s="1"/>
  <c r="H58" i="31"/>
  <c r="G58" i="31"/>
  <c r="H57" i="31"/>
  <c r="I57" i="31" s="1"/>
  <c r="J57" i="31" s="1"/>
  <c r="K57" i="31" s="1"/>
  <c r="G57" i="31"/>
  <c r="I56" i="31"/>
  <c r="J56" i="31" s="1"/>
  <c r="K56" i="31" s="1"/>
  <c r="H56" i="31"/>
  <c r="G56" i="31"/>
  <c r="J55" i="31"/>
  <c r="K55" i="31" s="1"/>
  <c r="I55" i="31"/>
  <c r="H55" i="31"/>
  <c r="G55" i="31"/>
  <c r="K54" i="31"/>
  <c r="J54" i="31"/>
  <c r="I54" i="31"/>
  <c r="H54" i="31"/>
  <c r="G54" i="31"/>
  <c r="H53" i="31"/>
  <c r="I53" i="31" s="1"/>
  <c r="J53" i="31" s="1"/>
  <c r="K53" i="31" s="1"/>
  <c r="G53" i="31"/>
  <c r="I52" i="31"/>
  <c r="J52" i="31" s="1"/>
  <c r="K52" i="31" s="1"/>
  <c r="H52" i="31"/>
  <c r="G52" i="31"/>
  <c r="H51" i="31"/>
  <c r="I51" i="31" s="1"/>
  <c r="J51" i="31" s="1"/>
  <c r="K51" i="31" s="1"/>
  <c r="G51" i="31"/>
  <c r="I50" i="31"/>
  <c r="J50" i="31" s="1"/>
  <c r="K50" i="31" s="1"/>
  <c r="H50" i="31"/>
  <c r="G50" i="31"/>
  <c r="H49" i="31"/>
  <c r="I49" i="31" s="1"/>
  <c r="J49" i="31" s="1"/>
  <c r="K49" i="31" s="1"/>
  <c r="G49" i="31"/>
  <c r="I48" i="31"/>
  <c r="J48" i="31" s="1"/>
  <c r="K48" i="31" s="1"/>
  <c r="H48" i="31"/>
  <c r="G48" i="31"/>
  <c r="J47" i="31"/>
  <c r="K47" i="31" s="1"/>
  <c r="I47" i="31"/>
  <c r="H47" i="31"/>
  <c r="G47" i="31"/>
  <c r="K46" i="31"/>
  <c r="J46" i="31"/>
  <c r="I46" i="31"/>
  <c r="H46" i="31"/>
  <c r="G46" i="31"/>
  <c r="H45" i="31"/>
  <c r="I45" i="31" s="1"/>
  <c r="J45" i="31" s="1"/>
  <c r="K45" i="31" s="1"/>
  <c r="G45" i="31"/>
  <c r="I44" i="31"/>
  <c r="J44" i="31" s="1"/>
  <c r="K44" i="31" s="1"/>
  <c r="H44" i="31"/>
  <c r="G44" i="31"/>
  <c r="H43" i="31"/>
  <c r="I43" i="31" s="1"/>
  <c r="J43" i="31" s="1"/>
  <c r="K43" i="31" s="1"/>
  <c r="G43" i="31"/>
  <c r="I42" i="31"/>
  <c r="J42" i="31" s="1"/>
  <c r="K42" i="31" s="1"/>
  <c r="H42" i="31"/>
  <c r="G42" i="31"/>
  <c r="H41" i="31"/>
  <c r="I41" i="31" s="1"/>
  <c r="J41" i="31" s="1"/>
  <c r="K41" i="31" s="1"/>
  <c r="G41" i="31"/>
  <c r="I40" i="31"/>
  <c r="J40" i="31" s="1"/>
  <c r="K40" i="31" s="1"/>
  <c r="H40" i="31"/>
  <c r="G40" i="31"/>
  <c r="J39" i="31"/>
  <c r="K39" i="31" s="1"/>
  <c r="I39" i="31"/>
  <c r="H39" i="31"/>
  <c r="G39" i="31"/>
  <c r="K38" i="31"/>
  <c r="J38" i="31"/>
  <c r="I38" i="31"/>
  <c r="H38" i="31"/>
  <c r="G38" i="31"/>
  <c r="H37" i="31"/>
  <c r="I37" i="31" s="1"/>
  <c r="J37" i="31" s="1"/>
  <c r="K37" i="31" s="1"/>
  <c r="G37" i="31"/>
  <c r="I36" i="31"/>
  <c r="J36" i="31" s="1"/>
  <c r="K36" i="31" s="1"/>
  <c r="H36" i="31"/>
  <c r="G36" i="31"/>
  <c r="H35" i="31"/>
  <c r="I35" i="31" s="1"/>
  <c r="J35" i="31" s="1"/>
  <c r="K35" i="31" s="1"/>
  <c r="G35" i="31"/>
  <c r="I34" i="31"/>
  <c r="J34" i="31" s="1"/>
  <c r="K34" i="31" s="1"/>
  <c r="H34" i="31"/>
  <c r="G34" i="31"/>
  <c r="H33" i="31"/>
  <c r="I33" i="31" s="1"/>
  <c r="J33" i="31" s="1"/>
  <c r="K33" i="31" s="1"/>
  <c r="G33" i="31"/>
  <c r="I32" i="31"/>
  <c r="J32" i="31" s="1"/>
  <c r="K32" i="31" s="1"/>
  <c r="H32" i="31"/>
  <c r="G32" i="31"/>
  <c r="I31" i="31"/>
  <c r="J31" i="31" s="1"/>
  <c r="K31" i="31" s="1"/>
  <c r="H31" i="31"/>
  <c r="G31" i="31"/>
  <c r="J30" i="31"/>
  <c r="K30" i="31" s="1"/>
  <c r="I30" i="31"/>
  <c r="H30" i="31"/>
  <c r="G30" i="31"/>
  <c r="H29" i="31"/>
  <c r="I29" i="31" s="1"/>
  <c r="J29" i="31" s="1"/>
  <c r="K29" i="31" s="1"/>
  <c r="G29" i="31"/>
  <c r="I28" i="31"/>
  <c r="J28" i="31" s="1"/>
  <c r="K28" i="31" s="1"/>
  <c r="H28" i="31"/>
  <c r="G28" i="31"/>
  <c r="H27" i="31"/>
  <c r="I27" i="31" s="1"/>
  <c r="J27" i="31" s="1"/>
  <c r="K27" i="31" s="1"/>
  <c r="G27" i="31"/>
  <c r="I26" i="31"/>
  <c r="J26" i="31" s="1"/>
  <c r="K26" i="31" s="1"/>
  <c r="H26" i="31"/>
  <c r="G26" i="31"/>
  <c r="H25" i="31"/>
  <c r="I25" i="31" s="1"/>
  <c r="J25" i="31" s="1"/>
  <c r="K25" i="31" s="1"/>
  <c r="G25" i="31"/>
  <c r="H24" i="31"/>
  <c r="I24" i="31" s="1"/>
  <c r="J24" i="31" s="1"/>
  <c r="K24" i="31" s="1"/>
  <c r="G24" i="31"/>
  <c r="I23" i="31"/>
  <c r="J23" i="31" s="1"/>
  <c r="K23" i="31" s="1"/>
  <c r="H23" i="31"/>
  <c r="G23" i="31"/>
  <c r="J22" i="31"/>
  <c r="K22" i="31" s="1"/>
  <c r="I22" i="31"/>
  <c r="H22" i="31"/>
  <c r="G22" i="31"/>
  <c r="H21" i="31"/>
  <c r="I21" i="31" s="1"/>
  <c r="J21" i="31" s="1"/>
  <c r="K21" i="31" s="1"/>
  <c r="G21" i="31"/>
  <c r="I20" i="31"/>
  <c r="J20" i="31" s="1"/>
  <c r="K20" i="31" s="1"/>
  <c r="H20" i="31"/>
  <c r="G20" i="31"/>
  <c r="H19" i="31"/>
  <c r="I19" i="31" s="1"/>
  <c r="J19" i="31" s="1"/>
  <c r="K19" i="31" s="1"/>
  <c r="G19" i="31"/>
  <c r="I18" i="31"/>
  <c r="J18" i="31" s="1"/>
  <c r="K18" i="31" s="1"/>
  <c r="H18" i="31"/>
  <c r="G18" i="31"/>
  <c r="H17" i="31"/>
  <c r="I17" i="31" s="1"/>
  <c r="J17" i="31" s="1"/>
  <c r="K17" i="31" s="1"/>
  <c r="G17" i="31"/>
  <c r="H16" i="31"/>
  <c r="I16" i="31" s="1"/>
  <c r="J16" i="31" s="1"/>
  <c r="K16" i="31" s="1"/>
  <c r="G16" i="31"/>
  <c r="I15" i="31"/>
  <c r="J15" i="31" s="1"/>
  <c r="K15" i="31" s="1"/>
  <c r="H15" i="31"/>
  <c r="G15" i="31"/>
  <c r="J14" i="31"/>
  <c r="K14" i="31" s="1"/>
  <c r="I14" i="31"/>
  <c r="H14" i="31"/>
  <c r="G14" i="31"/>
  <c r="H13" i="31"/>
  <c r="I13" i="31" s="1"/>
  <c r="J13" i="31" s="1"/>
  <c r="K13" i="31" s="1"/>
  <c r="G13" i="31"/>
  <c r="I12" i="31"/>
  <c r="J12" i="31" s="1"/>
  <c r="K12" i="31" s="1"/>
  <c r="H12" i="31"/>
  <c r="G12" i="31"/>
  <c r="H11" i="31"/>
  <c r="I11" i="31" s="1"/>
  <c r="J11" i="31" s="1"/>
  <c r="K11" i="31" s="1"/>
  <c r="G11" i="31"/>
  <c r="I10" i="31"/>
  <c r="J10" i="31" s="1"/>
  <c r="K10" i="31" s="1"/>
  <c r="H10" i="31"/>
  <c r="G10" i="31"/>
  <c r="E10" i="31"/>
  <c r="B7" i="31"/>
  <c r="B6" i="31"/>
  <c r="M23" i="31" l="1"/>
  <c r="L18" i="31"/>
  <c r="M46" i="31"/>
  <c r="M41" i="31"/>
  <c r="M44" i="31"/>
  <c r="M36" i="31"/>
  <c r="M49" i="31"/>
  <c r="L10" i="31"/>
  <c r="M25" i="31"/>
  <c r="M28" i="31"/>
  <c r="M16" i="31"/>
  <c r="M31" i="31"/>
  <c r="M42" i="31"/>
  <c r="M12" i="31"/>
  <c r="L16" i="31"/>
  <c r="N16" i="31" s="1"/>
  <c r="E16" i="31" s="1"/>
  <c r="I7" i="31"/>
  <c r="M17" i="31" s="1"/>
  <c r="M34" i="31"/>
  <c r="M39" i="31"/>
  <c r="M55" i="31"/>
  <c r="L56" i="31"/>
  <c r="M35" i="33"/>
  <c r="M56" i="33"/>
  <c r="M48" i="33"/>
  <c r="N50" i="33"/>
  <c r="E50" i="33" s="1"/>
  <c r="M26" i="33"/>
  <c r="M51" i="33"/>
  <c r="N51" i="33" s="1"/>
  <c r="E51" i="33" s="1"/>
  <c r="M28" i="33"/>
  <c r="N28" i="33" s="1"/>
  <c r="E28" i="33" s="1"/>
  <c r="M42" i="33"/>
  <c r="M45" i="33"/>
  <c r="M27" i="33"/>
  <c r="M34" i="33"/>
  <c r="M37" i="33"/>
  <c r="N48" i="33"/>
  <c r="E48" i="33" s="1"/>
  <c r="M19" i="33"/>
  <c r="N19" i="33" s="1"/>
  <c r="E19" i="33" s="1"/>
  <c r="M47" i="33"/>
  <c r="N47" i="33" s="1"/>
  <c r="E47" i="33" s="1"/>
  <c r="M23" i="33"/>
  <c r="N23" i="33" s="1"/>
  <c r="E23" i="33" s="1"/>
  <c r="M30" i="33"/>
  <c r="N21" i="33"/>
  <c r="E21" i="33" s="1"/>
  <c r="N14" i="33"/>
  <c r="E14" i="33" s="1"/>
  <c r="N42" i="33"/>
  <c r="E42" i="33" s="1"/>
  <c r="N56" i="33"/>
  <c r="E56" i="33" s="1"/>
  <c r="M61" i="33"/>
  <c r="N61" i="33" s="1"/>
  <c r="E61" i="33" s="1"/>
  <c r="M44" i="33"/>
  <c r="M18" i="33"/>
  <c r="N18" i="33" s="1"/>
  <c r="E18" i="33" s="1"/>
  <c r="M24" i="33"/>
  <c r="N35" i="33"/>
  <c r="E35" i="33" s="1"/>
  <c r="M10" i="33"/>
  <c r="N10" i="33" s="1"/>
  <c r="M13" i="33"/>
  <c r="N27" i="33"/>
  <c r="E27" i="33" s="1"/>
  <c r="N29" i="33"/>
  <c r="E29" i="33" s="1"/>
  <c r="N26" i="33"/>
  <c r="E26" i="33" s="1"/>
  <c r="M22" i="33"/>
  <c r="N22" i="33" s="1"/>
  <c r="E22" i="33" s="1"/>
  <c r="M33" i="33"/>
  <c r="N33" i="33" s="1"/>
  <c r="E33" i="33" s="1"/>
  <c r="N15" i="33"/>
  <c r="E15" i="33" s="1"/>
  <c r="M29" i="33"/>
  <c r="M20" i="33"/>
  <c r="N20" i="33" s="1"/>
  <c r="E20" i="33" s="1"/>
  <c r="M17" i="33"/>
  <c r="N17" i="33" s="1"/>
  <c r="E17" i="33" s="1"/>
  <c r="M15" i="33"/>
  <c r="M16" i="33"/>
  <c r="N37" i="33"/>
  <c r="E37" i="33" s="1"/>
  <c r="N30" i="33"/>
  <c r="E30" i="33" s="1"/>
  <c r="N44" i="33"/>
  <c r="E44" i="33" s="1"/>
  <c r="N58" i="33"/>
  <c r="E58" i="33" s="1"/>
  <c r="M43" i="33"/>
  <c r="N43" i="33" s="1"/>
  <c r="E43" i="33" s="1"/>
  <c r="M11" i="33"/>
  <c r="M50" i="33"/>
  <c r="N11" i="33"/>
  <c r="E11" i="33" s="1"/>
  <c r="M57" i="33"/>
  <c r="N57" i="33" s="1"/>
  <c r="E57" i="33" s="1"/>
  <c r="M39" i="33"/>
  <c r="N34" i="33"/>
  <c r="E34" i="33" s="1"/>
  <c r="N45" i="33"/>
  <c r="E45" i="33" s="1"/>
  <c r="N38" i="33"/>
  <c r="E38" i="33" s="1"/>
  <c r="N16" i="33"/>
  <c r="E16" i="33" s="1"/>
  <c r="M54" i="33"/>
  <c r="I6" i="31"/>
  <c r="L30" i="31" s="1"/>
  <c r="M53" i="33"/>
  <c r="M49" i="33"/>
  <c r="N49" i="33" s="1"/>
  <c r="E49" i="33" s="1"/>
  <c r="M25" i="33"/>
  <c r="N25" i="33" s="1"/>
  <c r="E25" i="33" s="1"/>
  <c r="M12" i="33"/>
  <c r="N12" i="33" s="1"/>
  <c r="E12" i="33" s="1"/>
  <c r="M52" i="33"/>
  <c r="N52" i="33" s="1"/>
  <c r="E52" i="33" s="1"/>
  <c r="M59" i="33"/>
  <c r="M62" i="33"/>
  <c r="N62" i="33" s="1"/>
  <c r="E62" i="33" s="1"/>
  <c r="N53" i="33"/>
  <c r="E53" i="33" s="1"/>
  <c r="N46" i="33"/>
  <c r="E46" i="33" s="1"/>
  <c r="N24" i="33"/>
  <c r="E24" i="33" s="1"/>
  <c r="N13" i="33"/>
  <c r="E13" i="33" s="1"/>
  <c r="M58" i="33"/>
  <c r="M46" i="33"/>
  <c r="N39" i="33"/>
  <c r="E39" i="33" s="1"/>
  <c r="M60" i="33"/>
  <c r="N60" i="33" s="1"/>
  <c r="E60" i="33" s="1"/>
  <c r="M36" i="33"/>
  <c r="N36" i="33" s="1"/>
  <c r="E36" i="33" s="1"/>
  <c r="M41" i="33"/>
  <c r="N41" i="33" s="1"/>
  <c r="E41" i="33" s="1"/>
  <c r="M55" i="33"/>
  <c r="N55" i="33" s="1"/>
  <c r="E55" i="33" s="1"/>
  <c r="N59" i="33"/>
  <c r="E59" i="33" s="1"/>
  <c r="N54" i="33"/>
  <c r="E54" i="33" s="1"/>
  <c r="N32" i="33"/>
  <c r="E32" i="33" s="1"/>
  <c r="M40" i="33"/>
  <c r="N40" i="33" s="1"/>
  <c r="E40" i="33" s="1"/>
  <c r="I62" i="29"/>
  <c r="J62" i="29" s="1"/>
  <c r="K62" i="29" s="1"/>
  <c r="H62" i="29"/>
  <c r="G62" i="29"/>
  <c r="L62" i="29" s="1"/>
  <c r="H61" i="29"/>
  <c r="I61" i="29" s="1"/>
  <c r="J61" i="29" s="1"/>
  <c r="K61" i="29" s="1"/>
  <c r="G61" i="29"/>
  <c r="L61" i="29" s="1"/>
  <c r="H60" i="29"/>
  <c r="I60" i="29" s="1"/>
  <c r="J60" i="29" s="1"/>
  <c r="K60" i="29" s="1"/>
  <c r="G60" i="29"/>
  <c r="I59" i="29"/>
  <c r="J59" i="29" s="1"/>
  <c r="K59" i="29" s="1"/>
  <c r="H59" i="29"/>
  <c r="G59" i="29"/>
  <c r="J58" i="29"/>
  <c r="K58" i="29" s="1"/>
  <c r="I58" i="29"/>
  <c r="H58" i="29"/>
  <c r="G58" i="29"/>
  <c r="K57" i="29"/>
  <c r="J57" i="29"/>
  <c r="I57" i="29"/>
  <c r="H57" i="29"/>
  <c r="G57" i="29"/>
  <c r="L56" i="29"/>
  <c r="H56" i="29"/>
  <c r="I56" i="29" s="1"/>
  <c r="J56" i="29" s="1"/>
  <c r="K56" i="29" s="1"/>
  <c r="G56" i="29"/>
  <c r="H55" i="29"/>
  <c r="I55" i="29" s="1"/>
  <c r="J55" i="29" s="1"/>
  <c r="K55" i="29" s="1"/>
  <c r="G55" i="29"/>
  <c r="I54" i="29"/>
  <c r="J54" i="29" s="1"/>
  <c r="K54" i="29" s="1"/>
  <c r="H54" i="29"/>
  <c r="G54" i="29"/>
  <c r="L54" i="29" s="1"/>
  <c r="H53" i="29"/>
  <c r="I53" i="29" s="1"/>
  <c r="J53" i="29" s="1"/>
  <c r="K53" i="29" s="1"/>
  <c r="G53" i="29"/>
  <c r="L53" i="29" s="1"/>
  <c r="H52" i="29"/>
  <c r="I52" i="29" s="1"/>
  <c r="J52" i="29" s="1"/>
  <c r="K52" i="29" s="1"/>
  <c r="G52" i="29"/>
  <c r="I51" i="29"/>
  <c r="J51" i="29" s="1"/>
  <c r="K51" i="29" s="1"/>
  <c r="H51" i="29"/>
  <c r="G51" i="29"/>
  <c r="J50" i="29"/>
  <c r="K50" i="29" s="1"/>
  <c r="I50" i="29"/>
  <c r="H50" i="29"/>
  <c r="G50" i="29"/>
  <c r="K49" i="29"/>
  <c r="J49" i="29"/>
  <c r="I49" i="29"/>
  <c r="H49" i="29"/>
  <c r="G49" i="29"/>
  <c r="L48" i="29"/>
  <c r="H48" i="29"/>
  <c r="I48" i="29" s="1"/>
  <c r="J48" i="29" s="1"/>
  <c r="K48" i="29" s="1"/>
  <c r="G48" i="29"/>
  <c r="H47" i="29"/>
  <c r="I47" i="29" s="1"/>
  <c r="J47" i="29" s="1"/>
  <c r="K47" i="29" s="1"/>
  <c r="G47" i="29"/>
  <c r="I46" i="29"/>
  <c r="J46" i="29" s="1"/>
  <c r="K46" i="29" s="1"/>
  <c r="H46" i="29"/>
  <c r="G46" i="29"/>
  <c r="L46" i="29" s="1"/>
  <c r="H45" i="29"/>
  <c r="I45" i="29" s="1"/>
  <c r="J45" i="29" s="1"/>
  <c r="K45" i="29" s="1"/>
  <c r="G45" i="29"/>
  <c r="L45" i="29" s="1"/>
  <c r="H44" i="29"/>
  <c r="I44" i="29" s="1"/>
  <c r="J44" i="29" s="1"/>
  <c r="K44" i="29" s="1"/>
  <c r="G44" i="29"/>
  <c r="L44" i="29" s="1"/>
  <c r="I43" i="29"/>
  <c r="J43" i="29" s="1"/>
  <c r="K43" i="29" s="1"/>
  <c r="H43" i="29"/>
  <c r="G43" i="29"/>
  <c r="J42" i="29"/>
  <c r="K42" i="29" s="1"/>
  <c r="I42" i="29"/>
  <c r="H42" i="29"/>
  <c r="G42" i="29"/>
  <c r="K41" i="29"/>
  <c r="J41" i="29"/>
  <c r="I41" i="29"/>
  <c r="H41" i="29"/>
  <c r="G41" i="29"/>
  <c r="L40" i="29"/>
  <c r="H40" i="29"/>
  <c r="I40" i="29" s="1"/>
  <c r="J40" i="29" s="1"/>
  <c r="K40" i="29" s="1"/>
  <c r="G40" i="29"/>
  <c r="H39" i="29"/>
  <c r="I39" i="29" s="1"/>
  <c r="J39" i="29" s="1"/>
  <c r="K39" i="29" s="1"/>
  <c r="G39" i="29"/>
  <c r="I38" i="29"/>
  <c r="J38" i="29" s="1"/>
  <c r="K38" i="29" s="1"/>
  <c r="H38" i="29"/>
  <c r="G38" i="29"/>
  <c r="L38" i="29" s="1"/>
  <c r="H37" i="29"/>
  <c r="I37" i="29" s="1"/>
  <c r="J37" i="29" s="1"/>
  <c r="K37" i="29" s="1"/>
  <c r="G37" i="29"/>
  <c r="L37" i="29" s="1"/>
  <c r="H36" i="29"/>
  <c r="I36" i="29" s="1"/>
  <c r="J36" i="29" s="1"/>
  <c r="K36" i="29" s="1"/>
  <c r="G36" i="29"/>
  <c r="L36" i="29" s="1"/>
  <c r="I35" i="29"/>
  <c r="J35" i="29" s="1"/>
  <c r="K35" i="29" s="1"/>
  <c r="H35" i="29"/>
  <c r="G35" i="29"/>
  <c r="J34" i="29"/>
  <c r="K34" i="29" s="1"/>
  <c r="I34" i="29"/>
  <c r="H34" i="29"/>
  <c r="G34" i="29"/>
  <c r="K33" i="29"/>
  <c r="J33" i="29"/>
  <c r="I33" i="29"/>
  <c r="H33" i="29"/>
  <c r="G33" i="29"/>
  <c r="L32" i="29"/>
  <c r="H32" i="29"/>
  <c r="I32" i="29" s="1"/>
  <c r="J32" i="29" s="1"/>
  <c r="K32" i="29" s="1"/>
  <c r="G32" i="29"/>
  <c r="H31" i="29"/>
  <c r="I31" i="29" s="1"/>
  <c r="J31" i="29" s="1"/>
  <c r="K31" i="29" s="1"/>
  <c r="G31" i="29"/>
  <c r="I30" i="29"/>
  <c r="J30" i="29" s="1"/>
  <c r="K30" i="29" s="1"/>
  <c r="H30" i="29"/>
  <c r="G30" i="29"/>
  <c r="L30" i="29" s="1"/>
  <c r="H29" i="29"/>
  <c r="I29" i="29" s="1"/>
  <c r="J29" i="29" s="1"/>
  <c r="K29" i="29" s="1"/>
  <c r="G29" i="29"/>
  <c r="L29" i="29" s="1"/>
  <c r="H28" i="29"/>
  <c r="I28" i="29" s="1"/>
  <c r="J28" i="29" s="1"/>
  <c r="K28" i="29" s="1"/>
  <c r="G28" i="29"/>
  <c r="L28" i="29" s="1"/>
  <c r="I27" i="29"/>
  <c r="J27" i="29" s="1"/>
  <c r="K27" i="29" s="1"/>
  <c r="H27" i="29"/>
  <c r="G27" i="29"/>
  <c r="J26" i="29"/>
  <c r="K26" i="29" s="1"/>
  <c r="I26" i="29"/>
  <c r="H26" i="29"/>
  <c r="G26" i="29"/>
  <c r="K25" i="29"/>
  <c r="J25" i="29"/>
  <c r="I25" i="29"/>
  <c r="H25" i="29"/>
  <c r="G25" i="29"/>
  <c r="L24" i="29"/>
  <c r="H24" i="29"/>
  <c r="I24" i="29" s="1"/>
  <c r="J24" i="29" s="1"/>
  <c r="K24" i="29" s="1"/>
  <c r="G24" i="29"/>
  <c r="L23" i="29"/>
  <c r="H23" i="29"/>
  <c r="I23" i="29" s="1"/>
  <c r="J23" i="29" s="1"/>
  <c r="K23" i="29" s="1"/>
  <c r="G23" i="29"/>
  <c r="I22" i="29"/>
  <c r="J22" i="29" s="1"/>
  <c r="K22" i="29" s="1"/>
  <c r="H22" i="29"/>
  <c r="G22" i="29"/>
  <c r="L22" i="29" s="1"/>
  <c r="H21" i="29"/>
  <c r="I21" i="29" s="1"/>
  <c r="J21" i="29" s="1"/>
  <c r="K21" i="29" s="1"/>
  <c r="G21" i="29"/>
  <c r="L21" i="29" s="1"/>
  <c r="H20" i="29"/>
  <c r="I20" i="29" s="1"/>
  <c r="J20" i="29" s="1"/>
  <c r="K20" i="29" s="1"/>
  <c r="G20" i="29"/>
  <c r="L20" i="29" s="1"/>
  <c r="I19" i="29"/>
  <c r="J19" i="29" s="1"/>
  <c r="K19" i="29" s="1"/>
  <c r="H19" i="29"/>
  <c r="G19" i="29"/>
  <c r="J18" i="29"/>
  <c r="K18" i="29" s="1"/>
  <c r="I18" i="29"/>
  <c r="H18" i="29"/>
  <c r="G18" i="29"/>
  <c r="K17" i="29"/>
  <c r="J17" i="29"/>
  <c r="I17" i="29"/>
  <c r="H17" i="29"/>
  <c r="G17" i="29"/>
  <c r="L16" i="29"/>
  <c r="H16" i="29"/>
  <c r="I16" i="29" s="1"/>
  <c r="J16" i="29" s="1"/>
  <c r="K16" i="29" s="1"/>
  <c r="G16" i="29"/>
  <c r="L15" i="29"/>
  <c r="H15" i="29"/>
  <c r="I15" i="29" s="1"/>
  <c r="J15" i="29" s="1"/>
  <c r="K15" i="29" s="1"/>
  <c r="G15" i="29"/>
  <c r="I14" i="29"/>
  <c r="J14" i="29" s="1"/>
  <c r="K14" i="29" s="1"/>
  <c r="H14" i="29"/>
  <c r="G14" i="29"/>
  <c r="L14" i="29" s="1"/>
  <c r="H13" i="29"/>
  <c r="I13" i="29" s="1"/>
  <c r="J13" i="29" s="1"/>
  <c r="K13" i="29" s="1"/>
  <c r="G13" i="29"/>
  <c r="L13" i="29" s="1"/>
  <c r="H12" i="29"/>
  <c r="I12" i="29" s="1"/>
  <c r="J12" i="29" s="1"/>
  <c r="K12" i="29" s="1"/>
  <c r="G12" i="29"/>
  <c r="L12" i="29" s="1"/>
  <c r="I11" i="29"/>
  <c r="J11" i="29" s="1"/>
  <c r="K11" i="29" s="1"/>
  <c r="H11" i="29"/>
  <c r="G11" i="29"/>
  <c r="J10" i="29"/>
  <c r="K10" i="29" s="1"/>
  <c r="I10" i="29"/>
  <c r="H10" i="29"/>
  <c r="G10" i="29"/>
  <c r="E10" i="29"/>
  <c r="B7" i="29"/>
  <c r="I6" i="29"/>
  <c r="L55" i="29" s="1"/>
  <c r="B6" i="29"/>
  <c r="M52" i="29" l="1"/>
  <c r="M40" i="29"/>
  <c r="M39" i="29"/>
  <c r="M41" i="29"/>
  <c r="M13" i="29"/>
  <c r="N13" i="29" s="1"/>
  <c r="E13" i="29" s="1"/>
  <c r="M37" i="29"/>
  <c r="N37" i="29" s="1"/>
  <c r="E37" i="29" s="1"/>
  <c r="N40" i="29"/>
  <c r="E40" i="29" s="1"/>
  <c r="M55" i="29"/>
  <c r="N55" i="29" s="1"/>
  <c r="E55" i="29" s="1"/>
  <c r="M24" i="29"/>
  <c r="N24" i="29" s="1"/>
  <c r="E24" i="29" s="1"/>
  <c r="M20" i="29"/>
  <c r="N20" i="29" s="1"/>
  <c r="E20" i="29" s="1"/>
  <c r="I7" i="29"/>
  <c r="M31" i="29" s="1"/>
  <c r="M26" i="29"/>
  <c r="M42" i="29"/>
  <c r="M11" i="29"/>
  <c r="M15" i="29"/>
  <c r="N15" i="29" s="1"/>
  <c r="E15" i="29" s="1"/>
  <c r="M19" i="29"/>
  <c r="M46" i="29"/>
  <c r="N46" i="29" s="1"/>
  <c r="E46" i="29" s="1"/>
  <c r="M62" i="29"/>
  <c r="N62" i="29" s="1"/>
  <c r="E62" i="29" s="1"/>
  <c r="M25" i="29"/>
  <c r="M17" i="29"/>
  <c r="M23" i="29"/>
  <c r="N23" i="29" s="1"/>
  <c r="E23" i="29" s="1"/>
  <c r="M27" i="29"/>
  <c r="M35" i="29"/>
  <c r="M43" i="29"/>
  <c r="L17" i="29"/>
  <c r="N17" i="29" s="1"/>
  <c r="E17" i="29" s="1"/>
  <c r="L25" i="29"/>
  <c r="L33" i="29"/>
  <c r="L41" i="29"/>
  <c r="N41" i="29" s="1"/>
  <c r="E41" i="29" s="1"/>
  <c r="L49" i="29"/>
  <c r="L57" i="29"/>
  <c r="L48" i="31"/>
  <c r="L38" i="31"/>
  <c r="L22" i="31"/>
  <c r="L41" i="31"/>
  <c r="N41" i="31" s="1"/>
  <c r="E41" i="31" s="1"/>
  <c r="M14" i="31"/>
  <c r="M35" i="31"/>
  <c r="L10" i="29"/>
  <c r="L18" i="29"/>
  <c r="L26" i="29"/>
  <c r="L34" i="29"/>
  <c r="L42" i="29"/>
  <c r="N42" i="29" s="1"/>
  <c r="E42" i="29" s="1"/>
  <c r="L50" i="29"/>
  <c r="L58" i="29"/>
  <c r="L40" i="31"/>
  <c r="L58" i="31"/>
  <c r="N58" i="31" s="1"/>
  <c r="E58" i="31" s="1"/>
  <c r="M33" i="31"/>
  <c r="M38" i="31"/>
  <c r="M13" i="31"/>
  <c r="L11" i="29"/>
  <c r="N11" i="29" s="1"/>
  <c r="E11" i="29" s="1"/>
  <c r="L19" i="29"/>
  <c r="N19" i="29" s="1"/>
  <c r="E19" i="29" s="1"/>
  <c r="L27" i="29"/>
  <c r="N27" i="29" s="1"/>
  <c r="E27" i="29" s="1"/>
  <c r="L35" i="29"/>
  <c r="L43" i="29"/>
  <c r="N43" i="29" s="1"/>
  <c r="E43" i="29" s="1"/>
  <c r="L51" i="29"/>
  <c r="L59" i="29"/>
  <c r="L45" i="31"/>
  <c r="L12" i="31"/>
  <c r="N12" i="31" s="1"/>
  <c r="E12" i="31" s="1"/>
  <c r="L55" i="31"/>
  <c r="N55" i="31" s="1"/>
  <c r="E55" i="31" s="1"/>
  <c r="L47" i="31"/>
  <c r="L39" i="31"/>
  <c r="N39" i="31" s="1"/>
  <c r="E39" i="31" s="1"/>
  <c r="L31" i="31"/>
  <c r="N31" i="31" s="1"/>
  <c r="E31" i="31" s="1"/>
  <c r="L23" i="31"/>
  <c r="N23" i="31" s="1"/>
  <c r="E23" i="31" s="1"/>
  <c r="L15" i="31"/>
  <c r="L37" i="31"/>
  <c r="L28" i="31"/>
  <c r="N28" i="31" s="1"/>
  <c r="E28" i="31" s="1"/>
  <c r="L61" i="31"/>
  <c r="L53" i="31"/>
  <c r="L21" i="31"/>
  <c r="L13" i="31"/>
  <c r="N13" i="31" s="1"/>
  <c r="E13" i="31" s="1"/>
  <c r="L29" i="31"/>
  <c r="N29" i="31" s="1"/>
  <c r="E29" i="31" s="1"/>
  <c r="L60" i="31"/>
  <c r="L52" i="31"/>
  <c r="L44" i="31"/>
  <c r="N44" i="31" s="1"/>
  <c r="E44" i="31" s="1"/>
  <c r="L36" i="31"/>
  <c r="N36" i="31" s="1"/>
  <c r="E36" i="31" s="1"/>
  <c r="L20" i="31"/>
  <c r="L59" i="31"/>
  <c r="L51" i="31"/>
  <c r="N51" i="31" s="1"/>
  <c r="E51" i="31" s="1"/>
  <c r="L43" i="31"/>
  <c r="L35" i="31"/>
  <c r="L27" i="31"/>
  <c r="L19" i="31"/>
  <c r="N19" i="31" s="1"/>
  <c r="E19" i="31" s="1"/>
  <c r="L11" i="31"/>
  <c r="N11" i="31" s="1"/>
  <c r="E11" i="31" s="1"/>
  <c r="L32" i="31"/>
  <c r="N32" i="31" s="1"/>
  <c r="E32" i="31" s="1"/>
  <c r="L26" i="31"/>
  <c r="L62" i="31"/>
  <c r="N62" i="31" s="1"/>
  <c r="E62" i="31" s="1"/>
  <c r="M19" i="31"/>
  <c r="L50" i="31"/>
  <c r="M30" i="31"/>
  <c r="N30" i="31" s="1"/>
  <c r="E30" i="31" s="1"/>
  <c r="M18" i="31"/>
  <c r="N18" i="31" s="1"/>
  <c r="E18" i="31" s="1"/>
  <c r="L33" i="31"/>
  <c r="N33" i="31" s="1"/>
  <c r="E33" i="31" s="1"/>
  <c r="M20" i="31"/>
  <c r="M59" i="31"/>
  <c r="N10" i="31"/>
  <c r="L52" i="29"/>
  <c r="L60" i="29"/>
  <c r="M29" i="31"/>
  <c r="M22" i="31"/>
  <c r="M58" i="31"/>
  <c r="M61" i="31"/>
  <c r="L42" i="31"/>
  <c r="N42" i="31" s="1"/>
  <c r="E42" i="31" s="1"/>
  <c r="M24" i="31"/>
  <c r="M62" i="31"/>
  <c r="M27" i="31"/>
  <c r="M11" i="31"/>
  <c r="M51" i="31"/>
  <c r="L17" i="31"/>
  <c r="N17" i="31" s="1"/>
  <c r="E17" i="31" s="1"/>
  <c r="L14" i="31"/>
  <c r="N14" i="31" s="1"/>
  <c r="E14" i="31" s="1"/>
  <c r="L54" i="31"/>
  <c r="N54" i="31" s="1"/>
  <c r="E54" i="31" s="1"/>
  <c r="M53" i="31"/>
  <c r="L34" i="31"/>
  <c r="N34" i="31" s="1"/>
  <c r="E34" i="31" s="1"/>
  <c r="M60" i="31"/>
  <c r="L57" i="31"/>
  <c r="L24" i="31"/>
  <c r="M56" i="31"/>
  <c r="M43" i="31"/>
  <c r="N56" i="31"/>
  <c r="E56" i="31" s="1"/>
  <c r="M50" i="31"/>
  <c r="M45" i="31"/>
  <c r="L25" i="31"/>
  <c r="N25" i="31" s="1"/>
  <c r="E25" i="31" s="1"/>
  <c r="M57" i="31"/>
  <c r="M54" i="31"/>
  <c r="M21" i="31"/>
  <c r="M48" i="31"/>
  <c r="M26" i="31"/>
  <c r="L31" i="29"/>
  <c r="L39" i="29"/>
  <c r="N39" i="29" s="1"/>
  <c r="E39" i="29" s="1"/>
  <c r="L47" i="29"/>
  <c r="M47" i="31"/>
  <c r="M10" i="31"/>
  <c r="L46" i="31"/>
  <c r="N46" i="31" s="1"/>
  <c r="E46" i="31" s="1"/>
  <c r="M37" i="31"/>
  <c r="M15" i="31"/>
  <c r="M52" i="31"/>
  <c r="L49" i="31"/>
  <c r="N49" i="31" s="1"/>
  <c r="E49" i="31" s="1"/>
  <c r="M32" i="31"/>
  <c r="M40" i="31"/>
  <c r="I62" i="27"/>
  <c r="J62" i="27" s="1"/>
  <c r="K62" i="27" s="1"/>
  <c r="H62" i="27"/>
  <c r="G62" i="27"/>
  <c r="H61" i="27"/>
  <c r="I61" i="27" s="1"/>
  <c r="J61" i="27" s="1"/>
  <c r="K61" i="27" s="1"/>
  <c r="G61" i="27"/>
  <c r="I60" i="27"/>
  <c r="J60" i="27" s="1"/>
  <c r="K60" i="27" s="1"/>
  <c r="H60" i="27"/>
  <c r="G60" i="27"/>
  <c r="L60" i="27" s="1"/>
  <c r="H59" i="27"/>
  <c r="I59" i="27" s="1"/>
  <c r="J59" i="27" s="1"/>
  <c r="K59" i="27" s="1"/>
  <c r="G59" i="27"/>
  <c r="I58" i="27"/>
  <c r="J58" i="27" s="1"/>
  <c r="K58" i="27" s="1"/>
  <c r="H58" i="27"/>
  <c r="G58" i="27"/>
  <c r="H57" i="27"/>
  <c r="I57" i="27" s="1"/>
  <c r="J57" i="27" s="1"/>
  <c r="K57" i="27" s="1"/>
  <c r="G57" i="27"/>
  <c r="I56" i="27"/>
  <c r="J56" i="27" s="1"/>
  <c r="K56" i="27" s="1"/>
  <c r="H56" i="27"/>
  <c r="G56" i="27"/>
  <c r="H55" i="27"/>
  <c r="I55" i="27" s="1"/>
  <c r="J55" i="27" s="1"/>
  <c r="K55" i="27" s="1"/>
  <c r="G55" i="27"/>
  <c r="I54" i="27"/>
  <c r="J54" i="27" s="1"/>
  <c r="K54" i="27" s="1"/>
  <c r="H54" i="27"/>
  <c r="G54" i="27"/>
  <c r="H53" i="27"/>
  <c r="I53" i="27" s="1"/>
  <c r="J53" i="27" s="1"/>
  <c r="K53" i="27" s="1"/>
  <c r="G53" i="27"/>
  <c r="I52" i="27"/>
  <c r="J52" i="27" s="1"/>
  <c r="K52" i="27" s="1"/>
  <c r="H52" i="27"/>
  <c r="G52" i="27"/>
  <c r="H51" i="27"/>
  <c r="I51" i="27" s="1"/>
  <c r="J51" i="27" s="1"/>
  <c r="K51" i="27" s="1"/>
  <c r="G51" i="27"/>
  <c r="I50" i="27"/>
  <c r="J50" i="27" s="1"/>
  <c r="K50" i="27" s="1"/>
  <c r="H50" i="27"/>
  <c r="G50" i="27"/>
  <c r="H49" i="27"/>
  <c r="I49" i="27" s="1"/>
  <c r="J49" i="27" s="1"/>
  <c r="K49" i="27" s="1"/>
  <c r="G49" i="27"/>
  <c r="I48" i="27"/>
  <c r="J48" i="27" s="1"/>
  <c r="K48" i="27" s="1"/>
  <c r="H48" i="27"/>
  <c r="G48" i="27"/>
  <c r="H47" i="27"/>
  <c r="I47" i="27" s="1"/>
  <c r="J47" i="27" s="1"/>
  <c r="K47" i="27" s="1"/>
  <c r="G47" i="27"/>
  <c r="I46" i="27"/>
  <c r="J46" i="27" s="1"/>
  <c r="K46" i="27" s="1"/>
  <c r="H46" i="27"/>
  <c r="G46" i="27"/>
  <c r="H45" i="27"/>
  <c r="I45" i="27" s="1"/>
  <c r="J45" i="27" s="1"/>
  <c r="K45" i="27" s="1"/>
  <c r="G45" i="27"/>
  <c r="I44" i="27"/>
  <c r="J44" i="27" s="1"/>
  <c r="K44" i="27" s="1"/>
  <c r="H44" i="27"/>
  <c r="G44" i="27"/>
  <c r="L44" i="27" s="1"/>
  <c r="H43" i="27"/>
  <c r="I43" i="27" s="1"/>
  <c r="J43" i="27" s="1"/>
  <c r="K43" i="27" s="1"/>
  <c r="G43" i="27"/>
  <c r="I42" i="27"/>
  <c r="J42" i="27" s="1"/>
  <c r="K42" i="27" s="1"/>
  <c r="H42" i="27"/>
  <c r="G42" i="27"/>
  <c r="H41" i="27"/>
  <c r="I41" i="27" s="1"/>
  <c r="J41" i="27" s="1"/>
  <c r="K41" i="27" s="1"/>
  <c r="G41" i="27"/>
  <c r="I40" i="27"/>
  <c r="J40" i="27" s="1"/>
  <c r="K40" i="27" s="1"/>
  <c r="H40" i="27"/>
  <c r="G40" i="27"/>
  <c r="H39" i="27"/>
  <c r="I39" i="27" s="1"/>
  <c r="J39" i="27" s="1"/>
  <c r="K39" i="27" s="1"/>
  <c r="G39" i="27"/>
  <c r="I38" i="27"/>
  <c r="J38" i="27" s="1"/>
  <c r="K38" i="27" s="1"/>
  <c r="H38" i="27"/>
  <c r="G38" i="27"/>
  <c r="H37" i="27"/>
  <c r="I37" i="27" s="1"/>
  <c r="J37" i="27" s="1"/>
  <c r="K37" i="27" s="1"/>
  <c r="G37" i="27"/>
  <c r="I36" i="27"/>
  <c r="J36" i="27" s="1"/>
  <c r="K36" i="27" s="1"/>
  <c r="H36" i="27"/>
  <c r="G36" i="27"/>
  <c r="H35" i="27"/>
  <c r="I35" i="27" s="1"/>
  <c r="J35" i="27" s="1"/>
  <c r="K35" i="27" s="1"/>
  <c r="G35" i="27"/>
  <c r="I34" i="27"/>
  <c r="J34" i="27" s="1"/>
  <c r="K34" i="27" s="1"/>
  <c r="H34" i="27"/>
  <c r="G34" i="27"/>
  <c r="H33" i="27"/>
  <c r="I33" i="27" s="1"/>
  <c r="J33" i="27" s="1"/>
  <c r="K33" i="27" s="1"/>
  <c r="G33" i="27"/>
  <c r="I32" i="27"/>
  <c r="J32" i="27" s="1"/>
  <c r="K32" i="27" s="1"/>
  <c r="H32" i="27"/>
  <c r="G32" i="27"/>
  <c r="H31" i="27"/>
  <c r="I31" i="27" s="1"/>
  <c r="J31" i="27" s="1"/>
  <c r="K31" i="27" s="1"/>
  <c r="G31" i="27"/>
  <c r="I30" i="27"/>
  <c r="J30" i="27" s="1"/>
  <c r="K30" i="27" s="1"/>
  <c r="H30" i="27"/>
  <c r="G30" i="27"/>
  <c r="H29" i="27"/>
  <c r="I29" i="27" s="1"/>
  <c r="J29" i="27" s="1"/>
  <c r="K29" i="27" s="1"/>
  <c r="G29" i="27"/>
  <c r="I28" i="27"/>
  <c r="J28" i="27" s="1"/>
  <c r="K28" i="27" s="1"/>
  <c r="H28" i="27"/>
  <c r="G28" i="27"/>
  <c r="L28" i="27" s="1"/>
  <c r="H27" i="27"/>
  <c r="I27" i="27" s="1"/>
  <c r="J27" i="27" s="1"/>
  <c r="K27" i="27" s="1"/>
  <c r="G27" i="27"/>
  <c r="I26" i="27"/>
  <c r="J26" i="27" s="1"/>
  <c r="K26" i="27" s="1"/>
  <c r="H26" i="27"/>
  <c r="G26" i="27"/>
  <c r="H25" i="27"/>
  <c r="I25" i="27" s="1"/>
  <c r="J25" i="27" s="1"/>
  <c r="K25" i="27" s="1"/>
  <c r="G25" i="27"/>
  <c r="I24" i="27"/>
  <c r="J24" i="27" s="1"/>
  <c r="K24" i="27" s="1"/>
  <c r="H24" i="27"/>
  <c r="G24" i="27"/>
  <c r="H23" i="27"/>
  <c r="I23" i="27" s="1"/>
  <c r="J23" i="27" s="1"/>
  <c r="K23" i="27" s="1"/>
  <c r="G23" i="27"/>
  <c r="I22" i="27"/>
  <c r="J22" i="27" s="1"/>
  <c r="K22" i="27" s="1"/>
  <c r="H22" i="27"/>
  <c r="G22" i="27"/>
  <c r="H21" i="27"/>
  <c r="I21" i="27" s="1"/>
  <c r="J21" i="27" s="1"/>
  <c r="K21" i="27" s="1"/>
  <c r="G21" i="27"/>
  <c r="I20" i="27"/>
  <c r="J20" i="27" s="1"/>
  <c r="K20" i="27" s="1"/>
  <c r="H20" i="27"/>
  <c r="G20" i="27"/>
  <c r="H19" i="27"/>
  <c r="I19" i="27" s="1"/>
  <c r="J19" i="27" s="1"/>
  <c r="K19" i="27" s="1"/>
  <c r="G19" i="27"/>
  <c r="I18" i="27"/>
  <c r="J18" i="27" s="1"/>
  <c r="K18" i="27" s="1"/>
  <c r="H18" i="27"/>
  <c r="G18" i="27"/>
  <c r="H17" i="27"/>
  <c r="I17" i="27" s="1"/>
  <c r="J17" i="27" s="1"/>
  <c r="K17" i="27" s="1"/>
  <c r="G17" i="27"/>
  <c r="I16" i="27"/>
  <c r="J16" i="27" s="1"/>
  <c r="K16" i="27" s="1"/>
  <c r="H16" i="27"/>
  <c r="G16" i="27"/>
  <c r="H15" i="27"/>
  <c r="I15" i="27" s="1"/>
  <c r="J15" i="27" s="1"/>
  <c r="K15" i="27" s="1"/>
  <c r="G15" i="27"/>
  <c r="I14" i="27"/>
  <c r="J14" i="27" s="1"/>
  <c r="K14" i="27" s="1"/>
  <c r="H14" i="27"/>
  <c r="G14" i="27"/>
  <c r="H13" i="27"/>
  <c r="I13" i="27" s="1"/>
  <c r="J13" i="27" s="1"/>
  <c r="K13" i="27" s="1"/>
  <c r="G13" i="27"/>
  <c r="I12" i="27"/>
  <c r="J12" i="27" s="1"/>
  <c r="K12" i="27" s="1"/>
  <c r="H12" i="27"/>
  <c r="G12" i="27"/>
  <c r="L12" i="27" s="1"/>
  <c r="H11" i="27"/>
  <c r="I11" i="27" s="1"/>
  <c r="J11" i="27" s="1"/>
  <c r="K11" i="27" s="1"/>
  <c r="G11" i="27"/>
  <c r="I10" i="27"/>
  <c r="J10" i="27" s="1"/>
  <c r="K10" i="27" s="1"/>
  <c r="H10" i="27"/>
  <c r="G10" i="27"/>
  <c r="I6" i="27" s="1"/>
  <c r="E10" i="27"/>
  <c r="B7" i="27"/>
  <c r="B6" i="27"/>
  <c r="L22" i="27" l="1"/>
  <c r="L38" i="27"/>
  <c r="L54" i="27"/>
  <c r="L32" i="27"/>
  <c r="L51" i="27"/>
  <c r="L26" i="27"/>
  <c r="L42" i="27"/>
  <c r="L58" i="27"/>
  <c r="L17" i="27"/>
  <c r="L37" i="27"/>
  <c r="L35" i="27"/>
  <c r="L27" i="27"/>
  <c r="L19" i="27"/>
  <c r="L11" i="27"/>
  <c r="L41" i="27"/>
  <c r="L57" i="27"/>
  <c r="L49" i="27"/>
  <c r="L61" i="27"/>
  <c r="L53" i="27"/>
  <c r="L29" i="27"/>
  <c r="L33" i="27"/>
  <c r="L25" i="27"/>
  <c r="L56" i="27"/>
  <c r="L48" i="27"/>
  <c r="L40" i="27"/>
  <c r="L55" i="27"/>
  <c r="L47" i="27"/>
  <c r="L39" i="27"/>
  <c r="L31" i="27"/>
  <c r="L23" i="27"/>
  <c r="L15" i="27"/>
  <c r="L45" i="27"/>
  <c r="L21" i="27"/>
  <c r="L13" i="27"/>
  <c r="L20" i="27"/>
  <c r="L36" i="27"/>
  <c r="L52" i="27"/>
  <c r="L16" i="27"/>
  <c r="I7" i="27"/>
  <c r="M47" i="27" s="1"/>
  <c r="L14" i="27"/>
  <c r="L30" i="27"/>
  <c r="L46" i="27"/>
  <c r="L62" i="27"/>
  <c r="L24" i="27"/>
  <c r="L43" i="27"/>
  <c r="L59" i="27"/>
  <c r="L18" i="27"/>
  <c r="L34" i="27"/>
  <c r="L50" i="27"/>
  <c r="N26" i="31"/>
  <c r="E26" i="31" s="1"/>
  <c r="N59" i="31"/>
  <c r="E59" i="31" s="1"/>
  <c r="N21" i="31"/>
  <c r="E21" i="31" s="1"/>
  <c r="N35" i="29"/>
  <c r="E35" i="29" s="1"/>
  <c r="N40" i="31"/>
  <c r="E40" i="31" s="1"/>
  <c r="M44" i="29"/>
  <c r="N44" i="29" s="1"/>
  <c r="E44" i="29" s="1"/>
  <c r="N20" i="31"/>
  <c r="E20" i="31" s="1"/>
  <c r="N53" i="31"/>
  <c r="E53" i="31" s="1"/>
  <c r="N47" i="31"/>
  <c r="E47" i="31" s="1"/>
  <c r="M32" i="29"/>
  <c r="N32" i="29" s="1"/>
  <c r="E32" i="29" s="1"/>
  <c r="M36" i="29"/>
  <c r="N36" i="29" s="1"/>
  <c r="E36" i="29" s="1"/>
  <c r="N24" i="31"/>
  <c r="E24" i="31" s="1"/>
  <c r="N61" i="31"/>
  <c r="E61" i="31" s="1"/>
  <c r="N25" i="29"/>
  <c r="E25" i="29" s="1"/>
  <c r="M54" i="29"/>
  <c r="N54" i="29" s="1"/>
  <c r="E54" i="29" s="1"/>
  <c r="M22" i="29"/>
  <c r="N22" i="29" s="1"/>
  <c r="E22" i="29" s="1"/>
  <c r="M61" i="29"/>
  <c r="N61" i="29" s="1"/>
  <c r="E61" i="29" s="1"/>
  <c r="M21" i="29"/>
  <c r="N21" i="29" s="1"/>
  <c r="E21" i="29" s="1"/>
  <c r="M28" i="29"/>
  <c r="N28" i="29" s="1"/>
  <c r="E28" i="29" s="1"/>
  <c r="N22" i="31"/>
  <c r="E22" i="31" s="1"/>
  <c r="M58" i="29"/>
  <c r="N58" i="29" s="1"/>
  <c r="E58" i="29" s="1"/>
  <c r="M18" i="29"/>
  <c r="M56" i="29"/>
  <c r="N56" i="29" s="1"/>
  <c r="E56" i="29" s="1"/>
  <c r="M57" i="29"/>
  <c r="M16" i="29"/>
  <c r="N16" i="29" s="1"/>
  <c r="E16" i="29" s="1"/>
  <c r="N57" i="31"/>
  <c r="E57" i="31" s="1"/>
  <c r="L10" i="27"/>
  <c r="N27" i="31"/>
  <c r="E27" i="31" s="1"/>
  <c r="N52" i="31"/>
  <c r="E52" i="31" s="1"/>
  <c r="N37" i="31"/>
  <c r="E37" i="31" s="1"/>
  <c r="N45" i="31"/>
  <c r="E45" i="31" s="1"/>
  <c r="N34" i="29"/>
  <c r="E34" i="29" s="1"/>
  <c r="N38" i="31"/>
  <c r="E38" i="31" s="1"/>
  <c r="M59" i="29"/>
  <c r="N59" i="29" s="1"/>
  <c r="E59" i="29" s="1"/>
  <c r="M38" i="29"/>
  <c r="N38" i="29" s="1"/>
  <c r="E38" i="29" s="1"/>
  <c r="M29" i="29"/>
  <c r="N29" i="29" s="1"/>
  <c r="E29" i="29" s="1"/>
  <c r="M50" i="29"/>
  <c r="N50" i="29" s="1"/>
  <c r="E50" i="29" s="1"/>
  <c r="M53" i="29"/>
  <c r="N53" i="29" s="1"/>
  <c r="E53" i="29" s="1"/>
  <c r="M49" i="29"/>
  <c r="N49" i="29" s="1"/>
  <c r="E49" i="29" s="1"/>
  <c r="N50" i="31"/>
  <c r="E50" i="31" s="1"/>
  <c r="N35" i="31"/>
  <c r="E35" i="31" s="1"/>
  <c r="N60" i="31"/>
  <c r="E60" i="31" s="1"/>
  <c r="N15" i="31"/>
  <c r="E15" i="31" s="1"/>
  <c r="N26" i="29"/>
  <c r="E26" i="29" s="1"/>
  <c r="N48" i="31"/>
  <c r="E48" i="31" s="1"/>
  <c r="M51" i="29"/>
  <c r="N51" i="29" s="1"/>
  <c r="E51" i="29" s="1"/>
  <c r="M12" i="29"/>
  <c r="N12" i="29" s="1"/>
  <c r="E12" i="29" s="1"/>
  <c r="M30" i="29"/>
  <c r="N30" i="29" s="1"/>
  <c r="E30" i="29" s="1"/>
  <c r="M10" i="29"/>
  <c r="N10" i="29" s="1"/>
  <c r="M34" i="29"/>
  <c r="M48" i="29"/>
  <c r="N48" i="29" s="1"/>
  <c r="E48" i="29" s="1"/>
  <c r="M47" i="29"/>
  <c r="N47" i="29" s="1"/>
  <c r="E47" i="29" s="1"/>
  <c r="M33" i="29"/>
  <c r="N33" i="29" s="1"/>
  <c r="E33" i="29" s="1"/>
  <c r="N31" i="29"/>
  <c r="E31" i="29" s="1"/>
  <c r="N52" i="29"/>
  <c r="E52" i="29" s="1"/>
  <c r="N43" i="31"/>
  <c r="E43" i="31" s="1"/>
  <c r="N18" i="29"/>
  <c r="E18" i="29" s="1"/>
  <c r="N57" i="29"/>
  <c r="E57" i="29" s="1"/>
  <c r="M14" i="29"/>
  <c r="N14" i="29" s="1"/>
  <c r="E14" i="29" s="1"/>
  <c r="M45" i="29"/>
  <c r="N45" i="29" s="1"/>
  <c r="E45" i="29" s="1"/>
  <c r="M60" i="29"/>
  <c r="N60" i="29" s="1"/>
  <c r="E60" i="29" s="1"/>
  <c r="I62" i="25"/>
  <c r="J62" i="25" s="1"/>
  <c r="K62" i="25" s="1"/>
  <c r="H62" i="25"/>
  <c r="G62" i="25"/>
  <c r="L62" i="25" s="1"/>
  <c r="H61" i="25"/>
  <c r="I61" i="25" s="1"/>
  <c r="J61" i="25" s="1"/>
  <c r="K61" i="25" s="1"/>
  <c r="G61" i="25"/>
  <c r="I60" i="25"/>
  <c r="J60" i="25" s="1"/>
  <c r="K60" i="25" s="1"/>
  <c r="H60" i="25"/>
  <c r="G60" i="25"/>
  <c r="L60" i="25" s="1"/>
  <c r="H59" i="25"/>
  <c r="I59" i="25" s="1"/>
  <c r="J59" i="25" s="1"/>
  <c r="K59" i="25" s="1"/>
  <c r="G59" i="25"/>
  <c r="I58" i="25"/>
  <c r="J58" i="25" s="1"/>
  <c r="K58" i="25" s="1"/>
  <c r="H58" i="25"/>
  <c r="G58" i="25"/>
  <c r="L58" i="25" s="1"/>
  <c r="H57" i="25"/>
  <c r="I57" i="25" s="1"/>
  <c r="J57" i="25" s="1"/>
  <c r="K57" i="25" s="1"/>
  <c r="G57" i="25"/>
  <c r="I56" i="25"/>
  <c r="J56" i="25" s="1"/>
  <c r="K56" i="25" s="1"/>
  <c r="H56" i="25"/>
  <c r="G56" i="25"/>
  <c r="L56" i="25" s="1"/>
  <c r="H55" i="25"/>
  <c r="I55" i="25" s="1"/>
  <c r="J55" i="25" s="1"/>
  <c r="K55" i="25" s="1"/>
  <c r="G55" i="25"/>
  <c r="I54" i="25"/>
  <c r="J54" i="25" s="1"/>
  <c r="K54" i="25" s="1"/>
  <c r="H54" i="25"/>
  <c r="G54" i="25"/>
  <c r="L54" i="25" s="1"/>
  <c r="H53" i="25"/>
  <c r="I53" i="25" s="1"/>
  <c r="J53" i="25" s="1"/>
  <c r="K53" i="25" s="1"/>
  <c r="G53" i="25"/>
  <c r="I52" i="25"/>
  <c r="J52" i="25" s="1"/>
  <c r="K52" i="25" s="1"/>
  <c r="H52" i="25"/>
  <c r="G52" i="25"/>
  <c r="L52" i="25" s="1"/>
  <c r="H51" i="25"/>
  <c r="I51" i="25" s="1"/>
  <c r="J51" i="25" s="1"/>
  <c r="K51" i="25" s="1"/>
  <c r="G51" i="25"/>
  <c r="I50" i="25"/>
  <c r="J50" i="25" s="1"/>
  <c r="K50" i="25" s="1"/>
  <c r="H50" i="25"/>
  <c r="G50" i="25"/>
  <c r="L50" i="25" s="1"/>
  <c r="H49" i="25"/>
  <c r="I49" i="25" s="1"/>
  <c r="J49" i="25" s="1"/>
  <c r="K49" i="25" s="1"/>
  <c r="G49" i="25"/>
  <c r="I48" i="25"/>
  <c r="J48" i="25" s="1"/>
  <c r="K48" i="25" s="1"/>
  <c r="H48" i="25"/>
  <c r="G48" i="25"/>
  <c r="L48" i="25" s="1"/>
  <c r="H47" i="25"/>
  <c r="I47" i="25" s="1"/>
  <c r="J47" i="25" s="1"/>
  <c r="K47" i="25" s="1"/>
  <c r="G47" i="25"/>
  <c r="I46" i="25"/>
  <c r="J46" i="25" s="1"/>
  <c r="K46" i="25" s="1"/>
  <c r="H46" i="25"/>
  <c r="G46" i="25"/>
  <c r="L46" i="25" s="1"/>
  <c r="H45" i="25"/>
  <c r="I45" i="25" s="1"/>
  <c r="J45" i="25" s="1"/>
  <c r="K45" i="25" s="1"/>
  <c r="G45" i="25"/>
  <c r="I44" i="25"/>
  <c r="J44" i="25" s="1"/>
  <c r="K44" i="25" s="1"/>
  <c r="H44" i="25"/>
  <c r="G44" i="25"/>
  <c r="L44" i="25" s="1"/>
  <c r="H43" i="25"/>
  <c r="I43" i="25" s="1"/>
  <c r="J43" i="25" s="1"/>
  <c r="K43" i="25" s="1"/>
  <c r="G43" i="25"/>
  <c r="I42" i="25"/>
  <c r="J42" i="25" s="1"/>
  <c r="K42" i="25" s="1"/>
  <c r="H42" i="25"/>
  <c r="G42" i="25"/>
  <c r="L42" i="25" s="1"/>
  <c r="H41" i="25"/>
  <c r="I41" i="25" s="1"/>
  <c r="J41" i="25" s="1"/>
  <c r="K41" i="25" s="1"/>
  <c r="G41" i="25"/>
  <c r="I40" i="25"/>
  <c r="J40" i="25" s="1"/>
  <c r="K40" i="25" s="1"/>
  <c r="H40" i="25"/>
  <c r="G40" i="25"/>
  <c r="L40" i="25" s="1"/>
  <c r="H39" i="25"/>
  <c r="I39" i="25" s="1"/>
  <c r="J39" i="25" s="1"/>
  <c r="K39" i="25" s="1"/>
  <c r="G39" i="25"/>
  <c r="I38" i="25"/>
  <c r="J38" i="25" s="1"/>
  <c r="K38" i="25" s="1"/>
  <c r="H38" i="25"/>
  <c r="G38" i="25"/>
  <c r="L38" i="25" s="1"/>
  <c r="H37" i="25"/>
  <c r="I37" i="25" s="1"/>
  <c r="J37" i="25" s="1"/>
  <c r="K37" i="25" s="1"/>
  <c r="G37" i="25"/>
  <c r="I36" i="25"/>
  <c r="J36" i="25" s="1"/>
  <c r="K36" i="25" s="1"/>
  <c r="H36" i="25"/>
  <c r="G36" i="25"/>
  <c r="L36" i="25" s="1"/>
  <c r="H35" i="25"/>
  <c r="I35" i="25" s="1"/>
  <c r="J35" i="25" s="1"/>
  <c r="K35" i="25" s="1"/>
  <c r="G35" i="25"/>
  <c r="I34" i="25"/>
  <c r="J34" i="25" s="1"/>
  <c r="K34" i="25" s="1"/>
  <c r="H34" i="25"/>
  <c r="G34" i="25"/>
  <c r="L34" i="25" s="1"/>
  <c r="H33" i="25"/>
  <c r="I33" i="25" s="1"/>
  <c r="J33" i="25" s="1"/>
  <c r="K33" i="25" s="1"/>
  <c r="G33" i="25"/>
  <c r="I32" i="25"/>
  <c r="J32" i="25" s="1"/>
  <c r="K32" i="25" s="1"/>
  <c r="H32" i="25"/>
  <c r="G32" i="25"/>
  <c r="L32" i="25" s="1"/>
  <c r="H31" i="25"/>
  <c r="I31" i="25" s="1"/>
  <c r="J31" i="25" s="1"/>
  <c r="K31" i="25" s="1"/>
  <c r="G31" i="25"/>
  <c r="I30" i="25"/>
  <c r="J30" i="25" s="1"/>
  <c r="K30" i="25" s="1"/>
  <c r="H30" i="25"/>
  <c r="G30" i="25"/>
  <c r="L30" i="25" s="1"/>
  <c r="H29" i="25"/>
  <c r="I29" i="25" s="1"/>
  <c r="J29" i="25" s="1"/>
  <c r="K29" i="25" s="1"/>
  <c r="G29" i="25"/>
  <c r="I28" i="25"/>
  <c r="J28" i="25" s="1"/>
  <c r="K28" i="25" s="1"/>
  <c r="H28" i="25"/>
  <c r="G28" i="25"/>
  <c r="L28" i="25" s="1"/>
  <c r="H27" i="25"/>
  <c r="I27" i="25" s="1"/>
  <c r="J27" i="25" s="1"/>
  <c r="K27" i="25" s="1"/>
  <c r="G27" i="25"/>
  <c r="I26" i="25"/>
  <c r="J26" i="25" s="1"/>
  <c r="K26" i="25" s="1"/>
  <c r="H26" i="25"/>
  <c r="G26" i="25"/>
  <c r="L26" i="25" s="1"/>
  <c r="H25" i="25"/>
  <c r="I25" i="25" s="1"/>
  <c r="J25" i="25" s="1"/>
  <c r="K25" i="25" s="1"/>
  <c r="G25" i="25"/>
  <c r="I24" i="25"/>
  <c r="J24" i="25" s="1"/>
  <c r="K24" i="25" s="1"/>
  <c r="H24" i="25"/>
  <c r="G24" i="25"/>
  <c r="L24" i="25" s="1"/>
  <c r="H23" i="25"/>
  <c r="I23" i="25" s="1"/>
  <c r="J23" i="25" s="1"/>
  <c r="K23" i="25" s="1"/>
  <c r="G23" i="25"/>
  <c r="I22" i="25"/>
  <c r="J22" i="25" s="1"/>
  <c r="K22" i="25" s="1"/>
  <c r="H22" i="25"/>
  <c r="G22" i="25"/>
  <c r="L22" i="25" s="1"/>
  <c r="H21" i="25"/>
  <c r="I21" i="25" s="1"/>
  <c r="J21" i="25" s="1"/>
  <c r="K21" i="25" s="1"/>
  <c r="G21" i="25"/>
  <c r="I20" i="25"/>
  <c r="J20" i="25" s="1"/>
  <c r="K20" i="25" s="1"/>
  <c r="H20" i="25"/>
  <c r="G20" i="25"/>
  <c r="L20" i="25" s="1"/>
  <c r="H19" i="25"/>
  <c r="I19" i="25" s="1"/>
  <c r="J19" i="25" s="1"/>
  <c r="K19" i="25" s="1"/>
  <c r="G19" i="25"/>
  <c r="I18" i="25"/>
  <c r="J18" i="25" s="1"/>
  <c r="K18" i="25" s="1"/>
  <c r="H18" i="25"/>
  <c r="G18" i="25"/>
  <c r="L18" i="25" s="1"/>
  <c r="H17" i="25"/>
  <c r="I17" i="25" s="1"/>
  <c r="J17" i="25" s="1"/>
  <c r="K17" i="25" s="1"/>
  <c r="G17" i="25"/>
  <c r="I16" i="25"/>
  <c r="J16" i="25" s="1"/>
  <c r="K16" i="25" s="1"/>
  <c r="H16" i="25"/>
  <c r="G16" i="25"/>
  <c r="L16" i="25" s="1"/>
  <c r="H15" i="25"/>
  <c r="I15" i="25" s="1"/>
  <c r="J15" i="25" s="1"/>
  <c r="K15" i="25" s="1"/>
  <c r="G15" i="25"/>
  <c r="I14" i="25"/>
  <c r="J14" i="25" s="1"/>
  <c r="K14" i="25" s="1"/>
  <c r="H14" i="25"/>
  <c r="G14" i="25"/>
  <c r="L14" i="25" s="1"/>
  <c r="H13" i="25"/>
  <c r="I13" i="25" s="1"/>
  <c r="J13" i="25" s="1"/>
  <c r="K13" i="25" s="1"/>
  <c r="G13" i="25"/>
  <c r="I12" i="25"/>
  <c r="J12" i="25" s="1"/>
  <c r="K12" i="25" s="1"/>
  <c r="H12" i="25"/>
  <c r="G12" i="25"/>
  <c r="L12" i="25" s="1"/>
  <c r="H11" i="25"/>
  <c r="I11" i="25" s="1"/>
  <c r="J11" i="25" s="1"/>
  <c r="K11" i="25" s="1"/>
  <c r="G11" i="25"/>
  <c r="I10" i="25"/>
  <c r="J10" i="25" s="1"/>
  <c r="K10" i="25" s="1"/>
  <c r="H10" i="25"/>
  <c r="G10" i="25"/>
  <c r="L10" i="25" s="1"/>
  <c r="E10" i="25"/>
  <c r="B7" i="25"/>
  <c r="I6" i="25"/>
  <c r="L57" i="25" s="1"/>
  <c r="B6" i="25"/>
  <c r="I7" i="25" l="1"/>
  <c r="M49" i="25" s="1"/>
  <c r="M55" i="25"/>
  <c r="L33" i="25"/>
  <c r="M55" i="27"/>
  <c r="N38" i="27"/>
  <c r="E38" i="27" s="1"/>
  <c r="M46" i="27"/>
  <c r="M17" i="27"/>
  <c r="N46" i="27"/>
  <c r="E46" i="27" s="1"/>
  <c r="M10" i="27"/>
  <c r="M32" i="27"/>
  <c r="N25" i="27"/>
  <c r="E25" i="27" s="1"/>
  <c r="M54" i="27"/>
  <c r="M12" i="27"/>
  <c r="N12" i="27" s="1"/>
  <c r="E12" i="27" s="1"/>
  <c r="M28" i="27"/>
  <c r="N28" i="27" s="1"/>
  <c r="E28" i="27" s="1"/>
  <c r="M34" i="27"/>
  <c r="L35" i="25"/>
  <c r="L43" i="25"/>
  <c r="L51" i="25"/>
  <c r="L59" i="25"/>
  <c r="M43" i="27"/>
  <c r="M52" i="27"/>
  <c r="M13" i="27"/>
  <c r="M42" i="27"/>
  <c r="M29" i="27"/>
  <c r="N31" i="27"/>
  <c r="E31" i="27" s="1"/>
  <c r="M51" i="27"/>
  <c r="N51" i="27" s="1"/>
  <c r="E51" i="27" s="1"/>
  <c r="M37" i="27"/>
  <c r="N37" i="27" s="1"/>
  <c r="E37" i="27" s="1"/>
  <c r="M25" i="27"/>
  <c r="M31" i="27"/>
  <c r="L25" i="25"/>
  <c r="M20" i="27"/>
  <c r="N20" i="27" s="1"/>
  <c r="E20" i="27" s="1"/>
  <c r="M19" i="27"/>
  <c r="N19" i="27" s="1"/>
  <c r="E19" i="27" s="1"/>
  <c r="L11" i="25"/>
  <c r="L19" i="25"/>
  <c r="L27" i="25"/>
  <c r="N34" i="27"/>
  <c r="E34" i="27" s="1"/>
  <c r="M49" i="27"/>
  <c r="M39" i="27"/>
  <c r="N39" i="27" s="1"/>
  <c r="E39" i="27" s="1"/>
  <c r="M24" i="27"/>
  <c r="N24" i="27" s="1"/>
  <c r="E24" i="27" s="1"/>
  <c r="N29" i="27"/>
  <c r="E29" i="27" s="1"/>
  <c r="N27" i="27"/>
  <c r="E27" i="27" s="1"/>
  <c r="N42" i="27"/>
  <c r="E42" i="27" s="1"/>
  <c r="M60" i="27"/>
  <c r="N60" i="27" s="1"/>
  <c r="E60" i="27" s="1"/>
  <c r="N32" i="27"/>
  <c r="E32" i="27" s="1"/>
  <c r="L13" i="25"/>
  <c r="L21" i="25"/>
  <c r="L37" i="25"/>
  <c r="L45" i="25"/>
  <c r="L53" i="25"/>
  <c r="L61" i="25"/>
  <c r="M30" i="27"/>
  <c r="N30" i="27" s="1"/>
  <c r="E30" i="27" s="1"/>
  <c r="N43" i="27"/>
  <c r="E43" i="27" s="1"/>
  <c r="M61" i="27"/>
  <c r="M16" i="27"/>
  <c r="N16" i="27" s="1"/>
  <c r="E16" i="27" s="1"/>
  <c r="N47" i="27"/>
  <c r="E47" i="27" s="1"/>
  <c r="M38" i="27"/>
  <c r="M57" i="27"/>
  <c r="N57" i="27" s="1"/>
  <c r="E57" i="27" s="1"/>
  <c r="M40" i="27"/>
  <c r="M18" i="27"/>
  <c r="L17" i="25"/>
  <c r="M11" i="27"/>
  <c r="N11" i="27" s="1"/>
  <c r="E11" i="27" s="1"/>
  <c r="L29" i="25"/>
  <c r="M27" i="27"/>
  <c r="M36" i="27"/>
  <c r="N36" i="27" s="1"/>
  <c r="E36" i="27" s="1"/>
  <c r="M21" i="27"/>
  <c r="M26" i="27"/>
  <c r="N52" i="27"/>
  <c r="E52" i="27" s="1"/>
  <c r="N13" i="27"/>
  <c r="E13" i="27" s="1"/>
  <c r="N55" i="27"/>
  <c r="E55" i="27" s="1"/>
  <c r="N61" i="27"/>
  <c r="E61" i="27" s="1"/>
  <c r="M35" i="27"/>
  <c r="N35" i="27" s="1"/>
  <c r="E35" i="27" s="1"/>
  <c r="N54" i="27"/>
  <c r="E54" i="27" s="1"/>
  <c r="M15" i="27"/>
  <c r="N15" i="27" s="1"/>
  <c r="E15" i="27" s="1"/>
  <c r="L41" i="25"/>
  <c r="L15" i="25"/>
  <c r="L23" i="25"/>
  <c r="L31" i="25"/>
  <c r="L39" i="25"/>
  <c r="L47" i="25"/>
  <c r="L55" i="25"/>
  <c r="N10" i="27"/>
  <c r="M62" i="27"/>
  <c r="N18" i="27"/>
  <c r="E18" i="27" s="1"/>
  <c r="M33" i="27"/>
  <c r="N33" i="27" s="1"/>
  <c r="E33" i="27" s="1"/>
  <c r="N62" i="27"/>
  <c r="E62" i="27" s="1"/>
  <c r="M23" i="27"/>
  <c r="N23" i="27" s="1"/>
  <c r="E23" i="27" s="1"/>
  <c r="M48" i="27"/>
  <c r="N21" i="27"/>
  <c r="E21" i="27" s="1"/>
  <c r="N40" i="27"/>
  <c r="E40" i="27" s="1"/>
  <c r="N49" i="27"/>
  <c r="E49" i="27" s="1"/>
  <c r="N17" i="27"/>
  <c r="E17" i="27" s="1"/>
  <c r="N26" i="27"/>
  <c r="E26" i="27" s="1"/>
  <c r="M44" i="27"/>
  <c r="N44" i="27" s="1"/>
  <c r="E44" i="27" s="1"/>
  <c r="M50" i="27"/>
  <c r="N50" i="27" s="1"/>
  <c r="E50" i="27" s="1"/>
  <c r="M56" i="27"/>
  <c r="N56" i="27" s="1"/>
  <c r="E56" i="27" s="1"/>
  <c r="L49" i="25"/>
  <c r="M59" i="27"/>
  <c r="N59" i="27" s="1"/>
  <c r="E59" i="27" s="1"/>
  <c r="M14" i="27"/>
  <c r="N14" i="27" s="1"/>
  <c r="E14" i="27" s="1"/>
  <c r="M58" i="27"/>
  <c r="N58" i="27" s="1"/>
  <c r="E58" i="27" s="1"/>
  <c r="M45" i="27"/>
  <c r="N45" i="27"/>
  <c r="E45" i="27" s="1"/>
  <c r="N48" i="27"/>
  <c r="E48" i="27" s="1"/>
  <c r="M53" i="27"/>
  <c r="N53" i="27" s="1"/>
  <c r="E53" i="27" s="1"/>
  <c r="M22" i="27"/>
  <c r="N22" i="27" s="1"/>
  <c r="E22" i="27" s="1"/>
  <c r="M41" i="27"/>
  <c r="N41" i="27" s="1"/>
  <c r="E41" i="27" s="1"/>
  <c r="K62" i="23"/>
  <c r="J62" i="23"/>
  <c r="I62" i="23"/>
  <c r="H62" i="23"/>
  <c r="G62" i="23"/>
  <c r="L62" i="23" s="1"/>
  <c r="H61" i="23"/>
  <c r="I61" i="23" s="1"/>
  <c r="J61" i="23" s="1"/>
  <c r="K61" i="23" s="1"/>
  <c r="G61" i="23"/>
  <c r="I60" i="23"/>
  <c r="J60" i="23" s="1"/>
  <c r="K60" i="23" s="1"/>
  <c r="H60" i="23"/>
  <c r="G60" i="23"/>
  <c r="J59" i="23"/>
  <c r="K59" i="23" s="1"/>
  <c r="I59" i="23"/>
  <c r="H59" i="23"/>
  <c r="G59" i="23"/>
  <c r="L59" i="23" s="1"/>
  <c r="H58" i="23"/>
  <c r="I58" i="23" s="1"/>
  <c r="J58" i="23" s="1"/>
  <c r="K58" i="23" s="1"/>
  <c r="G58" i="23"/>
  <c r="L58" i="23" s="1"/>
  <c r="H57" i="23"/>
  <c r="I57" i="23" s="1"/>
  <c r="J57" i="23" s="1"/>
  <c r="K57" i="23" s="1"/>
  <c r="G57" i="23"/>
  <c r="I56" i="23"/>
  <c r="J56" i="23" s="1"/>
  <c r="K56" i="23" s="1"/>
  <c r="H56" i="23"/>
  <c r="G56" i="23"/>
  <c r="J55" i="23"/>
  <c r="K55" i="23" s="1"/>
  <c r="I55" i="23"/>
  <c r="H55" i="23"/>
  <c r="G55" i="23"/>
  <c r="L55" i="23" s="1"/>
  <c r="K54" i="23"/>
  <c r="J54" i="23"/>
  <c r="I54" i="23"/>
  <c r="H54" i="23"/>
  <c r="G54" i="23"/>
  <c r="L54" i="23" s="1"/>
  <c r="H53" i="23"/>
  <c r="I53" i="23" s="1"/>
  <c r="J53" i="23" s="1"/>
  <c r="K53" i="23" s="1"/>
  <c r="G53" i="23"/>
  <c r="I52" i="23"/>
  <c r="J52" i="23" s="1"/>
  <c r="K52" i="23" s="1"/>
  <c r="H52" i="23"/>
  <c r="G52" i="23"/>
  <c r="J51" i="23"/>
  <c r="K51" i="23" s="1"/>
  <c r="I51" i="23"/>
  <c r="H51" i="23"/>
  <c r="G51" i="23"/>
  <c r="H50" i="23"/>
  <c r="I50" i="23" s="1"/>
  <c r="J50" i="23" s="1"/>
  <c r="K50" i="23" s="1"/>
  <c r="G50" i="23"/>
  <c r="L50" i="23" s="1"/>
  <c r="H49" i="23"/>
  <c r="I49" i="23" s="1"/>
  <c r="J49" i="23" s="1"/>
  <c r="K49" i="23" s="1"/>
  <c r="G49" i="23"/>
  <c r="I48" i="23"/>
  <c r="J48" i="23" s="1"/>
  <c r="K48" i="23" s="1"/>
  <c r="H48" i="23"/>
  <c r="G48" i="23"/>
  <c r="J47" i="23"/>
  <c r="K47" i="23" s="1"/>
  <c r="I47" i="23"/>
  <c r="H47" i="23"/>
  <c r="G47" i="23"/>
  <c r="L47" i="23" s="1"/>
  <c r="K46" i="23"/>
  <c r="J46" i="23"/>
  <c r="I46" i="23"/>
  <c r="H46" i="23"/>
  <c r="G46" i="23"/>
  <c r="L46" i="23" s="1"/>
  <c r="H45" i="23"/>
  <c r="I45" i="23" s="1"/>
  <c r="J45" i="23" s="1"/>
  <c r="K45" i="23" s="1"/>
  <c r="G45" i="23"/>
  <c r="I44" i="23"/>
  <c r="J44" i="23" s="1"/>
  <c r="K44" i="23" s="1"/>
  <c r="H44" i="23"/>
  <c r="G44" i="23"/>
  <c r="J43" i="23"/>
  <c r="K43" i="23" s="1"/>
  <c r="I43" i="23"/>
  <c r="H43" i="23"/>
  <c r="G43" i="23"/>
  <c r="H42" i="23"/>
  <c r="I42" i="23" s="1"/>
  <c r="J42" i="23" s="1"/>
  <c r="K42" i="23" s="1"/>
  <c r="G42" i="23"/>
  <c r="L42" i="23" s="1"/>
  <c r="H41" i="23"/>
  <c r="I41" i="23" s="1"/>
  <c r="J41" i="23" s="1"/>
  <c r="K41" i="23" s="1"/>
  <c r="G41" i="23"/>
  <c r="I40" i="23"/>
  <c r="J40" i="23" s="1"/>
  <c r="K40" i="23" s="1"/>
  <c r="H40" i="23"/>
  <c r="G40" i="23"/>
  <c r="J39" i="23"/>
  <c r="K39" i="23" s="1"/>
  <c r="I39" i="23"/>
  <c r="H39" i="23"/>
  <c r="G39" i="23"/>
  <c r="L39" i="23" s="1"/>
  <c r="K38" i="23"/>
  <c r="J38" i="23"/>
  <c r="I38" i="23"/>
  <c r="H38" i="23"/>
  <c r="G38" i="23"/>
  <c r="L38" i="23" s="1"/>
  <c r="H37" i="23"/>
  <c r="I37" i="23" s="1"/>
  <c r="J37" i="23" s="1"/>
  <c r="K37" i="23" s="1"/>
  <c r="G37" i="23"/>
  <c r="L37" i="23" s="1"/>
  <c r="I36" i="23"/>
  <c r="J36" i="23" s="1"/>
  <c r="K36" i="23" s="1"/>
  <c r="H36" i="23"/>
  <c r="G36" i="23"/>
  <c r="J35" i="23"/>
  <c r="K35" i="23" s="1"/>
  <c r="I35" i="23"/>
  <c r="H35" i="23"/>
  <c r="G35" i="23"/>
  <c r="H34" i="23"/>
  <c r="I34" i="23" s="1"/>
  <c r="J34" i="23" s="1"/>
  <c r="K34" i="23" s="1"/>
  <c r="G34" i="23"/>
  <c r="L34" i="23" s="1"/>
  <c r="H33" i="23"/>
  <c r="I33" i="23" s="1"/>
  <c r="J33" i="23" s="1"/>
  <c r="K33" i="23" s="1"/>
  <c r="G33" i="23"/>
  <c r="I32" i="23"/>
  <c r="J32" i="23" s="1"/>
  <c r="K32" i="23" s="1"/>
  <c r="H32" i="23"/>
  <c r="G32" i="23"/>
  <c r="J31" i="23"/>
  <c r="K31" i="23" s="1"/>
  <c r="I31" i="23"/>
  <c r="H31" i="23"/>
  <c r="G31" i="23"/>
  <c r="L31" i="23" s="1"/>
  <c r="K30" i="23"/>
  <c r="J30" i="23"/>
  <c r="I30" i="23"/>
  <c r="H30" i="23"/>
  <c r="G30" i="23"/>
  <c r="L30" i="23" s="1"/>
  <c r="H29" i="23"/>
  <c r="I29" i="23" s="1"/>
  <c r="J29" i="23" s="1"/>
  <c r="K29" i="23" s="1"/>
  <c r="G29" i="23"/>
  <c r="L29" i="23" s="1"/>
  <c r="I28" i="23"/>
  <c r="J28" i="23" s="1"/>
  <c r="K28" i="23" s="1"/>
  <c r="H28" i="23"/>
  <c r="G28" i="23"/>
  <c r="J27" i="23"/>
  <c r="K27" i="23" s="1"/>
  <c r="I27" i="23"/>
  <c r="H27" i="23"/>
  <c r="G27" i="23"/>
  <c r="H26" i="23"/>
  <c r="I26" i="23" s="1"/>
  <c r="J26" i="23" s="1"/>
  <c r="K26" i="23" s="1"/>
  <c r="G26" i="23"/>
  <c r="L26" i="23" s="1"/>
  <c r="H25" i="23"/>
  <c r="I25" i="23" s="1"/>
  <c r="J25" i="23" s="1"/>
  <c r="K25" i="23" s="1"/>
  <c r="G25" i="23"/>
  <c r="H24" i="23"/>
  <c r="I24" i="23" s="1"/>
  <c r="J24" i="23" s="1"/>
  <c r="K24" i="23" s="1"/>
  <c r="G24" i="23"/>
  <c r="I23" i="23"/>
  <c r="J23" i="23" s="1"/>
  <c r="K23" i="23" s="1"/>
  <c r="H23" i="23"/>
  <c r="G23" i="23"/>
  <c r="L23" i="23" s="1"/>
  <c r="J22" i="23"/>
  <c r="K22" i="23" s="1"/>
  <c r="I22" i="23"/>
  <c r="H22" i="23"/>
  <c r="G22" i="23"/>
  <c r="L22" i="23" s="1"/>
  <c r="H21" i="23"/>
  <c r="I21" i="23" s="1"/>
  <c r="J21" i="23" s="1"/>
  <c r="K21" i="23" s="1"/>
  <c r="G21" i="23"/>
  <c r="L21" i="23" s="1"/>
  <c r="I20" i="23"/>
  <c r="J20" i="23" s="1"/>
  <c r="K20" i="23" s="1"/>
  <c r="H20" i="23"/>
  <c r="G20" i="23"/>
  <c r="J19" i="23"/>
  <c r="K19" i="23" s="1"/>
  <c r="I19" i="23"/>
  <c r="H19" i="23"/>
  <c r="G19" i="23"/>
  <c r="H18" i="23"/>
  <c r="I18" i="23" s="1"/>
  <c r="J18" i="23" s="1"/>
  <c r="K18" i="23" s="1"/>
  <c r="G18" i="23"/>
  <c r="L18" i="23" s="1"/>
  <c r="H17" i="23"/>
  <c r="I17" i="23" s="1"/>
  <c r="J17" i="23" s="1"/>
  <c r="K17" i="23" s="1"/>
  <c r="G17" i="23"/>
  <c r="H16" i="23"/>
  <c r="I16" i="23" s="1"/>
  <c r="J16" i="23" s="1"/>
  <c r="K16" i="23" s="1"/>
  <c r="G16" i="23"/>
  <c r="I15" i="23"/>
  <c r="J15" i="23" s="1"/>
  <c r="K15" i="23" s="1"/>
  <c r="H15" i="23"/>
  <c r="G15" i="23"/>
  <c r="L15" i="23" s="1"/>
  <c r="J14" i="23"/>
  <c r="K14" i="23" s="1"/>
  <c r="I14" i="23"/>
  <c r="H14" i="23"/>
  <c r="G14" i="23"/>
  <c r="L14" i="23" s="1"/>
  <c r="H13" i="23"/>
  <c r="I13" i="23" s="1"/>
  <c r="J13" i="23" s="1"/>
  <c r="K13" i="23" s="1"/>
  <c r="G13" i="23"/>
  <c r="L13" i="23" s="1"/>
  <c r="I12" i="23"/>
  <c r="J12" i="23" s="1"/>
  <c r="K12" i="23" s="1"/>
  <c r="H12" i="23"/>
  <c r="G12" i="23"/>
  <c r="J11" i="23"/>
  <c r="K11" i="23" s="1"/>
  <c r="I11" i="23"/>
  <c r="H11" i="23"/>
  <c r="G11" i="23"/>
  <c r="H10" i="23"/>
  <c r="I10" i="23" s="1"/>
  <c r="J10" i="23" s="1"/>
  <c r="K10" i="23" s="1"/>
  <c r="G10" i="23"/>
  <c r="L10" i="23" s="1"/>
  <c r="E10" i="23"/>
  <c r="B7" i="23"/>
  <c r="I6" i="23"/>
  <c r="L56" i="23" s="1"/>
  <c r="B6" i="23"/>
  <c r="M55" i="23" l="1"/>
  <c r="I7" i="23"/>
  <c r="M24" i="23" s="1"/>
  <c r="M16" i="23"/>
  <c r="M25" i="23"/>
  <c r="M43" i="23"/>
  <c r="M58" i="23"/>
  <c r="M13" i="23"/>
  <c r="N13" i="23" s="1"/>
  <c r="E13" i="23" s="1"/>
  <c r="M22" i="23"/>
  <c r="N22" i="23" s="1"/>
  <c r="E22" i="23" s="1"/>
  <c r="M33" i="23"/>
  <c r="M38" i="23"/>
  <c r="N38" i="23" s="1"/>
  <c r="E38" i="23" s="1"/>
  <c r="M36" i="23"/>
  <c r="M46" i="23"/>
  <c r="N46" i="23" s="1"/>
  <c r="E46" i="23" s="1"/>
  <c r="M59" i="23"/>
  <c r="N59" i="23" s="1"/>
  <c r="E59" i="23" s="1"/>
  <c r="M26" i="23"/>
  <c r="N26" i="23" s="1"/>
  <c r="E26" i="23" s="1"/>
  <c r="M14" i="23"/>
  <c r="N14" i="23" s="1"/>
  <c r="E14" i="23" s="1"/>
  <c r="M20" i="23"/>
  <c r="M34" i="23"/>
  <c r="N34" i="23" s="1"/>
  <c r="E34" i="23" s="1"/>
  <c r="M54" i="23"/>
  <c r="N54" i="23" s="1"/>
  <c r="E54" i="23" s="1"/>
  <c r="M18" i="23"/>
  <c r="N18" i="23" s="1"/>
  <c r="E18" i="23" s="1"/>
  <c r="M31" i="23"/>
  <c r="N31" i="23" s="1"/>
  <c r="E31" i="23" s="1"/>
  <c r="M42" i="23"/>
  <c r="N42" i="23" s="1"/>
  <c r="E42" i="23" s="1"/>
  <c r="M52" i="23"/>
  <c r="N55" i="23"/>
  <c r="E55" i="23" s="1"/>
  <c r="M45" i="23"/>
  <c r="N58" i="23"/>
  <c r="E58" i="23" s="1"/>
  <c r="M60" i="23"/>
  <c r="M48" i="25"/>
  <c r="N48" i="25" s="1"/>
  <c r="E48" i="25" s="1"/>
  <c r="M20" i="25"/>
  <c r="N20" i="25" s="1"/>
  <c r="E20" i="25" s="1"/>
  <c r="M22" i="25"/>
  <c r="N22" i="25" s="1"/>
  <c r="E22" i="25" s="1"/>
  <c r="M44" i="25"/>
  <c r="N44" i="25" s="1"/>
  <c r="E44" i="25" s="1"/>
  <c r="M50" i="25"/>
  <c r="N50" i="25" s="1"/>
  <c r="E50" i="25" s="1"/>
  <c r="M21" i="25"/>
  <c r="M46" i="25"/>
  <c r="N46" i="25" s="1"/>
  <c r="E46" i="25" s="1"/>
  <c r="M10" i="25"/>
  <c r="N10" i="25" s="1"/>
  <c r="M45" i="25"/>
  <c r="M19" i="25"/>
  <c r="M41" i="25"/>
  <c r="N41" i="25" s="1"/>
  <c r="E41" i="25" s="1"/>
  <c r="M47" i="25"/>
  <c r="M36" i="25"/>
  <c r="N36" i="25" s="1"/>
  <c r="E36" i="25" s="1"/>
  <c r="M24" i="25"/>
  <c r="N24" i="25" s="1"/>
  <c r="E24" i="25" s="1"/>
  <c r="M43" i="25"/>
  <c r="N43" i="25" s="1"/>
  <c r="E43" i="25" s="1"/>
  <c r="L41" i="23"/>
  <c r="L49" i="23"/>
  <c r="L57" i="23"/>
  <c r="N31" i="25"/>
  <c r="E31" i="25" s="1"/>
  <c r="L11" i="23"/>
  <c r="L19" i="23"/>
  <c r="L27" i="23"/>
  <c r="L35" i="23"/>
  <c r="L43" i="23"/>
  <c r="N43" i="23" s="1"/>
  <c r="E43" i="23" s="1"/>
  <c r="L51" i="23"/>
  <c r="M42" i="25"/>
  <c r="N42" i="25" s="1"/>
  <c r="E42" i="25" s="1"/>
  <c r="M12" i="25"/>
  <c r="N12" i="25" s="1"/>
  <c r="E12" i="25" s="1"/>
  <c r="M54" i="25"/>
  <c r="N54" i="25" s="1"/>
  <c r="E54" i="25" s="1"/>
  <c r="L17" i="23"/>
  <c r="L28" i="23"/>
  <c r="L36" i="23"/>
  <c r="N36" i="23" s="1"/>
  <c r="E36" i="23" s="1"/>
  <c r="L44" i="23"/>
  <c r="L52" i="23"/>
  <c r="L60" i="23"/>
  <c r="M39" i="25"/>
  <c r="M32" i="25"/>
  <c r="N32" i="25" s="1"/>
  <c r="E32" i="25" s="1"/>
  <c r="M51" i="25"/>
  <c r="N51" i="25" s="1"/>
  <c r="E51" i="25" s="1"/>
  <c r="M28" i="25"/>
  <c r="N28" i="25" s="1"/>
  <c r="E28" i="25" s="1"/>
  <c r="M34" i="25"/>
  <c r="N34" i="25" s="1"/>
  <c r="E34" i="25" s="1"/>
  <c r="M56" i="25"/>
  <c r="N56" i="25" s="1"/>
  <c r="E56" i="25" s="1"/>
  <c r="M30" i="25"/>
  <c r="N30" i="25" s="1"/>
  <c r="E30" i="25" s="1"/>
  <c r="L61" i="23"/>
  <c r="N45" i="25"/>
  <c r="E45" i="25" s="1"/>
  <c r="M29" i="25"/>
  <c r="N29" i="25" s="1"/>
  <c r="E29" i="25" s="1"/>
  <c r="M52" i="25"/>
  <c r="N52" i="25" s="1"/>
  <c r="E52" i="25" s="1"/>
  <c r="M25" i="25"/>
  <c r="N25" i="25" s="1"/>
  <c r="E25" i="25" s="1"/>
  <c r="M31" i="25"/>
  <c r="M53" i="25"/>
  <c r="N53" i="25" s="1"/>
  <c r="E53" i="25" s="1"/>
  <c r="M33" i="25"/>
  <c r="M27" i="25"/>
  <c r="N27" i="25" s="1"/>
  <c r="E27" i="25" s="1"/>
  <c r="L25" i="23"/>
  <c r="N25" i="23" s="1"/>
  <c r="E25" i="23" s="1"/>
  <c r="N49" i="25"/>
  <c r="E49" i="25" s="1"/>
  <c r="N55" i="25"/>
  <c r="E55" i="25" s="1"/>
  <c r="N17" i="25"/>
  <c r="E17" i="25" s="1"/>
  <c r="N19" i="25"/>
  <c r="E19" i="25" s="1"/>
  <c r="N33" i="25"/>
  <c r="E33" i="25" s="1"/>
  <c r="M26" i="25"/>
  <c r="N26" i="25" s="1"/>
  <c r="E26" i="25" s="1"/>
  <c r="M17" i="25"/>
  <c r="M38" i="25"/>
  <c r="N38" i="25" s="1"/>
  <c r="E38" i="25" s="1"/>
  <c r="M60" i="25"/>
  <c r="N60" i="25" s="1"/>
  <c r="E60" i="25" s="1"/>
  <c r="M62" i="25"/>
  <c r="N62" i="25" s="1"/>
  <c r="E62" i="25" s="1"/>
  <c r="L33" i="23"/>
  <c r="N33" i="23" s="1"/>
  <c r="E33" i="23" s="1"/>
  <c r="L12" i="23"/>
  <c r="L20" i="23"/>
  <c r="N20" i="23" s="1"/>
  <c r="E20" i="23" s="1"/>
  <c r="L45" i="23"/>
  <c r="N45" i="23" s="1"/>
  <c r="E45" i="23" s="1"/>
  <c r="L53" i="23"/>
  <c r="N47" i="25"/>
  <c r="E47" i="25" s="1"/>
  <c r="N21" i="25"/>
  <c r="E21" i="25" s="1"/>
  <c r="M23" i="25"/>
  <c r="N23" i="25" s="1"/>
  <c r="E23" i="25" s="1"/>
  <c r="M61" i="25"/>
  <c r="N61" i="25" s="1"/>
  <c r="E61" i="25" s="1"/>
  <c r="M16" i="25"/>
  <c r="N16" i="25" s="1"/>
  <c r="E16" i="25" s="1"/>
  <c r="M35" i="25"/>
  <c r="N35" i="25" s="1"/>
  <c r="E35" i="25" s="1"/>
  <c r="M57" i="25"/>
  <c r="N57" i="25" s="1"/>
  <c r="E57" i="25" s="1"/>
  <c r="M11" i="25"/>
  <c r="N11" i="25" s="1"/>
  <c r="E11" i="25" s="1"/>
  <c r="M18" i="25"/>
  <c r="N18" i="25" s="1"/>
  <c r="E18" i="25" s="1"/>
  <c r="M40" i="25"/>
  <c r="N40" i="25" s="1"/>
  <c r="E40" i="25" s="1"/>
  <c r="M59" i="25"/>
  <c r="M14" i="25"/>
  <c r="N14" i="25" s="1"/>
  <c r="E14" i="25" s="1"/>
  <c r="L16" i="23"/>
  <c r="N16" i="23" s="1"/>
  <c r="E16" i="23" s="1"/>
  <c r="L24" i="23"/>
  <c r="L32" i="23"/>
  <c r="L40" i="23"/>
  <c r="L48" i="23"/>
  <c r="N39" i="25"/>
  <c r="E39" i="25" s="1"/>
  <c r="N59" i="25"/>
  <c r="E59" i="25" s="1"/>
  <c r="M58" i="25"/>
  <c r="N58" i="25" s="1"/>
  <c r="E58" i="25" s="1"/>
  <c r="M13" i="25"/>
  <c r="N13" i="25" s="1"/>
  <c r="E13" i="25" s="1"/>
  <c r="M15" i="25"/>
  <c r="N15" i="25" s="1"/>
  <c r="E15" i="25" s="1"/>
  <c r="M37" i="25"/>
  <c r="N37" i="25" s="1"/>
  <c r="E37" i="25" s="1"/>
  <c r="I62" i="21"/>
  <c r="J62" i="21" s="1"/>
  <c r="K62" i="21" s="1"/>
  <c r="H62" i="21"/>
  <c r="G62" i="21"/>
  <c r="L62" i="21" s="1"/>
  <c r="H61" i="21"/>
  <c r="I61" i="21" s="1"/>
  <c r="J61" i="21" s="1"/>
  <c r="K61" i="21" s="1"/>
  <c r="G61" i="21"/>
  <c r="L61" i="21" s="1"/>
  <c r="I60" i="21"/>
  <c r="J60" i="21" s="1"/>
  <c r="K60" i="21" s="1"/>
  <c r="H60" i="21"/>
  <c r="G60" i="21"/>
  <c r="J59" i="21"/>
  <c r="K59" i="21" s="1"/>
  <c r="I59" i="21"/>
  <c r="H59" i="21"/>
  <c r="G59" i="21"/>
  <c r="K58" i="21"/>
  <c r="J58" i="21"/>
  <c r="I58" i="21"/>
  <c r="H58" i="21"/>
  <c r="G58" i="21"/>
  <c r="L58" i="21" s="1"/>
  <c r="H57" i="21"/>
  <c r="I57" i="21" s="1"/>
  <c r="J57" i="21" s="1"/>
  <c r="K57" i="21" s="1"/>
  <c r="G57" i="21"/>
  <c r="H56" i="21"/>
  <c r="I56" i="21" s="1"/>
  <c r="J56" i="21" s="1"/>
  <c r="K56" i="21" s="1"/>
  <c r="G56" i="21"/>
  <c r="H55" i="21"/>
  <c r="I55" i="21" s="1"/>
  <c r="J55" i="21" s="1"/>
  <c r="K55" i="21" s="1"/>
  <c r="G55" i="21"/>
  <c r="I54" i="21"/>
  <c r="J54" i="21" s="1"/>
  <c r="K54" i="21" s="1"/>
  <c r="H54" i="21"/>
  <c r="G54" i="21"/>
  <c r="L54" i="21" s="1"/>
  <c r="H53" i="21"/>
  <c r="I53" i="21" s="1"/>
  <c r="J53" i="21" s="1"/>
  <c r="K53" i="21" s="1"/>
  <c r="G53" i="21"/>
  <c r="L53" i="21" s="1"/>
  <c r="I52" i="21"/>
  <c r="J52" i="21" s="1"/>
  <c r="K52" i="21" s="1"/>
  <c r="H52" i="21"/>
  <c r="G52" i="21"/>
  <c r="J51" i="21"/>
  <c r="K51" i="21" s="1"/>
  <c r="I51" i="21"/>
  <c r="H51" i="21"/>
  <c r="G51" i="21"/>
  <c r="K50" i="21"/>
  <c r="J50" i="21"/>
  <c r="I50" i="21"/>
  <c r="H50" i="21"/>
  <c r="G50" i="21"/>
  <c r="L50" i="21" s="1"/>
  <c r="H49" i="21"/>
  <c r="I49" i="21" s="1"/>
  <c r="J49" i="21" s="1"/>
  <c r="K49" i="21" s="1"/>
  <c r="G49" i="21"/>
  <c r="H48" i="21"/>
  <c r="I48" i="21" s="1"/>
  <c r="J48" i="21" s="1"/>
  <c r="K48" i="21" s="1"/>
  <c r="G48" i="21"/>
  <c r="H47" i="21"/>
  <c r="I47" i="21" s="1"/>
  <c r="J47" i="21" s="1"/>
  <c r="K47" i="21" s="1"/>
  <c r="G47" i="21"/>
  <c r="I46" i="21"/>
  <c r="J46" i="21" s="1"/>
  <c r="K46" i="21" s="1"/>
  <c r="H46" i="21"/>
  <c r="G46" i="21"/>
  <c r="L46" i="21" s="1"/>
  <c r="H45" i="21"/>
  <c r="I45" i="21" s="1"/>
  <c r="J45" i="21" s="1"/>
  <c r="K45" i="21" s="1"/>
  <c r="G45" i="21"/>
  <c r="L45" i="21" s="1"/>
  <c r="I44" i="21"/>
  <c r="J44" i="21" s="1"/>
  <c r="K44" i="21" s="1"/>
  <c r="H44" i="21"/>
  <c r="G44" i="21"/>
  <c r="J43" i="21"/>
  <c r="K43" i="21" s="1"/>
  <c r="I43" i="21"/>
  <c r="H43" i="21"/>
  <c r="G43" i="21"/>
  <c r="J42" i="21"/>
  <c r="K42" i="21" s="1"/>
  <c r="I42" i="21"/>
  <c r="H42" i="21"/>
  <c r="G42" i="21"/>
  <c r="L42" i="21" s="1"/>
  <c r="H41" i="21"/>
  <c r="I41" i="21" s="1"/>
  <c r="J41" i="21" s="1"/>
  <c r="K41" i="21" s="1"/>
  <c r="G41" i="21"/>
  <c r="H40" i="21"/>
  <c r="I40" i="21" s="1"/>
  <c r="J40" i="21" s="1"/>
  <c r="K40" i="21" s="1"/>
  <c r="G40" i="21"/>
  <c r="H39" i="21"/>
  <c r="I39" i="21" s="1"/>
  <c r="J39" i="21" s="1"/>
  <c r="K39" i="21" s="1"/>
  <c r="G39" i="21"/>
  <c r="I38" i="21"/>
  <c r="J38" i="21" s="1"/>
  <c r="K38" i="21" s="1"/>
  <c r="H38" i="21"/>
  <c r="G38" i="21"/>
  <c r="L38" i="21" s="1"/>
  <c r="H37" i="21"/>
  <c r="I37" i="21" s="1"/>
  <c r="J37" i="21" s="1"/>
  <c r="K37" i="21" s="1"/>
  <c r="G37" i="21"/>
  <c r="L37" i="21" s="1"/>
  <c r="H36" i="21"/>
  <c r="I36" i="21" s="1"/>
  <c r="J36" i="21" s="1"/>
  <c r="K36" i="21" s="1"/>
  <c r="G36" i="21"/>
  <c r="I35" i="21"/>
  <c r="J35" i="21" s="1"/>
  <c r="K35" i="21" s="1"/>
  <c r="H35" i="21"/>
  <c r="G35" i="21"/>
  <c r="J34" i="21"/>
  <c r="K34" i="21" s="1"/>
  <c r="I34" i="21"/>
  <c r="H34" i="21"/>
  <c r="G34" i="21"/>
  <c r="L34" i="21" s="1"/>
  <c r="H33" i="21"/>
  <c r="I33" i="21" s="1"/>
  <c r="J33" i="21" s="1"/>
  <c r="K33" i="21" s="1"/>
  <c r="G33" i="21"/>
  <c r="H32" i="21"/>
  <c r="I32" i="21" s="1"/>
  <c r="J32" i="21" s="1"/>
  <c r="K32" i="21" s="1"/>
  <c r="G32" i="21"/>
  <c r="H31" i="21"/>
  <c r="I31" i="21" s="1"/>
  <c r="J31" i="21" s="1"/>
  <c r="K31" i="21" s="1"/>
  <c r="G31" i="21"/>
  <c r="I30" i="21"/>
  <c r="J30" i="21" s="1"/>
  <c r="K30" i="21" s="1"/>
  <c r="H30" i="21"/>
  <c r="G30" i="21"/>
  <c r="L30" i="21" s="1"/>
  <c r="H29" i="21"/>
  <c r="I29" i="21" s="1"/>
  <c r="J29" i="21" s="1"/>
  <c r="K29" i="21" s="1"/>
  <c r="G29" i="21"/>
  <c r="L29" i="21" s="1"/>
  <c r="H28" i="21"/>
  <c r="I28" i="21" s="1"/>
  <c r="J28" i="21" s="1"/>
  <c r="K28" i="21" s="1"/>
  <c r="G28" i="21"/>
  <c r="I27" i="21"/>
  <c r="J27" i="21" s="1"/>
  <c r="K27" i="21" s="1"/>
  <c r="H27" i="21"/>
  <c r="G27" i="21"/>
  <c r="J26" i="21"/>
  <c r="K26" i="21" s="1"/>
  <c r="I26" i="21"/>
  <c r="H26" i="21"/>
  <c r="G26" i="21"/>
  <c r="L26" i="21" s="1"/>
  <c r="H25" i="21"/>
  <c r="I25" i="21" s="1"/>
  <c r="J25" i="21" s="1"/>
  <c r="K25" i="21" s="1"/>
  <c r="G25" i="21"/>
  <c r="L24" i="21"/>
  <c r="H24" i="21"/>
  <c r="I24" i="21" s="1"/>
  <c r="J24" i="21" s="1"/>
  <c r="K24" i="21" s="1"/>
  <c r="G24" i="21"/>
  <c r="H23" i="21"/>
  <c r="I23" i="21" s="1"/>
  <c r="J23" i="21" s="1"/>
  <c r="K23" i="21" s="1"/>
  <c r="G23" i="21"/>
  <c r="I22" i="21"/>
  <c r="J22" i="21" s="1"/>
  <c r="K22" i="21" s="1"/>
  <c r="H22" i="21"/>
  <c r="G22" i="21"/>
  <c r="L22" i="21" s="1"/>
  <c r="H21" i="21"/>
  <c r="I21" i="21" s="1"/>
  <c r="J21" i="21" s="1"/>
  <c r="K21" i="21" s="1"/>
  <c r="G21" i="21"/>
  <c r="L21" i="21" s="1"/>
  <c r="H20" i="21"/>
  <c r="I20" i="21" s="1"/>
  <c r="J20" i="21" s="1"/>
  <c r="K20" i="21" s="1"/>
  <c r="G20" i="21"/>
  <c r="I19" i="21"/>
  <c r="J19" i="21" s="1"/>
  <c r="K19" i="21" s="1"/>
  <c r="H19" i="21"/>
  <c r="G19" i="21"/>
  <c r="J18" i="21"/>
  <c r="K18" i="21" s="1"/>
  <c r="I18" i="21"/>
  <c r="H18" i="21"/>
  <c r="G18" i="21"/>
  <c r="L18" i="21" s="1"/>
  <c r="H17" i="21"/>
  <c r="I17" i="21" s="1"/>
  <c r="J17" i="21" s="1"/>
  <c r="K17" i="21" s="1"/>
  <c r="G17" i="21"/>
  <c r="L16" i="21"/>
  <c r="H16" i="21"/>
  <c r="I16" i="21" s="1"/>
  <c r="J16" i="21" s="1"/>
  <c r="K16" i="21" s="1"/>
  <c r="G16" i="21"/>
  <c r="H15" i="21"/>
  <c r="I15" i="21" s="1"/>
  <c r="J15" i="21" s="1"/>
  <c r="K15" i="21" s="1"/>
  <c r="G15" i="21"/>
  <c r="I14" i="21"/>
  <c r="J14" i="21" s="1"/>
  <c r="K14" i="21" s="1"/>
  <c r="H14" i="21"/>
  <c r="G14" i="21"/>
  <c r="L14" i="21" s="1"/>
  <c r="H13" i="21"/>
  <c r="I13" i="21" s="1"/>
  <c r="J13" i="21" s="1"/>
  <c r="K13" i="21" s="1"/>
  <c r="G13" i="21"/>
  <c r="L13" i="21" s="1"/>
  <c r="H12" i="21"/>
  <c r="I12" i="21" s="1"/>
  <c r="J12" i="21" s="1"/>
  <c r="K12" i="21" s="1"/>
  <c r="G12" i="21"/>
  <c r="L12" i="21" s="1"/>
  <c r="I11" i="21"/>
  <c r="J11" i="21" s="1"/>
  <c r="K11" i="21" s="1"/>
  <c r="H11" i="21"/>
  <c r="G11" i="21"/>
  <c r="J10" i="21"/>
  <c r="K10" i="21" s="1"/>
  <c r="I10" i="21"/>
  <c r="H10" i="21"/>
  <c r="G10" i="21"/>
  <c r="L10" i="21" s="1"/>
  <c r="E10" i="21"/>
  <c r="B7" i="21"/>
  <c r="I6" i="21"/>
  <c r="L55" i="21" s="1"/>
  <c r="B6" i="21"/>
  <c r="I7" i="21" l="1"/>
  <c r="M10" i="21" s="1"/>
  <c r="N10" i="21" s="1"/>
  <c r="M23" i="21"/>
  <c r="M29" i="21"/>
  <c r="N29" i="21" s="1"/>
  <c r="E29" i="21" s="1"/>
  <c r="M35" i="21"/>
  <c r="M44" i="21"/>
  <c r="M61" i="21"/>
  <c r="N61" i="21" s="1"/>
  <c r="E61" i="21" s="1"/>
  <c r="M52" i="21"/>
  <c r="M39" i="21"/>
  <c r="M42" i="21"/>
  <c r="M32" i="21"/>
  <c r="M33" i="21"/>
  <c r="M11" i="21"/>
  <c r="M24" i="21"/>
  <c r="N54" i="21"/>
  <c r="E54" i="21" s="1"/>
  <c r="M57" i="21"/>
  <c r="M47" i="21"/>
  <c r="M14" i="21"/>
  <c r="N18" i="21"/>
  <c r="E18" i="21" s="1"/>
  <c r="M40" i="21"/>
  <c r="N46" i="21"/>
  <c r="E46" i="21" s="1"/>
  <c r="M49" i="21"/>
  <c r="N58" i="21"/>
  <c r="E58" i="21" s="1"/>
  <c r="M59" i="21"/>
  <c r="M58" i="21"/>
  <c r="M20" i="21"/>
  <c r="M21" i="21"/>
  <c r="N21" i="21" s="1"/>
  <c r="E21" i="21" s="1"/>
  <c r="N24" i="21"/>
  <c r="E24" i="21" s="1"/>
  <c r="M18" i="21"/>
  <c r="N22" i="21"/>
  <c r="E22" i="21" s="1"/>
  <c r="M27" i="21"/>
  <c r="M37" i="21"/>
  <c r="N37" i="21" s="1"/>
  <c r="E37" i="21" s="1"/>
  <c r="M51" i="21"/>
  <c r="M54" i="21"/>
  <c r="M26" i="21"/>
  <c r="N26" i="21" s="1"/>
  <c r="E26" i="21" s="1"/>
  <c r="M25" i="21"/>
  <c r="M31" i="21"/>
  <c r="M34" i="21"/>
  <c r="N34" i="21" s="1"/>
  <c r="E34" i="21" s="1"/>
  <c r="M41" i="21"/>
  <c r="M46" i="21"/>
  <c r="N14" i="21"/>
  <c r="E14" i="21" s="1"/>
  <c r="M16" i="21"/>
  <c r="M13" i="21"/>
  <c r="N13" i="21" s="1"/>
  <c r="E13" i="21" s="1"/>
  <c r="N16" i="21"/>
  <c r="E16" i="21" s="1"/>
  <c r="M22" i="21"/>
  <c r="M28" i="21"/>
  <c r="N42" i="21"/>
  <c r="E42" i="21" s="1"/>
  <c r="M55" i="21"/>
  <c r="N55" i="21" s="1"/>
  <c r="E55" i="21" s="1"/>
  <c r="M60" i="21"/>
  <c r="L40" i="21"/>
  <c r="N40" i="21" s="1"/>
  <c r="E40" i="21" s="1"/>
  <c r="L48" i="21"/>
  <c r="L56" i="21"/>
  <c r="L49" i="21"/>
  <c r="N49" i="21" s="1"/>
  <c r="E49" i="21" s="1"/>
  <c r="L57" i="21"/>
  <c r="N57" i="21" s="1"/>
  <c r="E57" i="21" s="1"/>
  <c r="N32" i="23"/>
  <c r="E32" i="23" s="1"/>
  <c r="M50" i="23"/>
  <c r="N50" i="23" s="1"/>
  <c r="E50" i="23" s="1"/>
  <c r="M17" i="23"/>
  <c r="M29" i="23"/>
  <c r="N29" i="23" s="1"/>
  <c r="E29" i="23" s="1"/>
  <c r="M56" i="23"/>
  <c r="N56" i="23" s="1"/>
  <c r="E56" i="23" s="1"/>
  <c r="M27" i="23"/>
  <c r="M53" i="23"/>
  <c r="N53" i="23" s="1"/>
  <c r="E53" i="23" s="1"/>
  <c r="L41" i="21"/>
  <c r="N41" i="21" s="1"/>
  <c r="E41" i="21" s="1"/>
  <c r="L43" i="21"/>
  <c r="L51" i="21"/>
  <c r="N51" i="21" s="1"/>
  <c r="E51" i="21" s="1"/>
  <c r="L59" i="21"/>
  <c r="N59" i="21" s="1"/>
  <c r="E59" i="21" s="1"/>
  <c r="N24" i="23"/>
  <c r="E24" i="23" s="1"/>
  <c r="N17" i="23"/>
  <c r="E17" i="23" s="1"/>
  <c r="N51" i="23"/>
  <c r="E51" i="23" s="1"/>
  <c r="M28" i="23"/>
  <c r="N28" i="23" s="1"/>
  <c r="E28" i="23" s="1"/>
  <c r="M15" i="23"/>
  <c r="N15" i="23" s="1"/>
  <c r="E15" i="23" s="1"/>
  <c r="M35" i="23"/>
  <c r="N35" i="23" s="1"/>
  <c r="E35" i="23" s="1"/>
  <c r="L11" i="21"/>
  <c r="N11" i="21" s="1"/>
  <c r="E11" i="21" s="1"/>
  <c r="L20" i="21"/>
  <c r="N20" i="21" s="1"/>
  <c r="E20" i="21" s="1"/>
  <c r="L28" i="21"/>
  <c r="N28" i="21" s="1"/>
  <c r="E28" i="21" s="1"/>
  <c r="L36" i="21"/>
  <c r="L44" i="21"/>
  <c r="N44" i="21" s="1"/>
  <c r="E44" i="21" s="1"/>
  <c r="L52" i="21"/>
  <c r="N52" i="21" s="1"/>
  <c r="E52" i="21" s="1"/>
  <c r="L60" i="21"/>
  <c r="N60" i="21" s="1"/>
  <c r="E60" i="21" s="1"/>
  <c r="N41" i="23"/>
  <c r="E41" i="23" s="1"/>
  <c r="M39" i="23"/>
  <c r="N39" i="23" s="1"/>
  <c r="E39" i="23" s="1"/>
  <c r="M11" i="23"/>
  <c r="N11" i="23" s="1"/>
  <c r="E11" i="23" s="1"/>
  <c r="M37" i="23"/>
  <c r="N37" i="23" s="1"/>
  <c r="E37" i="23" s="1"/>
  <c r="M49" i="23"/>
  <c r="N49" i="23" s="1"/>
  <c r="E49" i="23" s="1"/>
  <c r="M41" i="23"/>
  <c r="M32" i="23"/>
  <c r="L17" i="21"/>
  <c r="L33" i="21"/>
  <c r="N33" i="21" s="1"/>
  <c r="E33" i="21" s="1"/>
  <c r="L19" i="21"/>
  <c r="L27" i="21"/>
  <c r="N27" i="21" s="1"/>
  <c r="E27" i="21" s="1"/>
  <c r="M47" i="23"/>
  <c r="N47" i="23" s="1"/>
  <c r="E47" i="23" s="1"/>
  <c r="L32" i="21"/>
  <c r="N32" i="21" s="1"/>
  <c r="E32" i="21" s="1"/>
  <c r="L35" i="21"/>
  <c r="N35" i="21" s="1"/>
  <c r="E35" i="21" s="1"/>
  <c r="N60" i="23"/>
  <c r="E60" i="23" s="1"/>
  <c r="N27" i="23"/>
  <c r="E27" i="23" s="1"/>
  <c r="M21" i="23"/>
  <c r="N21" i="23" s="1"/>
  <c r="E21" i="23" s="1"/>
  <c r="M62" i="23"/>
  <c r="N62" i="23" s="1"/>
  <c r="E62" i="23" s="1"/>
  <c r="M44" i="23"/>
  <c r="N44" i="23" s="1"/>
  <c r="E44" i="23" s="1"/>
  <c r="M51" i="23"/>
  <c r="M19" i="23"/>
  <c r="M40" i="23"/>
  <c r="N40" i="23" s="1"/>
  <c r="E40" i="23" s="1"/>
  <c r="M10" i="23"/>
  <c r="N10" i="23" s="1"/>
  <c r="L25" i="21"/>
  <c r="N25" i="21" s="1"/>
  <c r="E25" i="21" s="1"/>
  <c r="L15" i="21"/>
  <c r="L23" i="21"/>
  <c r="N23" i="21" s="1"/>
  <c r="E23" i="21" s="1"/>
  <c r="L31" i="21"/>
  <c r="N31" i="21" s="1"/>
  <c r="E31" i="21" s="1"/>
  <c r="L39" i="21"/>
  <c r="N39" i="21" s="1"/>
  <c r="E39" i="21" s="1"/>
  <c r="L47" i="21"/>
  <c r="N47" i="21" s="1"/>
  <c r="E47" i="21" s="1"/>
  <c r="N52" i="23"/>
  <c r="E52" i="23" s="1"/>
  <c r="N19" i="23"/>
  <c r="E19" i="23" s="1"/>
  <c r="M12" i="23"/>
  <c r="N12" i="23" s="1"/>
  <c r="E12" i="23" s="1"/>
  <c r="M57" i="23"/>
  <c r="N57" i="23" s="1"/>
  <c r="E57" i="23" s="1"/>
  <c r="M23" i="23"/>
  <c r="N23" i="23" s="1"/>
  <c r="E23" i="23" s="1"/>
  <c r="M48" i="23"/>
  <c r="N48" i="23" s="1"/>
  <c r="E48" i="23" s="1"/>
  <c r="M30" i="23"/>
  <c r="N30" i="23" s="1"/>
  <c r="E30" i="23" s="1"/>
  <c r="M61" i="23"/>
  <c r="N61" i="23" s="1"/>
  <c r="E61" i="23" s="1"/>
  <c r="H62" i="19"/>
  <c r="I62" i="19" s="1"/>
  <c r="J62" i="19" s="1"/>
  <c r="K62" i="19" s="1"/>
  <c r="G62" i="19"/>
  <c r="H61" i="19"/>
  <c r="I61" i="19" s="1"/>
  <c r="J61" i="19" s="1"/>
  <c r="K61" i="19" s="1"/>
  <c r="G61" i="19"/>
  <c r="H60" i="19"/>
  <c r="I60" i="19" s="1"/>
  <c r="J60" i="19" s="1"/>
  <c r="K60" i="19" s="1"/>
  <c r="G60" i="19"/>
  <c r="I59" i="19"/>
  <c r="J59" i="19" s="1"/>
  <c r="K59" i="19" s="1"/>
  <c r="H59" i="19"/>
  <c r="G59" i="19"/>
  <c r="J58" i="19"/>
  <c r="K58" i="19" s="1"/>
  <c r="I58" i="19"/>
  <c r="H58" i="19"/>
  <c r="G58" i="19"/>
  <c r="H57" i="19"/>
  <c r="I57" i="19" s="1"/>
  <c r="J57" i="19" s="1"/>
  <c r="K57" i="19" s="1"/>
  <c r="G57" i="19"/>
  <c r="I56" i="19"/>
  <c r="J56" i="19" s="1"/>
  <c r="K56" i="19" s="1"/>
  <c r="H56" i="19"/>
  <c r="G56" i="19"/>
  <c r="J55" i="19"/>
  <c r="K55" i="19" s="1"/>
  <c r="I55" i="19"/>
  <c r="H55" i="19"/>
  <c r="G55" i="19"/>
  <c r="H54" i="19"/>
  <c r="I54" i="19" s="1"/>
  <c r="J54" i="19" s="1"/>
  <c r="K54" i="19" s="1"/>
  <c r="G54" i="19"/>
  <c r="H53" i="19"/>
  <c r="I53" i="19" s="1"/>
  <c r="J53" i="19" s="1"/>
  <c r="K53" i="19" s="1"/>
  <c r="G53" i="19"/>
  <c r="H52" i="19"/>
  <c r="I52" i="19" s="1"/>
  <c r="J52" i="19" s="1"/>
  <c r="K52" i="19" s="1"/>
  <c r="G52" i="19"/>
  <c r="I51" i="19"/>
  <c r="J51" i="19" s="1"/>
  <c r="K51" i="19" s="1"/>
  <c r="H51" i="19"/>
  <c r="G51" i="19"/>
  <c r="J50" i="19"/>
  <c r="K50" i="19" s="1"/>
  <c r="I50" i="19"/>
  <c r="H50" i="19"/>
  <c r="G50" i="19"/>
  <c r="H49" i="19"/>
  <c r="I49" i="19" s="1"/>
  <c r="J49" i="19" s="1"/>
  <c r="K49" i="19" s="1"/>
  <c r="G49" i="19"/>
  <c r="I48" i="19"/>
  <c r="J48" i="19" s="1"/>
  <c r="K48" i="19" s="1"/>
  <c r="H48" i="19"/>
  <c r="G48" i="19"/>
  <c r="J47" i="19"/>
  <c r="K47" i="19" s="1"/>
  <c r="I47" i="19"/>
  <c r="H47" i="19"/>
  <c r="G47" i="19"/>
  <c r="H46" i="19"/>
  <c r="I46" i="19" s="1"/>
  <c r="J46" i="19" s="1"/>
  <c r="K46" i="19" s="1"/>
  <c r="G46" i="19"/>
  <c r="H45" i="19"/>
  <c r="I45" i="19" s="1"/>
  <c r="J45" i="19" s="1"/>
  <c r="K45" i="19" s="1"/>
  <c r="G45" i="19"/>
  <c r="H44" i="19"/>
  <c r="I44" i="19" s="1"/>
  <c r="J44" i="19" s="1"/>
  <c r="K44" i="19" s="1"/>
  <c r="G44" i="19"/>
  <c r="I43" i="19"/>
  <c r="J43" i="19" s="1"/>
  <c r="K43" i="19" s="1"/>
  <c r="H43" i="19"/>
  <c r="G43" i="19"/>
  <c r="J42" i="19"/>
  <c r="K42" i="19" s="1"/>
  <c r="I42" i="19"/>
  <c r="H42" i="19"/>
  <c r="G42" i="19"/>
  <c r="H41" i="19"/>
  <c r="I41" i="19" s="1"/>
  <c r="J41" i="19" s="1"/>
  <c r="K41" i="19" s="1"/>
  <c r="G41" i="19"/>
  <c r="I40" i="19"/>
  <c r="J40" i="19" s="1"/>
  <c r="K40" i="19" s="1"/>
  <c r="H40" i="19"/>
  <c r="G40" i="19"/>
  <c r="J39" i="19"/>
  <c r="K39" i="19" s="1"/>
  <c r="I39" i="19"/>
  <c r="H39" i="19"/>
  <c r="G39" i="19"/>
  <c r="H38" i="19"/>
  <c r="I38" i="19" s="1"/>
  <c r="J38" i="19" s="1"/>
  <c r="K38" i="19" s="1"/>
  <c r="G38" i="19"/>
  <c r="H37" i="19"/>
  <c r="I37" i="19" s="1"/>
  <c r="J37" i="19" s="1"/>
  <c r="K37" i="19" s="1"/>
  <c r="G37" i="19"/>
  <c r="H36" i="19"/>
  <c r="I36" i="19" s="1"/>
  <c r="J36" i="19" s="1"/>
  <c r="K36" i="19" s="1"/>
  <c r="G36" i="19"/>
  <c r="I35" i="19"/>
  <c r="J35" i="19" s="1"/>
  <c r="K35" i="19" s="1"/>
  <c r="H35" i="19"/>
  <c r="G35" i="19"/>
  <c r="I34" i="19"/>
  <c r="J34" i="19" s="1"/>
  <c r="K34" i="19" s="1"/>
  <c r="H34" i="19"/>
  <c r="G34" i="19"/>
  <c r="H33" i="19"/>
  <c r="I33" i="19" s="1"/>
  <c r="J33" i="19" s="1"/>
  <c r="K33" i="19" s="1"/>
  <c r="G33" i="19"/>
  <c r="I32" i="19"/>
  <c r="J32" i="19" s="1"/>
  <c r="K32" i="19" s="1"/>
  <c r="H32" i="19"/>
  <c r="G32" i="19"/>
  <c r="J31" i="19"/>
  <c r="K31" i="19" s="1"/>
  <c r="I31" i="19"/>
  <c r="H31" i="19"/>
  <c r="G31" i="19"/>
  <c r="H30" i="19"/>
  <c r="I30" i="19" s="1"/>
  <c r="J30" i="19" s="1"/>
  <c r="K30" i="19" s="1"/>
  <c r="G30" i="19"/>
  <c r="H29" i="19"/>
  <c r="I29" i="19" s="1"/>
  <c r="J29" i="19" s="1"/>
  <c r="K29" i="19" s="1"/>
  <c r="G29" i="19"/>
  <c r="H28" i="19"/>
  <c r="I28" i="19" s="1"/>
  <c r="J28" i="19" s="1"/>
  <c r="K28" i="19" s="1"/>
  <c r="G28" i="19"/>
  <c r="H27" i="19"/>
  <c r="I27" i="19" s="1"/>
  <c r="J27" i="19" s="1"/>
  <c r="K27" i="19" s="1"/>
  <c r="G27" i="19"/>
  <c r="I26" i="19"/>
  <c r="J26" i="19" s="1"/>
  <c r="K26" i="19" s="1"/>
  <c r="H26" i="19"/>
  <c r="G26" i="19"/>
  <c r="H25" i="19"/>
  <c r="I25" i="19" s="1"/>
  <c r="J25" i="19" s="1"/>
  <c r="K25" i="19" s="1"/>
  <c r="G25" i="19"/>
  <c r="I24" i="19"/>
  <c r="J24" i="19" s="1"/>
  <c r="K24" i="19" s="1"/>
  <c r="H24" i="19"/>
  <c r="G24" i="19"/>
  <c r="J23" i="19"/>
  <c r="K23" i="19" s="1"/>
  <c r="I23" i="19"/>
  <c r="H23" i="19"/>
  <c r="G23" i="19"/>
  <c r="H22" i="19"/>
  <c r="I22" i="19" s="1"/>
  <c r="J22" i="19" s="1"/>
  <c r="K22" i="19" s="1"/>
  <c r="G22" i="19"/>
  <c r="H21" i="19"/>
  <c r="I21" i="19" s="1"/>
  <c r="J21" i="19" s="1"/>
  <c r="K21" i="19" s="1"/>
  <c r="G21" i="19"/>
  <c r="H20" i="19"/>
  <c r="I20" i="19" s="1"/>
  <c r="J20" i="19" s="1"/>
  <c r="K20" i="19" s="1"/>
  <c r="G20" i="19"/>
  <c r="H19" i="19"/>
  <c r="I19" i="19" s="1"/>
  <c r="J19" i="19" s="1"/>
  <c r="K19" i="19" s="1"/>
  <c r="G19" i="19"/>
  <c r="I18" i="19"/>
  <c r="J18" i="19" s="1"/>
  <c r="K18" i="19" s="1"/>
  <c r="H18" i="19"/>
  <c r="G18" i="19"/>
  <c r="H17" i="19"/>
  <c r="I17" i="19" s="1"/>
  <c r="J17" i="19" s="1"/>
  <c r="K17" i="19" s="1"/>
  <c r="G17" i="19"/>
  <c r="I16" i="19"/>
  <c r="J16" i="19" s="1"/>
  <c r="K16" i="19" s="1"/>
  <c r="H16" i="19"/>
  <c r="G16" i="19"/>
  <c r="I15" i="19"/>
  <c r="J15" i="19" s="1"/>
  <c r="K15" i="19" s="1"/>
  <c r="H15" i="19"/>
  <c r="G15" i="19"/>
  <c r="H14" i="19"/>
  <c r="I14" i="19" s="1"/>
  <c r="J14" i="19" s="1"/>
  <c r="K14" i="19" s="1"/>
  <c r="G14" i="19"/>
  <c r="H13" i="19"/>
  <c r="I13" i="19" s="1"/>
  <c r="J13" i="19" s="1"/>
  <c r="K13" i="19" s="1"/>
  <c r="G13" i="19"/>
  <c r="H12" i="19"/>
  <c r="I12" i="19" s="1"/>
  <c r="J12" i="19" s="1"/>
  <c r="K12" i="19" s="1"/>
  <c r="G12" i="19"/>
  <c r="H11" i="19"/>
  <c r="I11" i="19" s="1"/>
  <c r="J11" i="19" s="1"/>
  <c r="K11" i="19" s="1"/>
  <c r="G11" i="19"/>
  <c r="I10" i="19"/>
  <c r="J10" i="19" s="1"/>
  <c r="K10" i="19" s="1"/>
  <c r="H10" i="19"/>
  <c r="G10" i="19"/>
  <c r="I6" i="19" s="1"/>
  <c r="E10" i="19"/>
  <c r="B7" i="19"/>
  <c r="B6" i="19"/>
  <c r="L20" i="19" l="1"/>
  <c r="L12" i="19"/>
  <c r="L40" i="19"/>
  <c r="L23" i="19"/>
  <c r="L29" i="19"/>
  <c r="L24" i="19"/>
  <c r="L21" i="19"/>
  <c r="L16" i="19"/>
  <c r="L15" i="19"/>
  <c r="L56" i="19"/>
  <c r="L48" i="19"/>
  <c r="L32" i="19"/>
  <c r="L55" i="19"/>
  <c r="L47" i="19"/>
  <c r="L39" i="19"/>
  <c r="L31" i="19"/>
  <c r="L62" i="19"/>
  <c r="L54" i="19"/>
  <c r="L46" i="19"/>
  <c r="L38" i="19"/>
  <c r="L30" i="19"/>
  <c r="L22" i="19"/>
  <c r="L14" i="19"/>
  <c r="L61" i="19"/>
  <c r="L53" i="19"/>
  <c r="L45" i="19"/>
  <c r="L37" i="19"/>
  <c r="L13" i="19"/>
  <c r="L17" i="19"/>
  <c r="L11" i="19"/>
  <c r="L18" i="19"/>
  <c r="L34" i="19"/>
  <c r="L60" i="19"/>
  <c r="L28" i="19"/>
  <c r="L43" i="19"/>
  <c r="L49" i="19"/>
  <c r="L58" i="19"/>
  <c r="L52" i="19"/>
  <c r="L19" i="19"/>
  <c r="L41" i="19"/>
  <c r="L50" i="19"/>
  <c r="L25" i="19"/>
  <c r="L35" i="19"/>
  <c r="L26" i="19"/>
  <c r="L44" i="19"/>
  <c r="L42" i="19"/>
  <c r="L59" i="19"/>
  <c r="L33" i="19"/>
  <c r="L36" i="19"/>
  <c r="I7" i="19"/>
  <c r="M21" i="19" s="1"/>
  <c r="L27" i="19"/>
  <c r="L51" i="19"/>
  <c r="M54" i="19"/>
  <c r="L57" i="19"/>
  <c r="M17" i="21"/>
  <c r="N17" i="21" s="1"/>
  <c r="E17" i="21" s="1"/>
  <c r="N43" i="21"/>
  <c r="E43" i="21" s="1"/>
  <c r="M45" i="21"/>
  <c r="N45" i="21" s="1"/>
  <c r="E45" i="21" s="1"/>
  <c r="M56" i="21"/>
  <c r="L10" i="19"/>
  <c r="M43" i="21"/>
  <c r="M19" i="21"/>
  <c r="N19" i="21" s="1"/>
  <c r="E19" i="21" s="1"/>
  <c r="M12" i="21"/>
  <c r="N12" i="21" s="1"/>
  <c r="E12" i="21" s="1"/>
  <c r="M38" i="21"/>
  <c r="N38" i="21" s="1"/>
  <c r="E38" i="21" s="1"/>
  <c r="M30" i="21"/>
  <c r="N30" i="21" s="1"/>
  <c r="E30" i="21" s="1"/>
  <c r="M36" i="21"/>
  <c r="M53" i="21"/>
  <c r="N53" i="21" s="1"/>
  <c r="E53" i="21" s="1"/>
  <c r="N56" i="21"/>
  <c r="E56" i="21" s="1"/>
  <c r="M62" i="21"/>
  <c r="N62" i="21" s="1"/>
  <c r="E62" i="21" s="1"/>
  <c r="M15" i="21"/>
  <c r="N15" i="21" s="1"/>
  <c r="E15" i="21" s="1"/>
  <c r="M48" i="21"/>
  <c r="M50" i="21"/>
  <c r="N50" i="21" s="1"/>
  <c r="E50" i="21" s="1"/>
  <c r="N36" i="21"/>
  <c r="E36" i="21" s="1"/>
  <c r="N48" i="21"/>
  <c r="E48" i="21" s="1"/>
  <c r="H62" i="17"/>
  <c r="I62" i="17" s="1"/>
  <c r="J62" i="17" s="1"/>
  <c r="K62" i="17" s="1"/>
  <c r="G62" i="17"/>
  <c r="L62" i="17" s="1"/>
  <c r="I61" i="17"/>
  <c r="J61" i="17" s="1"/>
  <c r="K61" i="17" s="1"/>
  <c r="H61" i="17"/>
  <c r="G61" i="17"/>
  <c r="L61" i="17" s="1"/>
  <c r="J60" i="17"/>
  <c r="K60" i="17" s="1"/>
  <c r="I60" i="17"/>
  <c r="H60" i="17"/>
  <c r="G60" i="17"/>
  <c r="L60" i="17" s="1"/>
  <c r="K59" i="17"/>
  <c r="J59" i="17"/>
  <c r="I59" i="17"/>
  <c r="H59" i="17"/>
  <c r="G59" i="17"/>
  <c r="L59" i="17" s="1"/>
  <c r="H58" i="17"/>
  <c r="I58" i="17" s="1"/>
  <c r="J58" i="17" s="1"/>
  <c r="K58" i="17" s="1"/>
  <c r="G58" i="17"/>
  <c r="I57" i="17"/>
  <c r="J57" i="17" s="1"/>
  <c r="K57" i="17" s="1"/>
  <c r="H57" i="17"/>
  <c r="G57" i="17"/>
  <c r="H56" i="17"/>
  <c r="I56" i="17" s="1"/>
  <c r="J56" i="17" s="1"/>
  <c r="K56" i="17" s="1"/>
  <c r="G56" i="17"/>
  <c r="H55" i="17"/>
  <c r="I55" i="17" s="1"/>
  <c r="J55" i="17" s="1"/>
  <c r="K55" i="17" s="1"/>
  <c r="G55" i="17"/>
  <c r="L55" i="17" s="1"/>
  <c r="H54" i="17"/>
  <c r="I54" i="17" s="1"/>
  <c r="J54" i="17" s="1"/>
  <c r="K54" i="17" s="1"/>
  <c r="G54" i="17"/>
  <c r="L54" i="17" s="1"/>
  <c r="I53" i="17"/>
  <c r="J53" i="17" s="1"/>
  <c r="K53" i="17" s="1"/>
  <c r="H53" i="17"/>
  <c r="G53" i="17"/>
  <c r="L53" i="17" s="1"/>
  <c r="J52" i="17"/>
  <c r="K52" i="17" s="1"/>
  <c r="I52" i="17"/>
  <c r="H52" i="17"/>
  <c r="G52" i="17"/>
  <c r="L52" i="17" s="1"/>
  <c r="K51" i="17"/>
  <c r="J51" i="17"/>
  <c r="I51" i="17"/>
  <c r="H51" i="17"/>
  <c r="G51" i="17"/>
  <c r="L51" i="17" s="1"/>
  <c r="H50" i="17"/>
  <c r="I50" i="17" s="1"/>
  <c r="J50" i="17" s="1"/>
  <c r="K50" i="17" s="1"/>
  <c r="G50" i="17"/>
  <c r="I49" i="17"/>
  <c r="J49" i="17" s="1"/>
  <c r="K49" i="17" s="1"/>
  <c r="H49" i="17"/>
  <c r="G49" i="17"/>
  <c r="H48" i="17"/>
  <c r="I48" i="17" s="1"/>
  <c r="J48" i="17" s="1"/>
  <c r="K48" i="17" s="1"/>
  <c r="G48" i="17"/>
  <c r="H47" i="17"/>
  <c r="I47" i="17" s="1"/>
  <c r="J47" i="17" s="1"/>
  <c r="K47" i="17" s="1"/>
  <c r="G47" i="17"/>
  <c r="L47" i="17" s="1"/>
  <c r="H46" i="17"/>
  <c r="I46" i="17" s="1"/>
  <c r="J46" i="17" s="1"/>
  <c r="K46" i="17" s="1"/>
  <c r="G46" i="17"/>
  <c r="L46" i="17" s="1"/>
  <c r="I45" i="17"/>
  <c r="J45" i="17" s="1"/>
  <c r="K45" i="17" s="1"/>
  <c r="H45" i="17"/>
  <c r="G45" i="17"/>
  <c r="L45" i="17" s="1"/>
  <c r="J44" i="17"/>
  <c r="K44" i="17" s="1"/>
  <c r="I44" i="17"/>
  <c r="H44" i="17"/>
  <c r="G44" i="17"/>
  <c r="L44" i="17" s="1"/>
  <c r="K43" i="17"/>
  <c r="J43" i="17"/>
  <c r="I43" i="17"/>
  <c r="H43" i="17"/>
  <c r="G43" i="17"/>
  <c r="L43" i="17" s="1"/>
  <c r="H42" i="17"/>
  <c r="I42" i="17" s="1"/>
  <c r="J42" i="17" s="1"/>
  <c r="K42" i="17" s="1"/>
  <c r="G42" i="17"/>
  <c r="I41" i="17"/>
  <c r="J41" i="17" s="1"/>
  <c r="K41" i="17" s="1"/>
  <c r="H41" i="17"/>
  <c r="G41" i="17"/>
  <c r="H40" i="17"/>
  <c r="I40" i="17" s="1"/>
  <c r="J40" i="17" s="1"/>
  <c r="K40" i="17" s="1"/>
  <c r="G40" i="17"/>
  <c r="H39" i="17"/>
  <c r="I39" i="17" s="1"/>
  <c r="J39" i="17" s="1"/>
  <c r="K39" i="17" s="1"/>
  <c r="G39" i="17"/>
  <c r="L39" i="17" s="1"/>
  <c r="H38" i="17"/>
  <c r="I38" i="17" s="1"/>
  <c r="J38" i="17" s="1"/>
  <c r="K38" i="17" s="1"/>
  <c r="G38" i="17"/>
  <c r="L38" i="17" s="1"/>
  <c r="I37" i="17"/>
  <c r="J37" i="17" s="1"/>
  <c r="K37" i="17" s="1"/>
  <c r="H37" i="17"/>
  <c r="G37" i="17"/>
  <c r="L37" i="17" s="1"/>
  <c r="J36" i="17"/>
  <c r="K36" i="17" s="1"/>
  <c r="I36" i="17"/>
  <c r="H36" i="17"/>
  <c r="G36" i="17"/>
  <c r="L36" i="17" s="1"/>
  <c r="K35" i="17"/>
  <c r="J35" i="17"/>
  <c r="I35" i="17"/>
  <c r="H35" i="17"/>
  <c r="G35" i="17"/>
  <c r="L35" i="17" s="1"/>
  <c r="H34" i="17"/>
  <c r="I34" i="17" s="1"/>
  <c r="J34" i="17" s="1"/>
  <c r="K34" i="17" s="1"/>
  <c r="G34" i="17"/>
  <c r="I33" i="17"/>
  <c r="J33" i="17" s="1"/>
  <c r="K33" i="17" s="1"/>
  <c r="H33" i="17"/>
  <c r="G33" i="17"/>
  <c r="H32" i="17"/>
  <c r="I32" i="17" s="1"/>
  <c r="J32" i="17" s="1"/>
  <c r="K32" i="17" s="1"/>
  <c r="G32" i="17"/>
  <c r="H31" i="17"/>
  <c r="I31" i="17" s="1"/>
  <c r="J31" i="17" s="1"/>
  <c r="K31" i="17" s="1"/>
  <c r="G31" i="17"/>
  <c r="L31" i="17" s="1"/>
  <c r="H30" i="17"/>
  <c r="I30" i="17" s="1"/>
  <c r="J30" i="17" s="1"/>
  <c r="K30" i="17" s="1"/>
  <c r="G30" i="17"/>
  <c r="L30" i="17" s="1"/>
  <c r="I29" i="17"/>
  <c r="J29" i="17" s="1"/>
  <c r="K29" i="17" s="1"/>
  <c r="H29" i="17"/>
  <c r="G29" i="17"/>
  <c r="L29" i="17" s="1"/>
  <c r="I28" i="17"/>
  <c r="J28" i="17" s="1"/>
  <c r="K28" i="17" s="1"/>
  <c r="H28" i="17"/>
  <c r="G28" i="17"/>
  <c r="L28" i="17" s="1"/>
  <c r="J27" i="17"/>
  <c r="K27" i="17" s="1"/>
  <c r="I27" i="17"/>
  <c r="H27" i="17"/>
  <c r="G27" i="17"/>
  <c r="L27" i="17" s="1"/>
  <c r="H26" i="17"/>
  <c r="I26" i="17" s="1"/>
  <c r="J26" i="17" s="1"/>
  <c r="K26" i="17" s="1"/>
  <c r="G26" i="17"/>
  <c r="I25" i="17"/>
  <c r="J25" i="17" s="1"/>
  <c r="K25" i="17" s="1"/>
  <c r="H25" i="17"/>
  <c r="G25" i="17"/>
  <c r="H24" i="17"/>
  <c r="I24" i="17" s="1"/>
  <c r="J24" i="17" s="1"/>
  <c r="K24" i="17" s="1"/>
  <c r="G24" i="17"/>
  <c r="H23" i="17"/>
  <c r="I23" i="17" s="1"/>
  <c r="J23" i="17" s="1"/>
  <c r="K23" i="17" s="1"/>
  <c r="G23" i="17"/>
  <c r="L23" i="17" s="1"/>
  <c r="H22" i="17"/>
  <c r="I22" i="17" s="1"/>
  <c r="J22" i="17" s="1"/>
  <c r="K22" i="17" s="1"/>
  <c r="G22" i="17"/>
  <c r="L22" i="17" s="1"/>
  <c r="H21" i="17"/>
  <c r="I21" i="17" s="1"/>
  <c r="J21" i="17" s="1"/>
  <c r="K21" i="17" s="1"/>
  <c r="G21" i="17"/>
  <c r="L21" i="17" s="1"/>
  <c r="I20" i="17"/>
  <c r="J20" i="17" s="1"/>
  <c r="K20" i="17" s="1"/>
  <c r="H20" i="17"/>
  <c r="G20" i="17"/>
  <c r="L20" i="17" s="1"/>
  <c r="J19" i="17"/>
  <c r="K19" i="17" s="1"/>
  <c r="I19" i="17"/>
  <c r="H19" i="17"/>
  <c r="G19" i="17"/>
  <c r="L19" i="17" s="1"/>
  <c r="H18" i="17"/>
  <c r="I18" i="17" s="1"/>
  <c r="J18" i="17" s="1"/>
  <c r="K18" i="17" s="1"/>
  <c r="G18" i="17"/>
  <c r="I17" i="17"/>
  <c r="J17" i="17" s="1"/>
  <c r="K17" i="17" s="1"/>
  <c r="H17" i="17"/>
  <c r="G17" i="17"/>
  <c r="H16" i="17"/>
  <c r="I16" i="17" s="1"/>
  <c r="J16" i="17" s="1"/>
  <c r="K16" i="17" s="1"/>
  <c r="G16" i="17"/>
  <c r="H15" i="17"/>
  <c r="I15" i="17" s="1"/>
  <c r="J15" i="17" s="1"/>
  <c r="K15" i="17" s="1"/>
  <c r="G15" i="17"/>
  <c r="L15" i="17" s="1"/>
  <c r="H14" i="17"/>
  <c r="I14" i="17" s="1"/>
  <c r="J14" i="17" s="1"/>
  <c r="K14" i="17" s="1"/>
  <c r="G14" i="17"/>
  <c r="L14" i="17" s="1"/>
  <c r="H13" i="17"/>
  <c r="I13" i="17" s="1"/>
  <c r="J13" i="17" s="1"/>
  <c r="K13" i="17" s="1"/>
  <c r="G13" i="17"/>
  <c r="L13" i="17" s="1"/>
  <c r="I12" i="17"/>
  <c r="J12" i="17" s="1"/>
  <c r="K12" i="17" s="1"/>
  <c r="H12" i="17"/>
  <c r="G12" i="17"/>
  <c r="L12" i="17" s="1"/>
  <c r="J11" i="17"/>
  <c r="K11" i="17" s="1"/>
  <c r="I11" i="17"/>
  <c r="H11" i="17"/>
  <c r="G11" i="17"/>
  <c r="L11" i="17" s="1"/>
  <c r="H10" i="17"/>
  <c r="I10" i="17" s="1"/>
  <c r="J10" i="17" s="1"/>
  <c r="K10" i="17" s="1"/>
  <c r="G10" i="17"/>
  <c r="E10" i="17"/>
  <c r="B7" i="17"/>
  <c r="I6" i="17"/>
  <c r="L56" i="17" s="1"/>
  <c r="B6" i="17"/>
  <c r="M14" i="17" l="1"/>
  <c r="N14" i="17" s="1"/>
  <c r="E14" i="17" s="1"/>
  <c r="M47" i="17"/>
  <c r="N47" i="17" s="1"/>
  <c r="E47" i="17" s="1"/>
  <c r="M39" i="17"/>
  <c r="N39" i="17" s="1"/>
  <c r="E39" i="17" s="1"/>
  <c r="M25" i="17"/>
  <c r="M24" i="17"/>
  <c r="M12" i="17"/>
  <c r="N12" i="17" s="1"/>
  <c r="E12" i="17" s="1"/>
  <c r="M59" i="17"/>
  <c r="N59" i="17" s="1"/>
  <c r="E59" i="17" s="1"/>
  <c r="I7" i="17"/>
  <c r="M11" i="17" s="1"/>
  <c r="N11" i="17" s="1"/>
  <c r="E11" i="17" s="1"/>
  <c r="M45" i="17"/>
  <c r="N45" i="17" s="1"/>
  <c r="E45" i="17" s="1"/>
  <c r="M51" i="17"/>
  <c r="N51" i="17" s="1"/>
  <c r="E51" i="17" s="1"/>
  <c r="M57" i="17"/>
  <c r="M19" i="17"/>
  <c r="N19" i="17" s="1"/>
  <c r="E19" i="17" s="1"/>
  <c r="M13" i="17"/>
  <c r="N13" i="17" s="1"/>
  <c r="E13" i="17" s="1"/>
  <c r="M23" i="17"/>
  <c r="N23" i="17" s="1"/>
  <c r="E23" i="17" s="1"/>
  <c r="M49" i="17"/>
  <c r="L33" i="17"/>
  <c r="L41" i="17"/>
  <c r="L49" i="17"/>
  <c r="L57" i="17"/>
  <c r="M23" i="19"/>
  <c r="M35" i="19"/>
  <c r="N35" i="19" s="1"/>
  <c r="E35" i="19" s="1"/>
  <c r="M52" i="19"/>
  <c r="N52" i="19"/>
  <c r="E52" i="19" s="1"/>
  <c r="M11" i="19"/>
  <c r="N31" i="19"/>
  <c r="E31" i="19" s="1"/>
  <c r="L26" i="17"/>
  <c r="L58" i="17"/>
  <c r="M10" i="19"/>
  <c r="M20" i="19"/>
  <c r="M32" i="19"/>
  <c r="M19" i="19"/>
  <c r="N50" i="19"/>
  <c r="E50" i="19" s="1"/>
  <c r="M49" i="19"/>
  <c r="M51" i="19"/>
  <c r="N51" i="19" s="1"/>
  <c r="E51" i="19" s="1"/>
  <c r="N11" i="19"/>
  <c r="E11" i="19" s="1"/>
  <c r="N21" i="19"/>
  <c r="E21" i="19" s="1"/>
  <c r="L10" i="17"/>
  <c r="M45" i="19"/>
  <c r="M56" i="19"/>
  <c r="M62" i="19"/>
  <c r="M16" i="19"/>
  <c r="N16" i="19" s="1"/>
  <c r="E16" i="19" s="1"/>
  <c r="M43" i="19"/>
  <c r="M40" i="19"/>
  <c r="N40" i="19" s="1"/>
  <c r="E40" i="19" s="1"/>
  <c r="N49" i="19"/>
  <c r="E49" i="19" s="1"/>
  <c r="M57" i="19"/>
  <c r="M14" i="19"/>
  <c r="N14" i="19" s="1"/>
  <c r="E14" i="19" s="1"/>
  <c r="L18" i="17"/>
  <c r="L42" i="17"/>
  <c r="M39" i="19"/>
  <c r="N39" i="19" s="1"/>
  <c r="E39" i="19" s="1"/>
  <c r="M50" i="19"/>
  <c r="N59" i="19"/>
  <c r="E59" i="19" s="1"/>
  <c r="M13" i="19"/>
  <c r="M25" i="19"/>
  <c r="M34" i="19"/>
  <c r="N34" i="19" s="1"/>
  <c r="E34" i="19" s="1"/>
  <c r="M46" i="19"/>
  <c r="M48" i="19"/>
  <c r="N30" i="19"/>
  <c r="E30" i="19" s="1"/>
  <c r="L17" i="17"/>
  <c r="L34" i="17"/>
  <c r="L50" i="17"/>
  <c r="M36" i="19"/>
  <c r="N36" i="19" s="1"/>
  <c r="E36" i="19" s="1"/>
  <c r="M53" i="19"/>
  <c r="M58" i="19"/>
  <c r="N58" i="19" s="1"/>
  <c r="E58" i="19" s="1"/>
  <c r="N25" i="19"/>
  <c r="E25" i="19" s="1"/>
  <c r="M38" i="19"/>
  <c r="M31" i="19"/>
  <c r="N43" i="19"/>
  <c r="E43" i="19" s="1"/>
  <c r="M42" i="19"/>
  <c r="N13" i="19"/>
  <c r="E13" i="19" s="1"/>
  <c r="N38" i="19"/>
  <c r="E38" i="19" s="1"/>
  <c r="N32" i="19"/>
  <c r="E32" i="19" s="1"/>
  <c r="N23" i="19"/>
  <c r="E23" i="19" s="1"/>
  <c r="M33" i="19"/>
  <c r="N33" i="19"/>
  <c r="E33" i="19" s="1"/>
  <c r="M47" i="19"/>
  <c r="N47" i="19" s="1"/>
  <c r="E47" i="19" s="1"/>
  <c r="N44" i="19"/>
  <c r="E44" i="19" s="1"/>
  <c r="M22" i="19"/>
  <c r="N22" i="19" s="1"/>
  <c r="E22" i="19" s="1"/>
  <c r="N19" i="19"/>
  <c r="E19" i="19" s="1"/>
  <c r="M28" i="19"/>
  <c r="M37" i="19"/>
  <c r="N37" i="19" s="1"/>
  <c r="E37" i="19" s="1"/>
  <c r="N46" i="19"/>
  <c r="E46" i="19" s="1"/>
  <c r="N48" i="19"/>
  <c r="E48" i="19" s="1"/>
  <c r="N10" i="19"/>
  <c r="M59" i="19"/>
  <c r="M30" i="19"/>
  <c r="M44" i="19"/>
  <c r="M41" i="19"/>
  <c r="N41" i="19" s="1"/>
  <c r="E41" i="19" s="1"/>
  <c r="M61" i="19"/>
  <c r="N61" i="19" s="1"/>
  <c r="E61" i="19" s="1"/>
  <c r="M12" i="19"/>
  <c r="M18" i="19"/>
  <c r="N18" i="19" s="1"/>
  <c r="E18" i="19" s="1"/>
  <c r="N28" i="19"/>
  <c r="E28" i="19" s="1"/>
  <c r="M27" i="19"/>
  <c r="N27" i="19" s="1"/>
  <c r="E27" i="19" s="1"/>
  <c r="N45" i="19"/>
  <c r="E45" i="19" s="1"/>
  <c r="N54" i="19"/>
  <c r="E54" i="19" s="1"/>
  <c r="N56" i="19"/>
  <c r="E56" i="19" s="1"/>
  <c r="N12" i="19"/>
  <c r="E12" i="19" s="1"/>
  <c r="L25" i="17"/>
  <c r="N25" i="17" s="1"/>
  <c r="E25" i="17" s="1"/>
  <c r="L16" i="17"/>
  <c r="L24" i="17"/>
  <c r="N24" i="17" s="1"/>
  <c r="E24" i="17" s="1"/>
  <c r="L32" i="17"/>
  <c r="L40" i="17"/>
  <c r="L48" i="17"/>
  <c r="N57" i="19"/>
  <c r="E57" i="19" s="1"/>
  <c r="M17" i="19"/>
  <c r="N17" i="19" s="1"/>
  <c r="E17" i="19" s="1"/>
  <c r="M26" i="19"/>
  <c r="N26" i="19" s="1"/>
  <c r="E26" i="19" s="1"/>
  <c r="N42" i="19"/>
  <c r="E42" i="19" s="1"/>
  <c r="M29" i="19"/>
  <c r="N29" i="19" s="1"/>
  <c r="E29" i="19" s="1"/>
  <c r="M55" i="19"/>
  <c r="N55" i="19" s="1"/>
  <c r="E55" i="19" s="1"/>
  <c r="M15" i="19"/>
  <c r="M60" i="19"/>
  <c r="N60" i="19" s="1"/>
  <c r="E60" i="19" s="1"/>
  <c r="M24" i="19"/>
  <c r="N24" i="19" s="1"/>
  <c r="E24" i="19" s="1"/>
  <c r="N53" i="19"/>
  <c r="E53" i="19" s="1"/>
  <c r="N62" i="19"/>
  <c r="E62" i="19" s="1"/>
  <c r="N15" i="19"/>
  <c r="E15" i="19" s="1"/>
  <c r="N20" i="19"/>
  <c r="E20" i="19" s="1"/>
  <c r="H62" i="15"/>
  <c r="I62" i="15" s="1"/>
  <c r="J62" i="15" s="1"/>
  <c r="K62" i="15" s="1"/>
  <c r="G62" i="15"/>
  <c r="L62" i="15" s="1"/>
  <c r="I61" i="15"/>
  <c r="J61" i="15" s="1"/>
  <c r="K61" i="15" s="1"/>
  <c r="H61" i="15"/>
  <c r="G61" i="15"/>
  <c r="J60" i="15"/>
  <c r="K60" i="15" s="1"/>
  <c r="I60" i="15"/>
  <c r="H60" i="15"/>
  <c r="G60" i="15"/>
  <c r="K59" i="15"/>
  <c r="J59" i="15"/>
  <c r="I59" i="15"/>
  <c r="H59" i="15"/>
  <c r="G59" i="15"/>
  <c r="L59" i="15" s="1"/>
  <c r="H58" i="15"/>
  <c r="I58" i="15" s="1"/>
  <c r="J58" i="15" s="1"/>
  <c r="K58" i="15" s="1"/>
  <c r="G58" i="15"/>
  <c r="H57" i="15"/>
  <c r="I57" i="15" s="1"/>
  <c r="J57" i="15" s="1"/>
  <c r="K57" i="15" s="1"/>
  <c r="G57" i="15"/>
  <c r="L57" i="15" s="1"/>
  <c r="I56" i="15"/>
  <c r="J56" i="15" s="1"/>
  <c r="K56" i="15" s="1"/>
  <c r="H56" i="15"/>
  <c r="G56" i="15"/>
  <c r="J55" i="15"/>
  <c r="K55" i="15" s="1"/>
  <c r="I55" i="15"/>
  <c r="H55" i="15"/>
  <c r="G55" i="15"/>
  <c r="L55" i="15" s="1"/>
  <c r="H54" i="15"/>
  <c r="I54" i="15" s="1"/>
  <c r="J54" i="15" s="1"/>
  <c r="K54" i="15" s="1"/>
  <c r="G54" i="15"/>
  <c r="L54" i="15" s="1"/>
  <c r="I53" i="15"/>
  <c r="J53" i="15" s="1"/>
  <c r="K53" i="15" s="1"/>
  <c r="H53" i="15"/>
  <c r="G53" i="15"/>
  <c r="J52" i="15"/>
  <c r="K52" i="15" s="1"/>
  <c r="I52" i="15"/>
  <c r="H52" i="15"/>
  <c r="G52" i="15"/>
  <c r="K51" i="15"/>
  <c r="J51" i="15"/>
  <c r="I51" i="15"/>
  <c r="H51" i="15"/>
  <c r="G51" i="15"/>
  <c r="L51" i="15" s="1"/>
  <c r="H50" i="15"/>
  <c r="I50" i="15" s="1"/>
  <c r="J50" i="15" s="1"/>
  <c r="K50" i="15" s="1"/>
  <c r="G50" i="15"/>
  <c r="H49" i="15"/>
  <c r="I49" i="15" s="1"/>
  <c r="J49" i="15" s="1"/>
  <c r="K49" i="15" s="1"/>
  <c r="G49" i="15"/>
  <c r="L49" i="15" s="1"/>
  <c r="I48" i="15"/>
  <c r="J48" i="15" s="1"/>
  <c r="K48" i="15" s="1"/>
  <c r="H48" i="15"/>
  <c r="G48" i="15"/>
  <c r="J47" i="15"/>
  <c r="K47" i="15" s="1"/>
  <c r="I47" i="15"/>
  <c r="H47" i="15"/>
  <c r="G47" i="15"/>
  <c r="L47" i="15" s="1"/>
  <c r="H46" i="15"/>
  <c r="I46" i="15" s="1"/>
  <c r="J46" i="15" s="1"/>
  <c r="K46" i="15" s="1"/>
  <c r="G46" i="15"/>
  <c r="L46" i="15" s="1"/>
  <c r="I45" i="15"/>
  <c r="J45" i="15" s="1"/>
  <c r="K45" i="15" s="1"/>
  <c r="H45" i="15"/>
  <c r="G45" i="15"/>
  <c r="J44" i="15"/>
  <c r="K44" i="15" s="1"/>
  <c r="I44" i="15"/>
  <c r="H44" i="15"/>
  <c r="G44" i="15"/>
  <c r="K43" i="15"/>
  <c r="J43" i="15"/>
  <c r="I43" i="15"/>
  <c r="H43" i="15"/>
  <c r="G43" i="15"/>
  <c r="L43" i="15" s="1"/>
  <c r="H42" i="15"/>
  <c r="I42" i="15" s="1"/>
  <c r="J42" i="15" s="1"/>
  <c r="K42" i="15" s="1"/>
  <c r="G42" i="15"/>
  <c r="H41" i="15"/>
  <c r="I41" i="15" s="1"/>
  <c r="J41" i="15" s="1"/>
  <c r="K41" i="15" s="1"/>
  <c r="G41" i="15"/>
  <c r="L41" i="15" s="1"/>
  <c r="I40" i="15"/>
  <c r="J40" i="15" s="1"/>
  <c r="K40" i="15" s="1"/>
  <c r="H40" i="15"/>
  <c r="G40" i="15"/>
  <c r="J39" i="15"/>
  <c r="K39" i="15" s="1"/>
  <c r="I39" i="15"/>
  <c r="H39" i="15"/>
  <c r="G39" i="15"/>
  <c r="L39" i="15" s="1"/>
  <c r="H38" i="15"/>
  <c r="I38" i="15" s="1"/>
  <c r="J38" i="15" s="1"/>
  <c r="K38" i="15" s="1"/>
  <c r="G38" i="15"/>
  <c r="L38" i="15" s="1"/>
  <c r="I37" i="15"/>
  <c r="J37" i="15" s="1"/>
  <c r="K37" i="15" s="1"/>
  <c r="H37" i="15"/>
  <c r="G37" i="15"/>
  <c r="J36" i="15"/>
  <c r="K36" i="15" s="1"/>
  <c r="I36" i="15"/>
  <c r="H36" i="15"/>
  <c r="G36" i="15"/>
  <c r="K35" i="15"/>
  <c r="J35" i="15"/>
  <c r="I35" i="15"/>
  <c r="H35" i="15"/>
  <c r="G35" i="15"/>
  <c r="L35" i="15" s="1"/>
  <c r="H34" i="15"/>
  <c r="I34" i="15" s="1"/>
  <c r="J34" i="15" s="1"/>
  <c r="K34" i="15" s="1"/>
  <c r="G34" i="15"/>
  <c r="H33" i="15"/>
  <c r="I33" i="15" s="1"/>
  <c r="J33" i="15" s="1"/>
  <c r="K33" i="15" s="1"/>
  <c r="G33" i="15"/>
  <c r="I32" i="15"/>
  <c r="J32" i="15" s="1"/>
  <c r="K32" i="15" s="1"/>
  <c r="H32" i="15"/>
  <c r="G32" i="15"/>
  <c r="J31" i="15"/>
  <c r="K31" i="15" s="1"/>
  <c r="I31" i="15"/>
  <c r="H31" i="15"/>
  <c r="G31" i="15"/>
  <c r="L31" i="15" s="1"/>
  <c r="H30" i="15"/>
  <c r="I30" i="15" s="1"/>
  <c r="J30" i="15" s="1"/>
  <c r="K30" i="15" s="1"/>
  <c r="G30" i="15"/>
  <c r="L30" i="15" s="1"/>
  <c r="I29" i="15"/>
  <c r="J29" i="15" s="1"/>
  <c r="K29" i="15" s="1"/>
  <c r="H29" i="15"/>
  <c r="G29" i="15"/>
  <c r="J28" i="15"/>
  <c r="K28" i="15" s="1"/>
  <c r="I28" i="15"/>
  <c r="H28" i="15"/>
  <c r="G28" i="15"/>
  <c r="K27" i="15"/>
  <c r="J27" i="15"/>
  <c r="I27" i="15"/>
  <c r="H27" i="15"/>
  <c r="G27" i="15"/>
  <c r="L27" i="15" s="1"/>
  <c r="H26" i="15"/>
  <c r="I26" i="15" s="1"/>
  <c r="J26" i="15" s="1"/>
  <c r="K26" i="15" s="1"/>
  <c r="G26" i="15"/>
  <c r="H25" i="15"/>
  <c r="I25" i="15" s="1"/>
  <c r="J25" i="15" s="1"/>
  <c r="K25" i="15" s="1"/>
  <c r="G25" i="15"/>
  <c r="I24" i="15"/>
  <c r="J24" i="15" s="1"/>
  <c r="K24" i="15" s="1"/>
  <c r="H24" i="15"/>
  <c r="G24" i="15"/>
  <c r="J23" i="15"/>
  <c r="K23" i="15" s="1"/>
  <c r="I23" i="15"/>
  <c r="H23" i="15"/>
  <c r="G23" i="15"/>
  <c r="L23" i="15" s="1"/>
  <c r="H22" i="15"/>
  <c r="I22" i="15" s="1"/>
  <c r="J22" i="15" s="1"/>
  <c r="K22" i="15" s="1"/>
  <c r="G22" i="15"/>
  <c r="L22" i="15" s="1"/>
  <c r="I21" i="15"/>
  <c r="J21" i="15" s="1"/>
  <c r="K21" i="15" s="1"/>
  <c r="H21" i="15"/>
  <c r="G21" i="15"/>
  <c r="J20" i="15"/>
  <c r="K20" i="15" s="1"/>
  <c r="I20" i="15"/>
  <c r="H20" i="15"/>
  <c r="G20" i="15"/>
  <c r="K19" i="15"/>
  <c r="J19" i="15"/>
  <c r="I19" i="15"/>
  <c r="H19" i="15"/>
  <c r="G19" i="15"/>
  <c r="L19" i="15" s="1"/>
  <c r="H18" i="15"/>
  <c r="I18" i="15" s="1"/>
  <c r="J18" i="15" s="1"/>
  <c r="K18" i="15" s="1"/>
  <c r="G18" i="15"/>
  <c r="H17" i="15"/>
  <c r="I17" i="15" s="1"/>
  <c r="J17" i="15" s="1"/>
  <c r="K17" i="15" s="1"/>
  <c r="G17" i="15"/>
  <c r="H16" i="15"/>
  <c r="I16" i="15" s="1"/>
  <c r="J16" i="15" s="1"/>
  <c r="K16" i="15" s="1"/>
  <c r="G16" i="15"/>
  <c r="I15" i="15"/>
  <c r="J15" i="15" s="1"/>
  <c r="K15" i="15" s="1"/>
  <c r="H15" i="15"/>
  <c r="G15" i="15"/>
  <c r="L15" i="15" s="1"/>
  <c r="H14" i="15"/>
  <c r="I14" i="15" s="1"/>
  <c r="J14" i="15" s="1"/>
  <c r="K14" i="15" s="1"/>
  <c r="G14" i="15"/>
  <c r="L14" i="15" s="1"/>
  <c r="I13" i="15"/>
  <c r="J13" i="15" s="1"/>
  <c r="K13" i="15" s="1"/>
  <c r="H13" i="15"/>
  <c r="G13" i="15"/>
  <c r="I12" i="15"/>
  <c r="J12" i="15" s="1"/>
  <c r="K12" i="15" s="1"/>
  <c r="H12" i="15"/>
  <c r="G12" i="15"/>
  <c r="J11" i="15"/>
  <c r="K11" i="15" s="1"/>
  <c r="I11" i="15"/>
  <c r="H11" i="15"/>
  <c r="G11" i="15"/>
  <c r="L11" i="15" s="1"/>
  <c r="H10" i="15"/>
  <c r="I10" i="15" s="1"/>
  <c r="J10" i="15" s="1"/>
  <c r="K10" i="15" s="1"/>
  <c r="G10" i="15"/>
  <c r="E10" i="15"/>
  <c r="B7" i="15"/>
  <c r="I6" i="15"/>
  <c r="L58" i="15" s="1"/>
  <c r="B6" i="15"/>
  <c r="M40" i="15" l="1"/>
  <c r="M43" i="15"/>
  <c r="N43" i="15" s="1"/>
  <c r="E43" i="15" s="1"/>
  <c r="M51" i="15"/>
  <c r="M28" i="15"/>
  <c r="M34" i="15"/>
  <c r="M10" i="15"/>
  <c r="I7" i="15"/>
  <c r="M11" i="15" s="1"/>
  <c r="N11" i="15" s="1"/>
  <c r="E11" i="15" s="1"/>
  <c r="M57" i="15"/>
  <c r="N57" i="15" s="1"/>
  <c r="E57" i="15" s="1"/>
  <c r="M62" i="15"/>
  <c r="N62" i="15" s="1"/>
  <c r="E62" i="15" s="1"/>
  <c r="M15" i="15"/>
  <c r="N15" i="15" s="1"/>
  <c r="E15" i="15" s="1"/>
  <c r="M44" i="15"/>
  <c r="M50" i="15"/>
  <c r="M20" i="15"/>
  <c r="M29" i="15"/>
  <c r="M47" i="15"/>
  <c r="N47" i="15" s="1"/>
  <c r="E47" i="15" s="1"/>
  <c r="N51" i="15"/>
  <c r="E51" i="15" s="1"/>
  <c r="M52" i="15"/>
  <c r="M17" i="15"/>
  <c r="M22" i="15"/>
  <c r="N22" i="15" s="1"/>
  <c r="E22" i="15" s="1"/>
  <c r="M27" i="15"/>
  <c r="N27" i="15" s="1"/>
  <c r="E27" i="15" s="1"/>
  <c r="M60" i="15"/>
  <c r="L20" i="15"/>
  <c r="N20" i="15" s="1"/>
  <c r="E20" i="15" s="1"/>
  <c r="L28" i="15"/>
  <c r="N28" i="15" s="1"/>
  <c r="E28" i="15" s="1"/>
  <c r="L36" i="15"/>
  <c r="L44" i="15"/>
  <c r="L52" i="15"/>
  <c r="L60" i="15"/>
  <c r="M35" i="17"/>
  <c r="N35" i="17" s="1"/>
  <c r="E35" i="17" s="1"/>
  <c r="L21" i="15"/>
  <c r="L29" i="15"/>
  <c r="N29" i="15" s="1"/>
  <c r="E29" i="15" s="1"/>
  <c r="L37" i="15"/>
  <c r="L53" i="15"/>
  <c r="L61" i="15"/>
  <c r="M33" i="17"/>
  <c r="M29" i="17"/>
  <c r="N29" i="17" s="1"/>
  <c r="E29" i="17" s="1"/>
  <c r="L10" i="15"/>
  <c r="N10" i="15" s="1"/>
  <c r="L13" i="15"/>
  <c r="L45" i="15"/>
  <c r="M32" i="17"/>
  <c r="M53" i="17"/>
  <c r="N53" i="17" s="1"/>
  <c r="E53" i="17" s="1"/>
  <c r="M61" i="17"/>
  <c r="N61" i="17" s="1"/>
  <c r="E61" i="17" s="1"/>
  <c r="M34" i="17"/>
  <c r="N34" i="17" s="1"/>
  <c r="E34" i="17" s="1"/>
  <c r="M42" i="17"/>
  <c r="N42" i="17" s="1"/>
  <c r="E42" i="17" s="1"/>
  <c r="M60" i="17"/>
  <c r="N60" i="17" s="1"/>
  <c r="E60" i="17" s="1"/>
  <c r="M58" i="17"/>
  <c r="M17" i="17"/>
  <c r="L26" i="15"/>
  <c r="L12" i="15"/>
  <c r="N40" i="17"/>
  <c r="E40" i="17" s="1"/>
  <c r="N17" i="17"/>
  <c r="E17" i="17" s="1"/>
  <c r="N57" i="17"/>
  <c r="E57" i="17" s="1"/>
  <c r="M43" i="17"/>
  <c r="N43" i="17" s="1"/>
  <c r="E43" i="17" s="1"/>
  <c r="M20" i="17"/>
  <c r="N20" i="17" s="1"/>
  <c r="E20" i="17" s="1"/>
  <c r="M40" i="17"/>
  <c r="M48" i="17"/>
  <c r="N48" i="17" s="1"/>
  <c r="E48" i="17" s="1"/>
  <c r="L18" i="15"/>
  <c r="L16" i="15"/>
  <c r="L24" i="15"/>
  <c r="L32" i="15"/>
  <c r="L40" i="15"/>
  <c r="N40" i="15" s="1"/>
  <c r="E40" i="15" s="1"/>
  <c r="L48" i="15"/>
  <c r="L56" i="15"/>
  <c r="N32" i="17"/>
  <c r="E32" i="17" s="1"/>
  <c r="N49" i="17"/>
  <c r="E49" i="17" s="1"/>
  <c r="M37" i="17"/>
  <c r="N37" i="17" s="1"/>
  <c r="E37" i="17" s="1"/>
  <c r="M62" i="17"/>
  <c r="N62" i="17" s="1"/>
  <c r="E62" i="17" s="1"/>
  <c r="M26" i="17"/>
  <c r="M15" i="17"/>
  <c r="N15" i="17" s="1"/>
  <c r="E15" i="17" s="1"/>
  <c r="M21" i="17"/>
  <c r="N21" i="17" s="1"/>
  <c r="E21" i="17" s="1"/>
  <c r="M30" i="17"/>
  <c r="N30" i="17" s="1"/>
  <c r="E30" i="17" s="1"/>
  <c r="M55" i="17"/>
  <c r="N55" i="17" s="1"/>
  <c r="E55" i="17" s="1"/>
  <c r="M46" i="17"/>
  <c r="N46" i="17" s="1"/>
  <c r="E46" i="17" s="1"/>
  <c r="L17" i="15"/>
  <c r="N17" i="15" s="1"/>
  <c r="E17" i="15" s="1"/>
  <c r="L25" i="15"/>
  <c r="L33" i="15"/>
  <c r="M28" i="17"/>
  <c r="N28" i="17" s="1"/>
  <c r="E28" i="17" s="1"/>
  <c r="M36" i="17"/>
  <c r="N36" i="17" s="1"/>
  <c r="E36" i="17" s="1"/>
  <c r="M56" i="17"/>
  <c r="N56" i="17" s="1"/>
  <c r="E56" i="17" s="1"/>
  <c r="M27" i="17"/>
  <c r="N27" i="17" s="1"/>
  <c r="E27" i="17" s="1"/>
  <c r="M50" i="17"/>
  <c r="N50" i="17" s="1"/>
  <c r="E50" i="17" s="1"/>
  <c r="L34" i="15"/>
  <c r="N34" i="15" s="1"/>
  <c r="E34" i="15" s="1"/>
  <c r="L42" i="15"/>
  <c r="L50" i="15"/>
  <c r="N50" i="15" s="1"/>
  <c r="E50" i="15" s="1"/>
  <c r="N58" i="17"/>
  <c r="E58" i="17" s="1"/>
  <c r="N33" i="17"/>
  <c r="E33" i="17" s="1"/>
  <c r="M22" i="17"/>
  <c r="N22" i="17" s="1"/>
  <c r="E22" i="17" s="1"/>
  <c r="M41" i="17"/>
  <c r="N41" i="17" s="1"/>
  <c r="E41" i="17" s="1"/>
  <c r="N26" i="17"/>
  <c r="E26" i="17" s="1"/>
  <c r="M54" i="17"/>
  <c r="N54" i="17" s="1"/>
  <c r="E54" i="17" s="1"/>
  <c r="M10" i="17"/>
  <c r="N10" i="17" s="1"/>
  <c r="M16" i="17"/>
  <c r="N16" i="17" s="1"/>
  <c r="E16" i="17" s="1"/>
  <c r="M31" i="17"/>
  <c r="N31" i="17" s="1"/>
  <c r="E31" i="17" s="1"/>
  <c r="M44" i="17"/>
  <c r="N44" i="17" s="1"/>
  <c r="E44" i="17" s="1"/>
  <c r="M52" i="17"/>
  <c r="N52" i="17" s="1"/>
  <c r="E52" i="17" s="1"/>
  <c r="M18" i="17"/>
  <c r="N18" i="17" s="1"/>
  <c r="E18" i="17" s="1"/>
  <c r="M38" i="17"/>
  <c r="N38" i="17" s="1"/>
  <c r="E38" i="17" s="1"/>
  <c r="I62" i="13"/>
  <c r="J62" i="13" s="1"/>
  <c r="K62" i="13" s="1"/>
  <c r="H62" i="13"/>
  <c r="G62" i="13"/>
  <c r="J61" i="13"/>
  <c r="K61" i="13" s="1"/>
  <c r="I61" i="13"/>
  <c r="H61" i="13"/>
  <c r="G61" i="13"/>
  <c r="K60" i="13"/>
  <c r="J60" i="13"/>
  <c r="I60" i="13"/>
  <c r="H60" i="13"/>
  <c r="G60" i="13"/>
  <c r="H59" i="13"/>
  <c r="I59" i="13" s="1"/>
  <c r="J59" i="13" s="1"/>
  <c r="K59" i="13" s="1"/>
  <c r="G59" i="13"/>
  <c r="I58" i="13"/>
  <c r="J58" i="13" s="1"/>
  <c r="K58" i="13" s="1"/>
  <c r="H58" i="13"/>
  <c r="G58" i="13"/>
  <c r="H57" i="13"/>
  <c r="I57" i="13" s="1"/>
  <c r="J57" i="13" s="1"/>
  <c r="K57" i="13" s="1"/>
  <c r="G57" i="13"/>
  <c r="H56" i="13"/>
  <c r="I56" i="13" s="1"/>
  <c r="J56" i="13" s="1"/>
  <c r="K56" i="13" s="1"/>
  <c r="G56" i="13"/>
  <c r="H55" i="13"/>
  <c r="I55" i="13" s="1"/>
  <c r="J55" i="13" s="1"/>
  <c r="K55" i="13" s="1"/>
  <c r="G55" i="13"/>
  <c r="I54" i="13"/>
  <c r="J54" i="13" s="1"/>
  <c r="K54" i="13" s="1"/>
  <c r="H54" i="13"/>
  <c r="G54" i="13"/>
  <c r="J53" i="13"/>
  <c r="K53" i="13" s="1"/>
  <c r="I53" i="13"/>
  <c r="H53" i="13"/>
  <c r="G53" i="13"/>
  <c r="K52" i="13"/>
  <c r="J52" i="13"/>
  <c r="I52" i="13"/>
  <c r="H52" i="13"/>
  <c r="G52" i="13"/>
  <c r="H51" i="13"/>
  <c r="I51" i="13" s="1"/>
  <c r="J51" i="13" s="1"/>
  <c r="K51" i="13" s="1"/>
  <c r="G51" i="13"/>
  <c r="I50" i="13"/>
  <c r="J50" i="13" s="1"/>
  <c r="K50" i="13" s="1"/>
  <c r="H50" i="13"/>
  <c r="G50" i="13"/>
  <c r="H49" i="13"/>
  <c r="I49" i="13" s="1"/>
  <c r="J49" i="13" s="1"/>
  <c r="K49" i="13" s="1"/>
  <c r="G49" i="13"/>
  <c r="H48" i="13"/>
  <c r="I48" i="13" s="1"/>
  <c r="J48" i="13" s="1"/>
  <c r="K48" i="13" s="1"/>
  <c r="G48" i="13"/>
  <c r="H47" i="13"/>
  <c r="I47" i="13" s="1"/>
  <c r="J47" i="13" s="1"/>
  <c r="K47" i="13" s="1"/>
  <c r="G47" i="13"/>
  <c r="I46" i="13"/>
  <c r="J46" i="13" s="1"/>
  <c r="K46" i="13" s="1"/>
  <c r="H46" i="13"/>
  <c r="G46" i="13"/>
  <c r="J45" i="13"/>
  <c r="K45" i="13" s="1"/>
  <c r="I45" i="13"/>
  <c r="H45" i="13"/>
  <c r="G45" i="13"/>
  <c r="J44" i="13"/>
  <c r="K44" i="13" s="1"/>
  <c r="I44" i="13"/>
  <c r="H44" i="13"/>
  <c r="G44" i="13"/>
  <c r="H43" i="13"/>
  <c r="I43" i="13" s="1"/>
  <c r="J43" i="13" s="1"/>
  <c r="K43" i="13" s="1"/>
  <c r="G43" i="13"/>
  <c r="I42" i="13"/>
  <c r="J42" i="13" s="1"/>
  <c r="K42" i="13" s="1"/>
  <c r="H42" i="13"/>
  <c r="G42" i="13"/>
  <c r="H41" i="13"/>
  <c r="I41" i="13" s="1"/>
  <c r="J41" i="13" s="1"/>
  <c r="K41" i="13" s="1"/>
  <c r="G41" i="13"/>
  <c r="H40" i="13"/>
  <c r="I40" i="13" s="1"/>
  <c r="J40" i="13" s="1"/>
  <c r="K40" i="13" s="1"/>
  <c r="G40" i="13"/>
  <c r="H39" i="13"/>
  <c r="I39" i="13" s="1"/>
  <c r="J39" i="13" s="1"/>
  <c r="K39" i="13" s="1"/>
  <c r="G39" i="13"/>
  <c r="H38" i="13"/>
  <c r="I38" i="13" s="1"/>
  <c r="J38" i="13" s="1"/>
  <c r="K38" i="13" s="1"/>
  <c r="G38" i="13"/>
  <c r="I37" i="13"/>
  <c r="J37" i="13" s="1"/>
  <c r="K37" i="13" s="1"/>
  <c r="H37" i="13"/>
  <c r="G37" i="13"/>
  <c r="J36" i="13"/>
  <c r="K36" i="13" s="1"/>
  <c r="I36" i="13"/>
  <c r="H36" i="13"/>
  <c r="G36" i="13"/>
  <c r="H35" i="13"/>
  <c r="I35" i="13" s="1"/>
  <c r="J35" i="13" s="1"/>
  <c r="K35" i="13" s="1"/>
  <c r="G35" i="13"/>
  <c r="I34" i="13"/>
  <c r="J34" i="13" s="1"/>
  <c r="K34" i="13" s="1"/>
  <c r="H34" i="13"/>
  <c r="G34" i="13"/>
  <c r="H33" i="13"/>
  <c r="I33" i="13" s="1"/>
  <c r="J33" i="13" s="1"/>
  <c r="K33" i="13" s="1"/>
  <c r="G33" i="13"/>
  <c r="H32" i="13"/>
  <c r="I32" i="13" s="1"/>
  <c r="J32" i="13" s="1"/>
  <c r="K32" i="13" s="1"/>
  <c r="G32" i="13"/>
  <c r="H31" i="13"/>
  <c r="I31" i="13" s="1"/>
  <c r="J31" i="13" s="1"/>
  <c r="K31" i="13" s="1"/>
  <c r="G31" i="13"/>
  <c r="H30" i="13"/>
  <c r="I30" i="13" s="1"/>
  <c r="J30" i="13" s="1"/>
  <c r="K30" i="13" s="1"/>
  <c r="G30" i="13"/>
  <c r="I29" i="13"/>
  <c r="J29" i="13" s="1"/>
  <c r="K29" i="13" s="1"/>
  <c r="H29" i="13"/>
  <c r="G29" i="13"/>
  <c r="J28" i="13"/>
  <c r="K28" i="13" s="1"/>
  <c r="I28" i="13"/>
  <c r="H28" i="13"/>
  <c r="G28" i="13"/>
  <c r="H27" i="13"/>
  <c r="I27" i="13" s="1"/>
  <c r="J27" i="13" s="1"/>
  <c r="K27" i="13" s="1"/>
  <c r="G27" i="13"/>
  <c r="I26" i="13"/>
  <c r="J26" i="13" s="1"/>
  <c r="K26" i="13" s="1"/>
  <c r="H26" i="13"/>
  <c r="G26" i="13"/>
  <c r="H25" i="13"/>
  <c r="I25" i="13" s="1"/>
  <c r="J25" i="13" s="1"/>
  <c r="K25" i="13" s="1"/>
  <c r="G25" i="13"/>
  <c r="H24" i="13"/>
  <c r="I24" i="13" s="1"/>
  <c r="J24" i="13" s="1"/>
  <c r="K24" i="13" s="1"/>
  <c r="G24" i="13"/>
  <c r="H23" i="13"/>
  <c r="I23" i="13" s="1"/>
  <c r="J23" i="13" s="1"/>
  <c r="K23" i="13" s="1"/>
  <c r="G23" i="13"/>
  <c r="H22" i="13"/>
  <c r="I22" i="13" s="1"/>
  <c r="J22" i="13" s="1"/>
  <c r="K22" i="13" s="1"/>
  <c r="G22" i="13"/>
  <c r="I21" i="13"/>
  <c r="J21" i="13" s="1"/>
  <c r="K21" i="13" s="1"/>
  <c r="H21" i="13"/>
  <c r="G21" i="13"/>
  <c r="J20" i="13"/>
  <c r="K20" i="13" s="1"/>
  <c r="I20" i="13"/>
  <c r="H20" i="13"/>
  <c r="G20" i="13"/>
  <c r="H19" i="13"/>
  <c r="I19" i="13" s="1"/>
  <c r="J19" i="13" s="1"/>
  <c r="K19" i="13" s="1"/>
  <c r="G19" i="13"/>
  <c r="I18" i="13"/>
  <c r="J18" i="13" s="1"/>
  <c r="K18" i="13" s="1"/>
  <c r="H18" i="13"/>
  <c r="G18" i="13"/>
  <c r="H17" i="13"/>
  <c r="I17" i="13" s="1"/>
  <c r="J17" i="13" s="1"/>
  <c r="K17" i="13" s="1"/>
  <c r="G17" i="13"/>
  <c r="H16" i="13"/>
  <c r="I16" i="13" s="1"/>
  <c r="J16" i="13" s="1"/>
  <c r="K16" i="13" s="1"/>
  <c r="G16" i="13"/>
  <c r="H15" i="13"/>
  <c r="I15" i="13" s="1"/>
  <c r="J15" i="13" s="1"/>
  <c r="K15" i="13" s="1"/>
  <c r="G15" i="13"/>
  <c r="H14" i="13"/>
  <c r="I14" i="13" s="1"/>
  <c r="J14" i="13" s="1"/>
  <c r="K14" i="13" s="1"/>
  <c r="G14" i="13"/>
  <c r="I13" i="13"/>
  <c r="J13" i="13" s="1"/>
  <c r="K13" i="13" s="1"/>
  <c r="H13" i="13"/>
  <c r="G13" i="13"/>
  <c r="J12" i="13"/>
  <c r="K12" i="13" s="1"/>
  <c r="I12" i="13"/>
  <c r="H12" i="13"/>
  <c r="G12" i="13"/>
  <c r="H11" i="13"/>
  <c r="I11" i="13" s="1"/>
  <c r="J11" i="13" s="1"/>
  <c r="K11" i="13" s="1"/>
  <c r="G11" i="13"/>
  <c r="I10" i="13"/>
  <c r="J10" i="13" s="1"/>
  <c r="K10" i="13" s="1"/>
  <c r="H10" i="13"/>
  <c r="G10" i="13"/>
  <c r="B7" i="13"/>
  <c r="I6" i="13"/>
  <c r="L49" i="13" s="1"/>
  <c r="B6" i="13"/>
  <c r="L30" i="13" l="1"/>
  <c r="L52" i="13"/>
  <c r="L13" i="13"/>
  <c r="L22" i="13"/>
  <c r="L34" i="13"/>
  <c r="L10" i="13"/>
  <c r="L20" i="13"/>
  <c r="L32" i="13"/>
  <c r="L55" i="13"/>
  <c r="L23" i="13"/>
  <c r="L29" i="13"/>
  <c r="L38" i="13"/>
  <c r="L47" i="13"/>
  <c r="L53" i="13"/>
  <c r="L45" i="13"/>
  <c r="L12" i="13"/>
  <c r="L24" i="13"/>
  <c r="L39" i="13"/>
  <c r="L48" i="13"/>
  <c r="L26" i="13"/>
  <c r="L15" i="13"/>
  <c r="L57" i="13"/>
  <c r="L18" i="13"/>
  <c r="L28" i="13"/>
  <c r="L40" i="13"/>
  <c r="L54" i="13"/>
  <c r="L14" i="13"/>
  <c r="L36" i="13"/>
  <c r="L56" i="13"/>
  <c r="L21" i="13"/>
  <c r="L62" i="13"/>
  <c r="L16" i="13"/>
  <c r="L31" i="13"/>
  <c r="L37" i="13"/>
  <c r="L44" i="13"/>
  <c r="L46" i="13"/>
  <c r="I7" i="13"/>
  <c r="M18" i="13" s="1"/>
  <c r="N18" i="13" s="1"/>
  <c r="E18" i="13" s="1"/>
  <c r="L42" i="13"/>
  <c r="L50" i="13"/>
  <c r="L58" i="13"/>
  <c r="L43" i="13"/>
  <c r="L19" i="13"/>
  <c r="L27" i="13"/>
  <c r="L60" i="13"/>
  <c r="M46" i="15"/>
  <c r="N46" i="15" s="1"/>
  <c r="E46" i="15" s="1"/>
  <c r="M35" i="15"/>
  <c r="N35" i="15" s="1"/>
  <c r="E35" i="15" s="1"/>
  <c r="L61" i="13"/>
  <c r="M24" i="15"/>
  <c r="M39" i="15"/>
  <c r="N39" i="15" s="1"/>
  <c r="E39" i="15" s="1"/>
  <c r="M42" i="15"/>
  <c r="N42" i="15" s="1"/>
  <c r="E42" i="15" s="1"/>
  <c r="M59" i="15"/>
  <c r="N59" i="15" s="1"/>
  <c r="E59" i="15" s="1"/>
  <c r="M23" i="15"/>
  <c r="N23" i="15" s="1"/>
  <c r="E23" i="15" s="1"/>
  <c r="M41" i="15"/>
  <c r="N41" i="15" s="1"/>
  <c r="E41" i="15" s="1"/>
  <c r="M38" i="15"/>
  <c r="N38" i="15" s="1"/>
  <c r="E38" i="15" s="1"/>
  <c r="M30" i="15"/>
  <c r="N30" i="15" s="1"/>
  <c r="E30" i="15" s="1"/>
  <c r="L11" i="13"/>
  <c r="L35" i="13"/>
  <c r="L51" i="13"/>
  <c r="L59" i="13"/>
  <c r="N60" i="15"/>
  <c r="E60" i="15" s="1"/>
  <c r="M55" i="15"/>
  <c r="N55" i="15" s="1"/>
  <c r="E55" i="15" s="1"/>
  <c r="M21" i="15"/>
  <c r="N21" i="15" s="1"/>
  <c r="E21" i="15" s="1"/>
  <c r="M36" i="15"/>
  <c r="M12" i="15"/>
  <c r="N12" i="15" s="1"/>
  <c r="E12" i="15" s="1"/>
  <c r="M33" i="15"/>
  <c r="N33" i="15" s="1"/>
  <c r="E33" i="15" s="1"/>
  <c r="M25" i="15"/>
  <c r="N25" i="15" s="1"/>
  <c r="E25" i="15" s="1"/>
  <c r="N52" i="15"/>
  <c r="E52" i="15" s="1"/>
  <c r="M37" i="15"/>
  <c r="M19" i="15"/>
  <c r="N19" i="15" s="1"/>
  <c r="E19" i="15" s="1"/>
  <c r="M16" i="15"/>
  <c r="N16" i="15" s="1"/>
  <c r="E16" i="15" s="1"/>
  <c r="M54" i="15"/>
  <c r="N54" i="15" s="1"/>
  <c r="E54" i="15" s="1"/>
  <c r="M61" i="15"/>
  <c r="N61" i="15" s="1"/>
  <c r="E61" i="15" s="1"/>
  <c r="M26" i="15"/>
  <c r="N26" i="15" s="1"/>
  <c r="E26" i="15" s="1"/>
  <c r="N44" i="15"/>
  <c r="E44" i="15" s="1"/>
  <c r="M32" i="15"/>
  <c r="N32" i="15" s="1"/>
  <c r="E32" i="15" s="1"/>
  <c r="M58" i="15"/>
  <c r="N58" i="15" s="1"/>
  <c r="E58" i="15" s="1"/>
  <c r="M13" i="15"/>
  <c r="M31" i="15"/>
  <c r="N31" i="15" s="1"/>
  <c r="E31" i="15" s="1"/>
  <c r="M49" i="15"/>
  <c r="N49" i="15" s="1"/>
  <c r="E49" i="15" s="1"/>
  <c r="M56" i="15"/>
  <c r="N56" i="15" s="1"/>
  <c r="E56" i="15" s="1"/>
  <c r="M53" i="15"/>
  <c r="N53" i="15" s="1"/>
  <c r="E53" i="15" s="1"/>
  <c r="M18" i="15"/>
  <c r="N18" i="15" s="1"/>
  <c r="E18" i="15" s="1"/>
  <c r="M14" i="15"/>
  <c r="N14" i="15" s="1"/>
  <c r="E14" i="15" s="1"/>
  <c r="L17" i="13"/>
  <c r="L25" i="13"/>
  <c r="L33" i="13"/>
  <c r="L41" i="13"/>
  <c r="N24" i="15"/>
  <c r="E24" i="15" s="1"/>
  <c r="N13" i="15"/>
  <c r="E13" i="15" s="1"/>
  <c r="N37" i="15"/>
  <c r="E37" i="15" s="1"/>
  <c r="N36" i="15"/>
  <c r="E36" i="15" s="1"/>
  <c r="M48" i="15"/>
  <c r="N48" i="15" s="1"/>
  <c r="E48" i="15" s="1"/>
  <c r="M45" i="15"/>
  <c r="N45" i="15" s="1"/>
  <c r="E45" i="15" s="1"/>
  <c r="I62" i="11"/>
  <c r="J62" i="11" s="1"/>
  <c r="K62" i="11" s="1"/>
  <c r="H62" i="11"/>
  <c r="G62" i="11"/>
  <c r="H61" i="11"/>
  <c r="I61" i="11" s="1"/>
  <c r="J61" i="11" s="1"/>
  <c r="K61" i="11" s="1"/>
  <c r="G61" i="11"/>
  <c r="I60" i="11"/>
  <c r="J60" i="11" s="1"/>
  <c r="K60" i="11" s="1"/>
  <c r="H60" i="11"/>
  <c r="G60" i="11"/>
  <c r="J59" i="11"/>
  <c r="K59" i="11" s="1"/>
  <c r="I59" i="11"/>
  <c r="H59" i="11"/>
  <c r="G59" i="11"/>
  <c r="K58" i="11"/>
  <c r="J58" i="11"/>
  <c r="I58" i="11"/>
  <c r="H58" i="11"/>
  <c r="G58" i="11"/>
  <c r="H57" i="11"/>
  <c r="I57" i="11" s="1"/>
  <c r="J57" i="11" s="1"/>
  <c r="K57" i="11" s="1"/>
  <c r="G57" i="11"/>
  <c r="I56" i="11"/>
  <c r="J56" i="11" s="1"/>
  <c r="K56" i="11" s="1"/>
  <c r="H56" i="11"/>
  <c r="G56" i="11"/>
  <c r="H55" i="11"/>
  <c r="I55" i="11" s="1"/>
  <c r="J55" i="11" s="1"/>
  <c r="K55" i="11" s="1"/>
  <c r="G55" i="11"/>
  <c r="I54" i="11"/>
  <c r="J54" i="11" s="1"/>
  <c r="K54" i="11" s="1"/>
  <c r="H54" i="11"/>
  <c r="G54" i="11"/>
  <c r="H53" i="11"/>
  <c r="I53" i="11" s="1"/>
  <c r="J53" i="11" s="1"/>
  <c r="K53" i="11" s="1"/>
  <c r="G53" i="11"/>
  <c r="I52" i="11"/>
  <c r="J52" i="11" s="1"/>
  <c r="K52" i="11" s="1"/>
  <c r="H52" i="11"/>
  <c r="G52" i="11"/>
  <c r="J51" i="11"/>
  <c r="K51" i="11" s="1"/>
  <c r="I51" i="11"/>
  <c r="H51" i="11"/>
  <c r="G51" i="11"/>
  <c r="K50" i="11"/>
  <c r="J50" i="11"/>
  <c r="I50" i="11"/>
  <c r="H50" i="11"/>
  <c r="G50" i="11"/>
  <c r="H49" i="11"/>
  <c r="I49" i="11" s="1"/>
  <c r="J49" i="11" s="1"/>
  <c r="K49" i="11" s="1"/>
  <c r="G49" i="11"/>
  <c r="I48" i="11"/>
  <c r="J48" i="11" s="1"/>
  <c r="K48" i="11" s="1"/>
  <c r="H48" i="11"/>
  <c r="G48" i="11"/>
  <c r="H47" i="11"/>
  <c r="I47" i="11" s="1"/>
  <c r="J47" i="11" s="1"/>
  <c r="K47" i="11" s="1"/>
  <c r="G47" i="11"/>
  <c r="I46" i="11"/>
  <c r="J46" i="11" s="1"/>
  <c r="K46" i="11" s="1"/>
  <c r="H46" i="11"/>
  <c r="G46" i="11"/>
  <c r="H45" i="11"/>
  <c r="I45" i="11" s="1"/>
  <c r="J45" i="11" s="1"/>
  <c r="K45" i="11" s="1"/>
  <c r="G45" i="11"/>
  <c r="I44" i="11"/>
  <c r="J44" i="11" s="1"/>
  <c r="K44" i="11" s="1"/>
  <c r="H44" i="11"/>
  <c r="G44" i="11"/>
  <c r="J43" i="11"/>
  <c r="K43" i="11" s="1"/>
  <c r="I43" i="11"/>
  <c r="H43" i="11"/>
  <c r="G43" i="11"/>
  <c r="K42" i="11"/>
  <c r="J42" i="11"/>
  <c r="I42" i="11"/>
  <c r="H42" i="11"/>
  <c r="G42" i="11"/>
  <c r="H41" i="11"/>
  <c r="I41" i="11" s="1"/>
  <c r="J41" i="11" s="1"/>
  <c r="K41" i="11" s="1"/>
  <c r="G41" i="11"/>
  <c r="I40" i="11"/>
  <c r="J40" i="11" s="1"/>
  <c r="K40" i="11" s="1"/>
  <c r="H40" i="11"/>
  <c r="G40" i="11"/>
  <c r="H39" i="11"/>
  <c r="I39" i="11" s="1"/>
  <c r="J39" i="11" s="1"/>
  <c r="K39" i="11" s="1"/>
  <c r="G39" i="11"/>
  <c r="I38" i="11"/>
  <c r="J38" i="11" s="1"/>
  <c r="K38" i="11" s="1"/>
  <c r="H38" i="11"/>
  <c r="G38" i="11"/>
  <c r="H37" i="11"/>
  <c r="I37" i="11" s="1"/>
  <c r="J37" i="11" s="1"/>
  <c r="K37" i="11" s="1"/>
  <c r="G37" i="11"/>
  <c r="I36" i="11"/>
  <c r="J36" i="11" s="1"/>
  <c r="K36" i="11" s="1"/>
  <c r="H36" i="11"/>
  <c r="G36" i="11"/>
  <c r="J35" i="11"/>
  <c r="K35" i="11" s="1"/>
  <c r="I35" i="11"/>
  <c r="H35" i="11"/>
  <c r="G35" i="11"/>
  <c r="K34" i="11"/>
  <c r="J34" i="11"/>
  <c r="I34" i="11"/>
  <c r="H34" i="11"/>
  <c r="G34" i="11"/>
  <c r="H33" i="11"/>
  <c r="I33" i="11" s="1"/>
  <c r="J33" i="11" s="1"/>
  <c r="K33" i="11" s="1"/>
  <c r="G33" i="11"/>
  <c r="I32" i="11"/>
  <c r="J32" i="11" s="1"/>
  <c r="K32" i="11" s="1"/>
  <c r="H32" i="11"/>
  <c r="G32" i="11"/>
  <c r="H31" i="11"/>
  <c r="I31" i="11" s="1"/>
  <c r="J31" i="11" s="1"/>
  <c r="K31" i="11" s="1"/>
  <c r="G31" i="11"/>
  <c r="I30" i="11"/>
  <c r="J30" i="11" s="1"/>
  <c r="K30" i="11" s="1"/>
  <c r="H30" i="11"/>
  <c r="G30" i="11"/>
  <c r="H29" i="11"/>
  <c r="I29" i="11" s="1"/>
  <c r="J29" i="11" s="1"/>
  <c r="K29" i="11" s="1"/>
  <c r="G29" i="11"/>
  <c r="I28" i="11"/>
  <c r="J28" i="11" s="1"/>
  <c r="K28" i="11" s="1"/>
  <c r="H28" i="11"/>
  <c r="G28" i="11"/>
  <c r="J27" i="11"/>
  <c r="K27" i="11" s="1"/>
  <c r="I27" i="11"/>
  <c r="H27" i="11"/>
  <c r="G27" i="11"/>
  <c r="K26" i="11"/>
  <c r="J26" i="11"/>
  <c r="I26" i="11"/>
  <c r="H26" i="11"/>
  <c r="G26" i="11"/>
  <c r="H25" i="11"/>
  <c r="I25" i="11" s="1"/>
  <c r="J25" i="11" s="1"/>
  <c r="K25" i="11" s="1"/>
  <c r="G25" i="11"/>
  <c r="I24" i="11"/>
  <c r="J24" i="11" s="1"/>
  <c r="K24" i="11" s="1"/>
  <c r="H24" i="11"/>
  <c r="G24" i="11"/>
  <c r="H23" i="11"/>
  <c r="I23" i="11" s="1"/>
  <c r="J23" i="11" s="1"/>
  <c r="K23" i="11" s="1"/>
  <c r="G23" i="11"/>
  <c r="I22" i="11"/>
  <c r="J22" i="11" s="1"/>
  <c r="K22" i="11" s="1"/>
  <c r="H22" i="11"/>
  <c r="G22" i="11"/>
  <c r="H21" i="11"/>
  <c r="I21" i="11" s="1"/>
  <c r="J21" i="11" s="1"/>
  <c r="K21" i="11" s="1"/>
  <c r="G21" i="11"/>
  <c r="I20" i="11"/>
  <c r="J20" i="11" s="1"/>
  <c r="K20" i="11" s="1"/>
  <c r="H20" i="11"/>
  <c r="G20" i="11"/>
  <c r="J19" i="11"/>
  <c r="K19" i="11" s="1"/>
  <c r="I19" i="11"/>
  <c r="H19" i="11"/>
  <c r="G19" i="11"/>
  <c r="K18" i="11"/>
  <c r="J18" i="11"/>
  <c r="I18" i="11"/>
  <c r="H18" i="11"/>
  <c r="G18" i="11"/>
  <c r="H17" i="11"/>
  <c r="I17" i="11" s="1"/>
  <c r="J17" i="11" s="1"/>
  <c r="K17" i="11" s="1"/>
  <c r="G17" i="11"/>
  <c r="I16" i="11"/>
  <c r="J16" i="11" s="1"/>
  <c r="K16" i="11" s="1"/>
  <c r="H16" i="11"/>
  <c r="G16" i="11"/>
  <c r="H15" i="11"/>
  <c r="I15" i="11" s="1"/>
  <c r="J15" i="11" s="1"/>
  <c r="K15" i="11" s="1"/>
  <c r="G15" i="11"/>
  <c r="I14" i="11"/>
  <c r="J14" i="11" s="1"/>
  <c r="K14" i="11" s="1"/>
  <c r="H14" i="11"/>
  <c r="G14" i="11"/>
  <c r="H13" i="11"/>
  <c r="I13" i="11" s="1"/>
  <c r="J13" i="11" s="1"/>
  <c r="K13" i="11" s="1"/>
  <c r="G13" i="11"/>
  <c r="H12" i="11"/>
  <c r="I12" i="11" s="1"/>
  <c r="J12" i="11" s="1"/>
  <c r="K12" i="11" s="1"/>
  <c r="G12" i="11"/>
  <c r="I11" i="11"/>
  <c r="J11" i="11" s="1"/>
  <c r="K11" i="11" s="1"/>
  <c r="H11" i="11"/>
  <c r="G11" i="11"/>
  <c r="J10" i="11"/>
  <c r="K10" i="11" s="1"/>
  <c r="I10" i="11"/>
  <c r="H10" i="11"/>
  <c r="G10" i="11"/>
  <c r="B7" i="11"/>
  <c r="I6" i="11"/>
  <c r="L57" i="11" s="1"/>
  <c r="B6" i="11"/>
  <c r="M15" i="13" l="1"/>
  <c r="N15" i="13" s="1"/>
  <c r="E15" i="13" s="1"/>
  <c r="M62" i="13"/>
  <c r="N62" i="13" s="1"/>
  <c r="E62" i="13" s="1"/>
  <c r="M58" i="13"/>
  <c r="M40" i="13"/>
  <c r="N40" i="13" s="1"/>
  <c r="E40" i="13" s="1"/>
  <c r="M51" i="13"/>
  <c r="N51" i="13" s="1"/>
  <c r="E51" i="13" s="1"/>
  <c r="M60" i="13"/>
  <c r="N60" i="13" s="1"/>
  <c r="E60" i="13" s="1"/>
  <c r="M34" i="13"/>
  <c r="N34" i="13" s="1"/>
  <c r="E34" i="13" s="1"/>
  <c r="M42" i="13"/>
  <c r="M16" i="13"/>
  <c r="N16" i="13" s="1"/>
  <c r="E16" i="13" s="1"/>
  <c r="M57" i="13"/>
  <c r="N57" i="13" s="1"/>
  <c r="E57" i="13" s="1"/>
  <c r="M14" i="13"/>
  <c r="N14" i="13" s="1"/>
  <c r="E14" i="13" s="1"/>
  <c r="M30" i="13"/>
  <c r="N30" i="13" s="1"/>
  <c r="E30" i="13" s="1"/>
  <c r="M59" i="13"/>
  <c r="N59" i="13" s="1"/>
  <c r="E59" i="13" s="1"/>
  <c r="M23" i="13"/>
  <c r="N23" i="13" s="1"/>
  <c r="E23" i="13" s="1"/>
  <c r="M48" i="13"/>
  <c r="N48" i="13" s="1"/>
  <c r="E48" i="13" s="1"/>
  <c r="M11" i="13"/>
  <c r="N11" i="13" s="1"/>
  <c r="E11" i="13" s="1"/>
  <c r="N58" i="13"/>
  <c r="E58" i="13" s="1"/>
  <c r="M39" i="13"/>
  <c r="N39" i="13" s="1"/>
  <c r="E39" i="13" s="1"/>
  <c r="M13" i="13"/>
  <c r="N13" i="13" s="1"/>
  <c r="E13" i="13" s="1"/>
  <c r="L14" i="11"/>
  <c r="L22" i="11"/>
  <c r="L30" i="11"/>
  <c r="L38" i="11"/>
  <c r="L46" i="11"/>
  <c r="L54" i="11"/>
  <c r="L62" i="11"/>
  <c r="L18" i="11"/>
  <c r="L26" i="11"/>
  <c r="L34" i="11"/>
  <c r="L42" i="11"/>
  <c r="L50" i="11"/>
  <c r="L58" i="11"/>
  <c r="L48" i="11"/>
  <c r="L10" i="11"/>
  <c r="L24" i="11"/>
  <c r="L32" i="11"/>
  <c r="L40" i="11"/>
  <c r="L56" i="11"/>
  <c r="L13" i="11"/>
  <c r="L21" i="11"/>
  <c r="I7" i="11"/>
  <c r="M58" i="11" s="1"/>
  <c r="N58" i="11" s="1"/>
  <c r="E58" i="11" s="1"/>
  <c r="L25" i="11"/>
  <c r="M56" i="13"/>
  <c r="N56" i="13" s="1"/>
  <c r="E56" i="13" s="1"/>
  <c r="M20" i="13"/>
  <c r="N20" i="13" s="1"/>
  <c r="E20" i="13" s="1"/>
  <c r="M50" i="13"/>
  <c r="N50" i="13" s="1"/>
  <c r="E50" i="13" s="1"/>
  <c r="M37" i="13"/>
  <c r="N37" i="13" s="1"/>
  <c r="E37" i="13" s="1"/>
  <c r="M19" i="13"/>
  <c r="L11" i="11"/>
  <c r="L27" i="11"/>
  <c r="L35" i="11"/>
  <c r="L43" i="11"/>
  <c r="L51" i="11"/>
  <c r="L59" i="11"/>
  <c r="L17" i="11"/>
  <c r="L12" i="11"/>
  <c r="L20" i="11"/>
  <c r="L28" i="11"/>
  <c r="L36" i="11"/>
  <c r="L44" i="11"/>
  <c r="L52" i="11"/>
  <c r="L60" i="11"/>
  <c r="M44" i="13"/>
  <c r="N44" i="13" s="1"/>
  <c r="E44" i="13" s="1"/>
  <c r="M28" i="13"/>
  <c r="N28" i="13" s="1"/>
  <c r="E28" i="13" s="1"/>
  <c r="L19" i="11"/>
  <c r="L45" i="11"/>
  <c r="L53" i="11"/>
  <c r="L61" i="11"/>
  <c r="L29" i="11"/>
  <c r="L37" i="11"/>
  <c r="N19" i="13"/>
  <c r="E19" i="13" s="1"/>
  <c r="N42" i="13"/>
  <c r="E42" i="13" s="1"/>
  <c r="M45" i="13"/>
  <c r="N45" i="13" s="1"/>
  <c r="E45" i="13" s="1"/>
  <c r="M22" i="13"/>
  <c r="N22" i="13" s="1"/>
  <c r="E22" i="13" s="1"/>
  <c r="M27" i="13"/>
  <c r="N27" i="13" s="1"/>
  <c r="E27" i="13" s="1"/>
  <c r="M47" i="13"/>
  <c r="N47" i="13" s="1"/>
  <c r="E47" i="13" s="1"/>
  <c r="M35" i="13"/>
  <c r="N35" i="13" s="1"/>
  <c r="E35" i="13" s="1"/>
  <c r="M54" i="13"/>
  <c r="N54" i="13" s="1"/>
  <c r="E54" i="13" s="1"/>
  <c r="M10" i="13"/>
  <c r="N10" i="13" s="1"/>
  <c r="E10" i="13" s="1"/>
  <c r="L15" i="11"/>
  <c r="L23" i="11"/>
  <c r="L31" i="11"/>
  <c r="L39" i="11"/>
  <c r="L47" i="11"/>
  <c r="L55" i="11"/>
  <c r="M25" i="13"/>
  <c r="N25" i="13" s="1"/>
  <c r="E25" i="13" s="1"/>
  <c r="M43" i="13"/>
  <c r="N43" i="13" s="1"/>
  <c r="E43" i="13" s="1"/>
  <c r="M24" i="13"/>
  <c r="N24" i="13" s="1"/>
  <c r="E24" i="13" s="1"/>
  <c r="M33" i="13"/>
  <c r="N33" i="13" s="1"/>
  <c r="E33" i="13" s="1"/>
  <c r="M17" i="13"/>
  <c r="N17" i="13" s="1"/>
  <c r="E17" i="13" s="1"/>
  <c r="M32" i="13"/>
  <c r="N32" i="13" s="1"/>
  <c r="E32" i="13" s="1"/>
  <c r="M52" i="13"/>
  <c r="N52" i="13" s="1"/>
  <c r="E52" i="13" s="1"/>
  <c r="L16" i="11"/>
  <c r="M49" i="13"/>
  <c r="N49" i="13" s="1"/>
  <c r="E49" i="13" s="1"/>
  <c r="M21" i="13"/>
  <c r="N21" i="13" s="1"/>
  <c r="E21" i="13" s="1"/>
  <c r="M29" i="13"/>
  <c r="N29" i="13" s="1"/>
  <c r="E29" i="13" s="1"/>
  <c r="M38" i="13"/>
  <c r="N38" i="13" s="1"/>
  <c r="E38" i="13" s="1"/>
  <c r="M55" i="13"/>
  <c r="N55" i="13" s="1"/>
  <c r="E55" i="13" s="1"/>
  <c r="M46" i="13"/>
  <c r="N46" i="13" s="1"/>
  <c r="E46" i="13" s="1"/>
  <c r="M31" i="13"/>
  <c r="N31" i="13" s="1"/>
  <c r="E31" i="13" s="1"/>
  <c r="L33" i="11"/>
  <c r="L41" i="11"/>
  <c r="L49" i="11"/>
  <c r="M12" i="13"/>
  <c r="N12" i="13" s="1"/>
  <c r="E12" i="13" s="1"/>
  <c r="M36" i="13"/>
  <c r="N36" i="13" s="1"/>
  <c r="E36" i="13" s="1"/>
  <c r="M53" i="13"/>
  <c r="N53" i="13" s="1"/>
  <c r="E53" i="13" s="1"/>
  <c r="M61" i="13"/>
  <c r="N61" i="13" s="1"/>
  <c r="E61" i="13" s="1"/>
  <c r="M26" i="13"/>
  <c r="N26" i="13" s="1"/>
  <c r="E26" i="13" s="1"/>
  <c r="M41" i="13"/>
  <c r="N41" i="13" s="1"/>
  <c r="E41" i="13" s="1"/>
  <c r="H62" i="9"/>
  <c r="I62" i="9" s="1"/>
  <c r="J62" i="9" s="1"/>
  <c r="K62" i="9" s="1"/>
  <c r="G62" i="9"/>
  <c r="H61" i="9"/>
  <c r="I61" i="9" s="1"/>
  <c r="J61" i="9" s="1"/>
  <c r="K61" i="9" s="1"/>
  <c r="G61" i="9"/>
  <c r="I60" i="9"/>
  <c r="J60" i="9" s="1"/>
  <c r="K60" i="9" s="1"/>
  <c r="H60" i="9"/>
  <c r="G60" i="9"/>
  <c r="J59" i="9"/>
  <c r="K59" i="9" s="1"/>
  <c r="I59" i="9"/>
  <c r="H59" i="9"/>
  <c r="G59" i="9"/>
  <c r="H58" i="9"/>
  <c r="I58" i="9" s="1"/>
  <c r="J58" i="9" s="1"/>
  <c r="K58" i="9" s="1"/>
  <c r="G58" i="9"/>
  <c r="H57" i="9"/>
  <c r="I57" i="9" s="1"/>
  <c r="J57" i="9" s="1"/>
  <c r="K57" i="9" s="1"/>
  <c r="G57" i="9"/>
  <c r="H56" i="9"/>
  <c r="I56" i="9" s="1"/>
  <c r="J56" i="9" s="1"/>
  <c r="K56" i="9" s="1"/>
  <c r="G56" i="9"/>
  <c r="I55" i="9"/>
  <c r="J55" i="9" s="1"/>
  <c r="K55" i="9" s="1"/>
  <c r="H55" i="9"/>
  <c r="G55" i="9"/>
  <c r="H54" i="9"/>
  <c r="I54" i="9" s="1"/>
  <c r="J54" i="9" s="1"/>
  <c r="K54" i="9" s="1"/>
  <c r="G54" i="9"/>
  <c r="H53" i="9"/>
  <c r="I53" i="9" s="1"/>
  <c r="J53" i="9" s="1"/>
  <c r="K53" i="9" s="1"/>
  <c r="G53" i="9"/>
  <c r="I52" i="9"/>
  <c r="J52" i="9" s="1"/>
  <c r="K52" i="9" s="1"/>
  <c r="H52" i="9"/>
  <c r="G52" i="9"/>
  <c r="J51" i="9"/>
  <c r="K51" i="9" s="1"/>
  <c r="I51" i="9"/>
  <c r="H51" i="9"/>
  <c r="G51" i="9"/>
  <c r="H50" i="9"/>
  <c r="I50" i="9" s="1"/>
  <c r="J50" i="9" s="1"/>
  <c r="K50" i="9" s="1"/>
  <c r="G50" i="9"/>
  <c r="H49" i="9"/>
  <c r="I49" i="9" s="1"/>
  <c r="J49" i="9" s="1"/>
  <c r="K49" i="9" s="1"/>
  <c r="G49" i="9"/>
  <c r="H48" i="9"/>
  <c r="I48" i="9" s="1"/>
  <c r="J48" i="9" s="1"/>
  <c r="K48" i="9" s="1"/>
  <c r="G48" i="9"/>
  <c r="I47" i="9"/>
  <c r="J47" i="9" s="1"/>
  <c r="K47" i="9" s="1"/>
  <c r="H47" i="9"/>
  <c r="G47" i="9"/>
  <c r="H46" i="9"/>
  <c r="I46" i="9" s="1"/>
  <c r="J46" i="9" s="1"/>
  <c r="K46" i="9" s="1"/>
  <c r="G46" i="9"/>
  <c r="H45" i="9"/>
  <c r="I45" i="9" s="1"/>
  <c r="J45" i="9" s="1"/>
  <c r="K45" i="9" s="1"/>
  <c r="G45" i="9"/>
  <c r="I44" i="9"/>
  <c r="J44" i="9" s="1"/>
  <c r="K44" i="9" s="1"/>
  <c r="H44" i="9"/>
  <c r="G44" i="9"/>
  <c r="J43" i="9"/>
  <c r="K43" i="9" s="1"/>
  <c r="I43" i="9"/>
  <c r="H43" i="9"/>
  <c r="G43" i="9"/>
  <c r="H42" i="9"/>
  <c r="I42" i="9" s="1"/>
  <c r="J42" i="9" s="1"/>
  <c r="K42" i="9" s="1"/>
  <c r="G42" i="9"/>
  <c r="H41" i="9"/>
  <c r="I41" i="9" s="1"/>
  <c r="J41" i="9" s="1"/>
  <c r="K41" i="9" s="1"/>
  <c r="G41" i="9"/>
  <c r="H40" i="9"/>
  <c r="I40" i="9" s="1"/>
  <c r="J40" i="9" s="1"/>
  <c r="K40" i="9" s="1"/>
  <c r="G40" i="9"/>
  <c r="I39" i="9"/>
  <c r="J39" i="9" s="1"/>
  <c r="K39" i="9" s="1"/>
  <c r="H39" i="9"/>
  <c r="G39" i="9"/>
  <c r="H38" i="9"/>
  <c r="I38" i="9" s="1"/>
  <c r="J38" i="9" s="1"/>
  <c r="K38" i="9" s="1"/>
  <c r="G38" i="9"/>
  <c r="H37" i="9"/>
  <c r="I37" i="9" s="1"/>
  <c r="J37" i="9" s="1"/>
  <c r="K37" i="9" s="1"/>
  <c r="G37" i="9"/>
  <c r="I36" i="9"/>
  <c r="J36" i="9" s="1"/>
  <c r="K36" i="9" s="1"/>
  <c r="H36" i="9"/>
  <c r="G36" i="9"/>
  <c r="I35" i="9"/>
  <c r="J35" i="9" s="1"/>
  <c r="K35" i="9" s="1"/>
  <c r="H35" i="9"/>
  <c r="G35" i="9"/>
  <c r="H34" i="9"/>
  <c r="I34" i="9" s="1"/>
  <c r="J34" i="9" s="1"/>
  <c r="K34" i="9" s="1"/>
  <c r="G34" i="9"/>
  <c r="H33" i="9"/>
  <c r="I33" i="9" s="1"/>
  <c r="J33" i="9" s="1"/>
  <c r="K33" i="9" s="1"/>
  <c r="G33" i="9"/>
  <c r="H32" i="9"/>
  <c r="I32" i="9" s="1"/>
  <c r="J32" i="9" s="1"/>
  <c r="K32" i="9" s="1"/>
  <c r="G32" i="9"/>
  <c r="I31" i="9"/>
  <c r="J31" i="9" s="1"/>
  <c r="K31" i="9" s="1"/>
  <c r="H31" i="9"/>
  <c r="G31" i="9"/>
  <c r="H30" i="9"/>
  <c r="I30" i="9" s="1"/>
  <c r="J30" i="9" s="1"/>
  <c r="K30" i="9" s="1"/>
  <c r="G30" i="9"/>
  <c r="H29" i="9"/>
  <c r="I29" i="9" s="1"/>
  <c r="J29" i="9" s="1"/>
  <c r="K29" i="9" s="1"/>
  <c r="G29" i="9"/>
  <c r="H28" i="9"/>
  <c r="I28" i="9" s="1"/>
  <c r="J28" i="9" s="1"/>
  <c r="K28" i="9" s="1"/>
  <c r="G28" i="9"/>
  <c r="I27" i="9"/>
  <c r="J27" i="9" s="1"/>
  <c r="K27" i="9" s="1"/>
  <c r="H27" i="9"/>
  <c r="G27" i="9"/>
  <c r="H26" i="9"/>
  <c r="I26" i="9" s="1"/>
  <c r="J26" i="9" s="1"/>
  <c r="K26" i="9" s="1"/>
  <c r="G26" i="9"/>
  <c r="H25" i="9"/>
  <c r="I25" i="9" s="1"/>
  <c r="J25" i="9" s="1"/>
  <c r="K25" i="9" s="1"/>
  <c r="G25" i="9"/>
  <c r="H24" i="9"/>
  <c r="I24" i="9" s="1"/>
  <c r="J24" i="9" s="1"/>
  <c r="K24" i="9" s="1"/>
  <c r="G24" i="9"/>
  <c r="I23" i="9"/>
  <c r="J23" i="9" s="1"/>
  <c r="K23" i="9" s="1"/>
  <c r="H23" i="9"/>
  <c r="G23" i="9"/>
  <c r="H22" i="9"/>
  <c r="I22" i="9" s="1"/>
  <c r="J22" i="9" s="1"/>
  <c r="K22" i="9" s="1"/>
  <c r="G22" i="9"/>
  <c r="H21" i="9"/>
  <c r="I21" i="9" s="1"/>
  <c r="J21" i="9" s="1"/>
  <c r="K21" i="9" s="1"/>
  <c r="G21" i="9"/>
  <c r="H20" i="9"/>
  <c r="I20" i="9" s="1"/>
  <c r="J20" i="9" s="1"/>
  <c r="K20" i="9" s="1"/>
  <c r="G20" i="9"/>
  <c r="I19" i="9"/>
  <c r="J19" i="9" s="1"/>
  <c r="K19" i="9" s="1"/>
  <c r="H19" i="9"/>
  <c r="G19" i="9"/>
  <c r="H18" i="9"/>
  <c r="I18" i="9" s="1"/>
  <c r="J18" i="9" s="1"/>
  <c r="K18" i="9" s="1"/>
  <c r="G18" i="9"/>
  <c r="H17" i="9"/>
  <c r="I17" i="9" s="1"/>
  <c r="J17" i="9" s="1"/>
  <c r="K17" i="9" s="1"/>
  <c r="G17" i="9"/>
  <c r="H16" i="9"/>
  <c r="I16" i="9" s="1"/>
  <c r="J16" i="9" s="1"/>
  <c r="K16" i="9" s="1"/>
  <c r="G16" i="9"/>
  <c r="I15" i="9"/>
  <c r="J15" i="9" s="1"/>
  <c r="K15" i="9" s="1"/>
  <c r="H15" i="9"/>
  <c r="G15" i="9"/>
  <c r="H14" i="9"/>
  <c r="I14" i="9" s="1"/>
  <c r="J14" i="9" s="1"/>
  <c r="K14" i="9" s="1"/>
  <c r="G14" i="9"/>
  <c r="H13" i="9"/>
  <c r="I13" i="9" s="1"/>
  <c r="J13" i="9" s="1"/>
  <c r="K13" i="9" s="1"/>
  <c r="G13" i="9"/>
  <c r="H12" i="9"/>
  <c r="I12" i="9" s="1"/>
  <c r="J12" i="9" s="1"/>
  <c r="K12" i="9" s="1"/>
  <c r="G12" i="9"/>
  <c r="I11" i="9"/>
  <c r="J11" i="9" s="1"/>
  <c r="K11" i="9" s="1"/>
  <c r="H11" i="9"/>
  <c r="G11" i="9"/>
  <c r="H10" i="9"/>
  <c r="I10" i="9" s="1"/>
  <c r="J10" i="9" s="1"/>
  <c r="K10" i="9" s="1"/>
  <c r="G10" i="9"/>
  <c r="B7" i="9"/>
  <c r="I6" i="9"/>
  <c r="L20" i="9" s="1"/>
  <c r="B6" i="9"/>
  <c r="M31" i="11" l="1"/>
  <c r="M28" i="11"/>
  <c r="M23" i="11"/>
  <c r="M17" i="11"/>
  <c r="M59" i="11"/>
  <c r="N59" i="11" s="1"/>
  <c r="E59" i="11" s="1"/>
  <c r="M61" i="11"/>
  <c r="N61" i="11" s="1"/>
  <c r="E61" i="11" s="1"/>
  <c r="M35" i="11"/>
  <c r="N31" i="11"/>
  <c r="E31" i="11" s="1"/>
  <c r="M14" i="11"/>
  <c r="N14" i="11" s="1"/>
  <c r="E14" i="11" s="1"/>
  <c r="N23" i="11"/>
  <c r="E23" i="11" s="1"/>
  <c r="M26" i="11"/>
  <c r="N26" i="11" s="1"/>
  <c r="E26" i="11" s="1"/>
  <c r="M46" i="11"/>
  <c r="N46" i="11" s="1"/>
  <c r="E46" i="11" s="1"/>
  <c r="M49" i="11"/>
  <c r="N49" i="11" s="1"/>
  <c r="E49" i="11" s="1"/>
  <c r="M15" i="11"/>
  <c r="N15" i="11" s="1"/>
  <c r="E15" i="11" s="1"/>
  <c r="M41" i="11"/>
  <c r="N41" i="11" s="1"/>
  <c r="E41" i="11" s="1"/>
  <c r="L13" i="9"/>
  <c r="L10" i="9"/>
  <c r="L35" i="9"/>
  <c r="L38" i="9"/>
  <c r="L54" i="9"/>
  <c r="L14" i="9"/>
  <c r="L21" i="9"/>
  <c r="L42" i="9"/>
  <c r="L58" i="9"/>
  <c r="L55" i="9"/>
  <c r="L61" i="9"/>
  <c r="L11" i="9"/>
  <c r="L18" i="9"/>
  <c r="L39" i="9"/>
  <c r="L45" i="9"/>
  <c r="L15" i="9"/>
  <c r="L22" i="9"/>
  <c r="L29" i="9"/>
  <c r="L43" i="9"/>
  <c r="L59" i="9"/>
  <c r="L19" i="9"/>
  <c r="L26" i="9"/>
  <c r="L46" i="9"/>
  <c r="L62" i="9"/>
  <c r="L23" i="9"/>
  <c r="L30" i="9"/>
  <c r="L50" i="9"/>
  <c r="L27" i="9"/>
  <c r="L34" i="9"/>
  <c r="L37" i="9"/>
  <c r="L47" i="9"/>
  <c r="L53" i="9"/>
  <c r="L31" i="9"/>
  <c r="L51" i="9"/>
  <c r="I7" i="9"/>
  <c r="M51" i="9" s="1"/>
  <c r="L16" i="9"/>
  <c r="L32" i="9"/>
  <c r="L40" i="9"/>
  <c r="L48" i="9"/>
  <c r="L56" i="9"/>
  <c r="M13" i="11"/>
  <c r="N13" i="11" s="1"/>
  <c r="E13" i="11" s="1"/>
  <c r="L41" i="9"/>
  <c r="L57" i="9"/>
  <c r="L24" i="9"/>
  <c r="L33" i="9"/>
  <c r="L49" i="9"/>
  <c r="N28" i="11"/>
  <c r="E28" i="11" s="1"/>
  <c r="N35" i="11"/>
  <c r="E35" i="11" s="1"/>
  <c r="M18" i="11"/>
  <c r="N18" i="11" s="1"/>
  <c r="E18" i="11" s="1"/>
  <c r="M29" i="11"/>
  <c r="N29" i="11" s="1"/>
  <c r="E29" i="11" s="1"/>
  <c r="M20" i="11"/>
  <c r="M16" i="11"/>
  <c r="M30" i="11"/>
  <c r="N30" i="11" s="1"/>
  <c r="E30" i="11" s="1"/>
  <c r="M38" i="11"/>
  <c r="N38" i="11" s="1"/>
  <c r="E38" i="11" s="1"/>
  <c r="M33" i="11"/>
  <c r="N33" i="11" s="1"/>
  <c r="E33" i="11" s="1"/>
  <c r="M56" i="11"/>
  <c r="N56" i="11" s="1"/>
  <c r="E56" i="11" s="1"/>
  <c r="L17" i="9"/>
  <c r="N20" i="11"/>
  <c r="E20" i="11" s="1"/>
  <c r="M60" i="11"/>
  <c r="N60" i="11" s="1"/>
  <c r="E60" i="11" s="1"/>
  <c r="M11" i="11"/>
  <c r="M19" i="11"/>
  <c r="N19" i="11" s="1"/>
  <c r="E19" i="11" s="1"/>
  <c r="M27" i="11"/>
  <c r="N27" i="11" s="1"/>
  <c r="E27" i="11" s="1"/>
  <c r="M25" i="11"/>
  <c r="N25" i="11" s="1"/>
  <c r="E25" i="11" s="1"/>
  <c r="M53" i="11"/>
  <c r="N53" i="11" s="1"/>
  <c r="E53" i="11" s="1"/>
  <c r="L28" i="9"/>
  <c r="L36" i="9"/>
  <c r="L44" i="9"/>
  <c r="L52" i="9"/>
  <c r="L60" i="9"/>
  <c r="N16" i="11"/>
  <c r="E16" i="11" s="1"/>
  <c r="N11" i="11"/>
  <c r="E11" i="11" s="1"/>
  <c r="M48" i="11"/>
  <c r="N48" i="11" s="1"/>
  <c r="E48" i="11" s="1"/>
  <c r="N17" i="11"/>
  <c r="E17" i="11" s="1"/>
  <c r="M50" i="11"/>
  <c r="N50" i="11" s="1"/>
  <c r="E50" i="11" s="1"/>
  <c r="M36" i="11"/>
  <c r="N36" i="11" s="1"/>
  <c r="E36" i="11" s="1"/>
  <c r="M52" i="11"/>
  <c r="M55" i="11"/>
  <c r="N55" i="11" s="1"/>
  <c r="E55" i="11" s="1"/>
  <c r="M54" i="11"/>
  <c r="N54" i="11" s="1"/>
  <c r="E54" i="11" s="1"/>
  <c r="M62" i="11"/>
  <c r="N62" i="11" s="1"/>
  <c r="E62" i="11" s="1"/>
  <c r="M22" i="11"/>
  <c r="N22" i="11" s="1"/>
  <c r="E22" i="11" s="1"/>
  <c r="M10" i="11"/>
  <c r="N10" i="11" s="1"/>
  <c r="E10" i="11" s="1"/>
  <c r="M45" i="11"/>
  <c r="N45" i="11" s="1"/>
  <c r="E45" i="11" s="1"/>
  <c r="L25" i="9"/>
  <c r="M42" i="11"/>
  <c r="N42" i="11" s="1"/>
  <c r="E42" i="11" s="1"/>
  <c r="M47" i="11"/>
  <c r="N47" i="11" s="1"/>
  <c r="E47" i="11" s="1"/>
  <c r="M43" i="11"/>
  <c r="N43" i="11" s="1"/>
  <c r="E43" i="11" s="1"/>
  <c r="M24" i="11"/>
  <c r="N24" i="11" s="1"/>
  <c r="E24" i="11" s="1"/>
  <c r="M40" i="11"/>
  <c r="N40" i="11" s="1"/>
  <c r="E40" i="11" s="1"/>
  <c r="M37" i="11"/>
  <c r="N37" i="11" s="1"/>
  <c r="E37" i="11" s="1"/>
  <c r="L12" i="9"/>
  <c r="N52" i="11"/>
  <c r="E52" i="11" s="1"/>
  <c r="M34" i="11"/>
  <c r="N34" i="11" s="1"/>
  <c r="E34" i="11" s="1"/>
  <c r="M12" i="11"/>
  <c r="N12" i="11" s="1"/>
  <c r="E12" i="11" s="1"/>
  <c r="M44" i="11"/>
  <c r="N44" i="11" s="1"/>
  <c r="E44" i="11" s="1"/>
  <c r="M39" i="11"/>
  <c r="N39" i="11" s="1"/>
  <c r="E39" i="11" s="1"/>
  <c r="M51" i="11"/>
  <c r="N51" i="11" s="1"/>
  <c r="E51" i="11" s="1"/>
  <c r="M57" i="11"/>
  <c r="N57" i="11" s="1"/>
  <c r="E57" i="11" s="1"/>
  <c r="M32" i="11"/>
  <c r="N32" i="11" s="1"/>
  <c r="E32" i="11" s="1"/>
  <c r="M21" i="11"/>
  <c r="N21" i="11" s="1"/>
  <c r="E21" i="11" s="1"/>
  <c r="H62" i="7"/>
  <c r="I62" i="7" s="1"/>
  <c r="J62" i="7" s="1"/>
  <c r="K62" i="7" s="1"/>
  <c r="G62" i="7"/>
  <c r="H61" i="7"/>
  <c r="I61" i="7" s="1"/>
  <c r="J61" i="7" s="1"/>
  <c r="K61" i="7" s="1"/>
  <c r="G61" i="7"/>
  <c r="I60" i="7"/>
  <c r="J60" i="7" s="1"/>
  <c r="K60" i="7" s="1"/>
  <c r="H60" i="7"/>
  <c r="G60" i="7"/>
  <c r="J59" i="7"/>
  <c r="K59" i="7" s="1"/>
  <c r="I59" i="7"/>
  <c r="H59" i="7"/>
  <c r="G59" i="7"/>
  <c r="H58" i="7"/>
  <c r="I58" i="7" s="1"/>
  <c r="J58" i="7" s="1"/>
  <c r="K58" i="7" s="1"/>
  <c r="G58" i="7"/>
  <c r="H57" i="7"/>
  <c r="I57" i="7" s="1"/>
  <c r="J57" i="7" s="1"/>
  <c r="K57" i="7" s="1"/>
  <c r="G57" i="7"/>
  <c r="I56" i="7"/>
  <c r="J56" i="7" s="1"/>
  <c r="K56" i="7" s="1"/>
  <c r="H56" i="7"/>
  <c r="G56" i="7"/>
  <c r="H55" i="7"/>
  <c r="I55" i="7" s="1"/>
  <c r="J55" i="7" s="1"/>
  <c r="K55" i="7" s="1"/>
  <c r="G55" i="7"/>
  <c r="H54" i="7"/>
  <c r="I54" i="7" s="1"/>
  <c r="J54" i="7" s="1"/>
  <c r="K54" i="7" s="1"/>
  <c r="G54" i="7"/>
  <c r="H53" i="7"/>
  <c r="I53" i="7" s="1"/>
  <c r="J53" i="7" s="1"/>
  <c r="K53" i="7" s="1"/>
  <c r="G53" i="7"/>
  <c r="I52" i="7"/>
  <c r="J52" i="7" s="1"/>
  <c r="K52" i="7" s="1"/>
  <c r="H52" i="7"/>
  <c r="G52" i="7"/>
  <c r="J51" i="7"/>
  <c r="K51" i="7" s="1"/>
  <c r="I51" i="7"/>
  <c r="H51" i="7"/>
  <c r="G51" i="7"/>
  <c r="H50" i="7"/>
  <c r="I50" i="7" s="1"/>
  <c r="J50" i="7" s="1"/>
  <c r="K50" i="7" s="1"/>
  <c r="G50" i="7"/>
  <c r="H49" i="7"/>
  <c r="I49" i="7" s="1"/>
  <c r="J49" i="7" s="1"/>
  <c r="K49" i="7" s="1"/>
  <c r="G49" i="7"/>
  <c r="I48" i="7"/>
  <c r="J48" i="7" s="1"/>
  <c r="K48" i="7" s="1"/>
  <c r="H48" i="7"/>
  <c r="G48" i="7"/>
  <c r="H47" i="7"/>
  <c r="I47" i="7" s="1"/>
  <c r="J47" i="7" s="1"/>
  <c r="K47" i="7" s="1"/>
  <c r="G47" i="7"/>
  <c r="H46" i="7"/>
  <c r="I46" i="7" s="1"/>
  <c r="J46" i="7" s="1"/>
  <c r="K46" i="7" s="1"/>
  <c r="G46" i="7"/>
  <c r="H45" i="7"/>
  <c r="I45" i="7" s="1"/>
  <c r="J45" i="7" s="1"/>
  <c r="K45" i="7" s="1"/>
  <c r="G45" i="7"/>
  <c r="I44" i="7"/>
  <c r="J44" i="7" s="1"/>
  <c r="K44" i="7" s="1"/>
  <c r="H44" i="7"/>
  <c r="G44" i="7"/>
  <c r="J43" i="7"/>
  <c r="K43" i="7" s="1"/>
  <c r="I43" i="7"/>
  <c r="H43" i="7"/>
  <c r="G43" i="7"/>
  <c r="H42" i="7"/>
  <c r="I42" i="7" s="1"/>
  <c r="J42" i="7" s="1"/>
  <c r="K42" i="7" s="1"/>
  <c r="G42" i="7"/>
  <c r="H41" i="7"/>
  <c r="I41" i="7" s="1"/>
  <c r="J41" i="7" s="1"/>
  <c r="K41" i="7" s="1"/>
  <c r="G41" i="7"/>
  <c r="I40" i="7"/>
  <c r="J40" i="7" s="1"/>
  <c r="K40" i="7" s="1"/>
  <c r="H40" i="7"/>
  <c r="G40" i="7"/>
  <c r="H39" i="7"/>
  <c r="I39" i="7" s="1"/>
  <c r="J39" i="7" s="1"/>
  <c r="K39" i="7" s="1"/>
  <c r="G39" i="7"/>
  <c r="H38" i="7"/>
  <c r="I38" i="7" s="1"/>
  <c r="J38" i="7" s="1"/>
  <c r="K38" i="7" s="1"/>
  <c r="G38" i="7"/>
  <c r="H37" i="7"/>
  <c r="I37" i="7" s="1"/>
  <c r="J37" i="7" s="1"/>
  <c r="K37" i="7" s="1"/>
  <c r="G37" i="7"/>
  <c r="I36" i="7"/>
  <c r="J36" i="7" s="1"/>
  <c r="K36" i="7" s="1"/>
  <c r="H36" i="7"/>
  <c r="G36" i="7"/>
  <c r="J35" i="7"/>
  <c r="K35" i="7" s="1"/>
  <c r="I35" i="7"/>
  <c r="H35" i="7"/>
  <c r="G35" i="7"/>
  <c r="H34" i="7"/>
  <c r="I34" i="7" s="1"/>
  <c r="J34" i="7" s="1"/>
  <c r="K34" i="7" s="1"/>
  <c r="G34" i="7"/>
  <c r="H33" i="7"/>
  <c r="I33" i="7" s="1"/>
  <c r="J33" i="7" s="1"/>
  <c r="K33" i="7" s="1"/>
  <c r="G33" i="7"/>
  <c r="I32" i="7"/>
  <c r="J32" i="7" s="1"/>
  <c r="K32" i="7" s="1"/>
  <c r="H32" i="7"/>
  <c r="G32" i="7"/>
  <c r="H31" i="7"/>
  <c r="I31" i="7" s="1"/>
  <c r="J31" i="7" s="1"/>
  <c r="K31" i="7" s="1"/>
  <c r="G31" i="7"/>
  <c r="H30" i="7"/>
  <c r="I30" i="7" s="1"/>
  <c r="J30" i="7" s="1"/>
  <c r="K30" i="7" s="1"/>
  <c r="G30" i="7"/>
  <c r="H29" i="7"/>
  <c r="I29" i="7" s="1"/>
  <c r="J29" i="7" s="1"/>
  <c r="K29" i="7" s="1"/>
  <c r="G29" i="7"/>
  <c r="I28" i="7"/>
  <c r="J28" i="7" s="1"/>
  <c r="K28" i="7" s="1"/>
  <c r="H28" i="7"/>
  <c r="G28" i="7"/>
  <c r="J27" i="7"/>
  <c r="K27" i="7" s="1"/>
  <c r="I27" i="7"/>
  <c r="H27" i="7"/>
  <c r="G27" i="7"/>
  <c r="H26" i="7"/>
  <c r="I26" i="7" s="1"/>
  <c r="J26" i="7" s="1"/>
  <c r="K26" i="7" s="1"/>
  <c r="G26" i="7"/>
  <c r="H25" i="7"/>
  <c r="I25" i="7" s="1"/>
  <c r="J25" i="7" s="1"/>
  <c r="K25" i="7" s="1"/>
  <c r="G25" i="7"/>
  <c r="I24" i="7"/>
  <c r="J24" i="7" s="1"/>
  <c r="K24" i="7" s="1"/>
  <c r="H24" i="7"/>
  <c r="G24" i="7"/>
  <c r="H23" i="7"/>
  <c r="I23" i="7" s="1"/>
  <c r="J23" i="7" s="1"/>
  <c r="K23" i="7" s="1"/>
  <c r="G23" i="7"/>
  <c r="H22" i="7"/>
  <c r="I22" i="7" s="1"/>
  <c r="J22" i="7" s="1"/>
  <c r="K22" i="7" s="1"/>
  <c r="G22" i="7"/>
  <c r="H21" i="7"/>
  <c r="I21" i="7" s="1"/>
  <c r="J21" i="7" s="1"/>
  <c r="K21" i="7" s="1"/>
  <c r="G21" i="7"/>
  <c r="I20" i="7"/>
  <c r="J20" i="7" s="1"/>
  <c r="K20" i="7" s="1"/>
  <c r="H20" i="7"/>
  <c r="G20" i="7"/>
  <c r="J19" i="7"/>
  <c r="K19" i="7" s="1"/>
  <c r="I19" i="7"/>
  <c r="H19" i="7"/>
  <c r="G19" i="7"/>
  <c r="H18" i="7"/>
  <c r="I18" i="7" s="1"/>
  <c r="J18" i="7" s="1"/>
  <c r="K18" i="7" s="1"/>
  <c r="G18" i="7"/>
  <c r="H17" i="7"/>
  <c r="I17" i="7" s="1"/>
  <c r="J17" i="7" s="1"/>
  <c r="K17" i="7" s="1"/>
  <c r="G17" i="7"/>
  <c r="I16" i="7"/>
  <c r="J16" i="7" s="1"/>
  <c r="K16" i="7" s="1"/>
  <c r="H16" i="7"/>
  <c r="G16" i="7"/>
  <c r="H15" i="7"/>
  <c r="I15" i="7" s="1"/>
  <c r="J15" i="7" s="1"/>
  <c r="K15" i="7" s="1"/>
  <c r="G15" i="7"/>
  <c r="H14" i="7"/>
  <c r="I14" i="7" s="1"/>
  <c r="J14" i="7" s="1"/>
  <c r="K14" i="7" s="1"/>
  <c r="G14" i="7"/>
  <c r="H13" i="7"/>
  <c r="I13" i="7" s="1"/>
  <c r="J13" i="7" s="1"/>
  <c r="K13" i="7" s="1"/>
  <c r="G13" i="7"/>
  <c r="H12" i="7"/>
  <c r="I12" i="7" s="1"/>
  <c r="J12" i="7" s="1"/>
  <c r="K12" i="7" s="1"/>
  <c r="G12" i="7"/>
  <c r="I11" i="7"/>
  <c r="J11" i="7" s="1"/>
  <c r="K11" i="7" s="1"/>
  <c r="H11" i="7"/>
  <c r="G11" i="7"/>
  <c r="H10" i="7"/>
  <c r="I10" i="7" s="1"/>
  <c r="J10" i="7" s="1"/>
  <c r="K10" i="7" s="1"/>
  <c r="G10" i="7"/>
  <c r="B7" i="7"/>
  <c r="I6" i="7"/>
  <c r="L17" i="7" s="1"/>
  <c r="B6" i="7"/>
  <c r="M37" i="9" l="1"/>
  <c r="N37" i="9" s="1"/>
  <c r="E37" i="9" s="1"/>
  <c r="M12" i="9"/>
  <c r="N12" i="9" s="1"/>
  <c r="E12" i="9" s="1"/>
  <c r="N51" i="9"/>
  <c r="E51" i="9" s="1"/>
  <c r="L14" i="7"/>
  <c r="L30" i="7"/>
  <c r="L46" i="7"/>
  <c r="L62" i="7"/>
  <c r="L34" i="7"/>
  <c r="L50" i="7"/>
  <c r="L15" i="7"/>
  <c r="L21" i="7"/>
  <c r="L31" i="7"/>
  <c r="L47" i="7"/>
  <c r="L19" i="7"/>
  <c r="L28" i="7"/>
  <c r="L35" i="7"/>
  <c r="L44" i="7"/>
  <c r="L51" i="7"/>
  <c r="L60" i="7"/>
  <c r="L22" i="7"/>
  <c r="L38" i="7"/>
  <c r="L54" i="7"/>
  <c r="L26" i="7"/>
  <c r="L42" i="7"/>
  <c r="L58" i="7"/>
  <c r="L13" i="7"/>
  <c r="L23" i="7"/>
  <c r="L39" i="7"/>
  <c r="L55" i="7"/>
  <c r="L11" i="7"/>
  <c r="L18" i="7"/>
  <c r="L10" i="7"/>
  <c r="L20" i="7"/>
  <c r="L27" i="7"/>
  <c r="L36" i="7"/>
  <c r="L43" i="7"/>
  <c r="L52" i="7"/>
  <c r="L59" i="7"/>
  <c r="I7" i="7"/>
  <c r="M23" i="7" s="1"/>
  <c r="N23" i="7" s="1"/>
  <c r="E23" i="7" s="1"/>
  <c r="L33" i="7"/>
  <c r="L12" i="7"/>
  <c r="M30" i="9"/>
  <c r="N30" i="9" s="1"/>
  <c r="E30" i="9" s="1"/>
  <c r="M40" i="9"/>
  <c r="M52" i="9"/>
  <c r="M15" i="9"/>
  <c r="N15" i="9" s="1"/>
  <c r="E15" i="9" s="1"/>
  <c r="M29" i="9"/>
  <c r="N29" i="9" s="1"/>
  <c r="E29" i="9" s="1"/>
  <c r="M61" i="9"/>
  <c r="N61" i="9" s="1"/>
  <c r="E61" i="9" s="1"/>
  <c r="M18" i="9"/>
  <c r="N18" i="9" s="1"/>
  <c r="E18" i="9" s="1"/>
  <c r="M48" i="9"/>
  <c r="M54" i="9"/>
  <c r="N54" i="9" s="1"/>
  <c r="E54" i="9" s="1"/>
  <c r="M47" i="9"/>
  <c r="N47" i="9" s="1"/>
  <c r="E47" i="9" s="1"/>
  <c r="L37" i="7"/>
  <c r="L45" i="7"/>
  <c r="L53" i="7"/>
  <c r="L61" i="7"/>
  <c r="M44" i="9"/>
  <c r="M41" i="9"/>
  <c r="N41" i="9" s="1"/>
  <c r="E41" i="9" s="1"/>
  <c r="M34" i="9"/>
  <c r="N34" i="9" s="1"/>
  <c r="E34" i="9" s="1"/>
  <c r="M59" i="9"/>
  <c r="N59" i="9" s="1"/>
  <c r="E59" i="9" s="1"/>
  <c r="M46" i="9"/>
  <c r="N46" i="9" s="1"/>
  <c r="E46" i="9" s="1"/>
  <c r="M10" i="9"/>
  <c r="N10" i="9" s="1"/>
  <c r="E10" i="9" s="1"/>
  <c r="M22" i="9"/>
  <c r="N22" i="9" s="1"/>
  <c r="E22" i="9" s="1"/>
  <c r="M45" i="9"/>
  <c r="N45" i="9" s="1"/>
  <c r="E45" i="9" s="1"/>
  <c r="M35" i="9"/>
  <c r="N35" i="9" s="1"/>
  <c r="E35" i="9" s="1"/>
  <c r="M42" i="9"/>
  <c r="N42" i="9" s="1"/>
  <c r="E42" i="9" s="1"/>
  <c r="L29" i="7"/>
  <c r="N48" i="9"/>
  <c r="E48" i="9" s="1"/>
  <c r="M56" i="9"/>
  <c r="N56" i="9" s="1"/>
  <c r="E56" i="9" s="1"/>
  <c r="M19" i="9"/>
  <c r="N19" i="9" s="1"/>
  <c r="E19" i="9" s="1"/>
  <c r="M36" i="9"/>
  <c r="M21" i="9"/>
  <c r="N21" i="9" s="1"/>
  <c r="E21" i="9" s="1"/>
  <c r="M38" i="9"/>
  <c r="N38" i="9" s="1"/>
  <c r="E38" i="9" s="1"/>
  <c r="L16" i="7"/>
  <c r="L24" i="7"/>
  <c r="L32" i="7"/>
  <c r="L40" i="7"/>
  <c r="L48" i="7"/>
  <c r="L56" i="7"/>
  <c r="N52" i="9"/>
  <c r="E52" i="9" s="1"/>
  <c r="N40" i="9"/>
  <c r="E40" i="9" s="1"/>
  <c r="M23" i="9"/>
  <c r="N23" i="9" s="1"/>
  <c r="E23" i="9" s="1"/>
  <c r="M33" i="9"/>
  <c r="N33" i="9" s="1"/>
  <c r="E33" i="9" s="1"/>
  <c r="M55" i="9"/>
  <c r="N55" i="9" s="1"/>
  <c r="E55" i="9" s="1"/>
  <c r="M11" i="9"/>
  <c r="N11" i="9" s="1"/>
  <c r="E11" i="9" s="1"/>
  <c r="M32" i="9"/>
  <c r="M28" i="9"/>
  <c r="N28" i="9" s="1"/>
  <c r="E28" i="9" s="1"/>
  <c r="M31" i="9"/>
  <c r="N31" i="9" s="1"/>
  <c r="E31" i="9" s="1"/>
  <c r="M27" i="9"/>
  <c r="N27" i="9" s="1"/>
  <c r="E27" i="9" s="1"/>
  <c r="L41" i="7"/>
  <c r="L49" i="7"/>
  <c r="L57" i="7"/>
  <c r="N44" i="9"/>
  <c r="E44" i="9" s="1"/>
  <c r="N32" i="9"/>
  <c r="E32" i="9" s="1"/>
  <c r="M16" i="9"/>
  <c r="M50" i="9"/>
  <c r="N50" i="9" s="1"/>
  <c r="E50" i="9" s="1"/>
  <c r="M49" i="9"/>
  <c r="N49" i="9" s="1"/>
  <c r="E49" i="9" s="1"/>
  <c r="M58" i="9"/>
  <c r="N58" i="9" s="1"/>
  <c r="E58" i="9" s="1"/>
  <c r="M14" i="9"/>
  <c r="N14" i="9" s="1"/>
  <c r="E14" i="9" s="1"/>
  <c r="M24" i="9"/>
  <c r="N24" i="9" s="1"/>
  <c r="E24" i="9" s="1"/>
  <c r="M20" i="9"/>
  <c r="N20" i="9" s="1"/>
  <c r="E20" i="9" s="1"/>
  <c r="L25" i="7"/>
  <c r="N36" i="9"/>
  <c r="E36" i="9" s="1"/>
  <c r="N16" i="9"/>
  <c r="E16" i="9" s="1"/>
  <c r="M26" i="9"/>
  <c r="N26" i="9" s="1"/>
  <c r="E26" i="9" s="1"/>
  <c r="M25" i="9"/>
  <c r="N25" i="9" s="1"/>
  <c r="E25" i="9" s="1"/>
  <c r="M60" i="9"/>
  <c r="N60" i="9" s="1"/>
  <c r="E60" i="9" s="1"/>
  <c r="M57" i="9"/>
  <c r="N57" i="9" s="1"/>
  <c r="E57" i="9" s="1"/>
  <c r="M13" i="9"/>
  <c r="N13" i="9" s="1"/>
  <c r="E13" i="9" s="1"/>
  <c r="M53" i="9"/>
  <c r="N53" i="9" s="1"/>
  <c r="E53" i="9" s="1"/>
  <c r="M43" i="9"/>
  <c r="N43" i="9" s="1"/>
  <c r="E43" i="9" s="1"/>
  <c r="M62" i="9"/>
  <c r="N62" i="9" s="1"/>
  <c r="E62" i="9" s="1"/>
  <c r="M39" i="9"/>
  <c r="N39" i="9" s="1"/>
  <c r="E39" i="9" s="1"/>
  <c r="M17" i="9"/>
  <c r="N17" i="9" s="1"/>
  <c r="E17" i="9" s="1"/>
  <c r="I62" i="5"/>
  <c r="J62" i="5" s="1"/>
  <c r="K62" i="5" s="1"/>
  <c r="H62" i="5"/>
  <c r="G62" i="5"/>
  <c r="H61" i="5"/>
  <c r="I61" i="5" s="1"/>
  <c r="J61" i="5" s="1"/>
  <c r="K61" i="5" s="1"/>
  <c r="G61" i="5"/>
  <c r="H60" i="5"/>
  <c r="I60" i="5" s="1"/>
  <c r="J60" i="5" s="1"/>
  <c r="K60" i="5" s="1"/>
  <c r="G60" i="5"/>
  <c r="I59" i="5"/>
  <c r="J59" i="5" s="1"/>
  <c r="K59" i="5" s="1"/>
  <c r="H59" i="5"/>
  <c r="G59" i="5"/>
  <c r="J58" i="5"/>
  <c r="K58" i="5" s="1"/>
  <c r="I58" i="5"/>
  <c r="H58" i="5"/>
  <c r="G58" i="5"/>
  <c r="H57" i="5"/>
  <c r="I57" i="5" s="1"/>
  <c r="J57" i="5" s="1"/>
  <c r="K57" i="5" s="1"/>
  <c r="G57" i="5"/>
  <c r="I56" i="5"/>
  <c r="J56" i="5" s="1"/>
  <c r="K56" i="5" s="1"/>
  <c r="H56" i="5"/>
  <c r="G56" i="5"/>
  <c r="H55" i="5"/>
  <c r="I55" i="5" s="1"/>
  <c r="J55" i="5" s="1"/>
  <c r="K55" i="5" s="1"/>
  <c r="G55" i="5"/>
  <c r="I54" i="5"/>
  <c r="J54" i="5" s="1"/>
  <c r="K54" i="5" s="1"/>
  <c r="H54" i="5"/>
  <c r="G54" i="5"/>
  <c r="H53" i="5"/>
  <c r="I53" i="5" s="1"/>
  <c r="J53" i="5" s="1"/>
  <c r="K53" i="5" s="1"/>
  <c r="G53" i="5"/>
  <c r="H52" i="5"/>
  <c r="I52" i="5" s="1"/>
  <c r="J52" i="5" s="1"/>
  <c r="K52" i="5" s="1"/>
  <c r="G52" i="5"/>
  <c r="I51" i="5"/>
  <c r="J51" i="5" s="1"/>
  <c r="K51" i="5" s="1"/>
  <c r="H51" i="5"/>
  <c r="G51" i="5"/>
  <c r="J50" i="5"/>
  <c r="K50" i="5" s="1"/>
  <c r="I50" i="5"/>
  <c r="H50" i="5"/>
  <c r="G50" i="5"/>
  <c r="H49" i="5"/>
  <c r="I49" i="5" s="1"/>
  <c r="J49" i="5" s="1"/>
  <c r="K49" i="5" s="1"/>
  <c r="G49" i="5"/>
  <c r="I48" i="5"/>
  <c r="J48" i="5" s="1"/>
  <c r="K48" i="5" s="1"/>
  <c r="H48" i="5"/>
  <c r="G48" i="5"/>
  <c r="H47" i="5"/>
  <c r="I47" i="5" s="1"/>
  <c r="J47" i="5" s="1"/>
  <c r="K47" i="5" s="1"/>
  <c r="G47" i="5"/>
  <c r="I46" i="5"/>
  <c r="J46" i="5" s="1"/>
  <c r="K46" i="5" s="1"/>
  <c r="H46" i="5"/>
  <c r="G46" i="5"/>
  <c r="H45" i="5"/>
  <c r="I45" i="5" s="1"/>
  <c r="J45" i="5" s="1"/>
  <c r="K45" i="5" s="1"/>
  <c r="G45" i="5"/>
  <c r="H44" i="5"/>
  <c r="I44" i="5" s="1"/>
  <c r="J44" i="5" s="1"/>
  <c r="K44" i="5" s="1"/>
  <c r="G44" i="5"/>
  <c r="I43" i="5"/>
  <c r="J43" i="5" s="1"/>
  <c r="K43" i="5" s="1"/>
  <c r="H43" i="5"/>
  <c r="G43" i="5"/>
  <c r="J42" i="5"/>
  <c r="K42" i="5" s="1"/>
  <c r="I42" i="5"/>
  <c r="H42" i="5"/>
  <c r="G42" i="5"/>
  <c r="H41" i="5"/>
  <c r="I41" i="5" s="1"/>
  <c r="J41" i="5" s="1"/>
  <c r="K41" i="5" s="1"/>
  <c r="G41" i="5"/>
  <c r="I40" i="5"/>
  <c r="J40" i="5" s="1"/>
  <c r="K40" i="5" s="1"/>
  <c r="H40" i="5"/>
  <c r="G40" i="5"/>
  <c r="H39" i="5"/>
  <c r="I39" i="5" s="1"/>
  <c r="J39" i="5" s="1"/>
  <c r="K39" i="5" s="1"/>
  <c r="G39" i="5"/>
  <c r="I38" i="5"/>
  <c r="J38" i="5" s="1"/>
  <c r="K38" i="5" s="1"/>
  <c r="H38" i="5"/>
  <c r="G38" i="5"/>
  <c r="H37" i="5"/>
  <c r="I37" i="5" s="1"/>
  <c r="J37" i="5" s="1"/>
  <c r="K37" i="5" s="1"/>
  <c r="G37" i="5"/>
  <c r="H36" i="5"/>
  <c r="I36" i="5" s="1"/>
  <c r="J36" i="5" s="1"/>
  <c r="K36" i="5" s="1"/>
  <c r="G36" i="5"/>
  <c r="I35" i="5"/>
  <c r="J35" i="5" s="1"/>
  <c r="K35" i="5" s="1"/>
  <c r="H35" i="5"/>
  <c r="G35" i="5"/>
  <c r="J34" i="5"/>
  <c r="K34" i="5" s="1"/>
  <c r="I34" i="5"/>
  <c r="H34" i="5"/>
  <c r="G34" i="5"/>
  <c r="H33" i="5"/>
  <c r="I33" i="5" s="1"/>
  <c r="J33" i="5" s="1"/>
  <c r="K33" i="5" s="1"/>
  <c r="G33" i="5"/>
  <c r="I32" i="5"/>
  <c r="J32" i="5" s="1"/>
  <c r="K32" i="5" s="1"/>
  <c r="H32" i="5"/>
  <c r="G32" i="5"/>
  <c r="H31" i="5"/>
  <c r="I31" i="5" s="1"/>
  <c r="J31" i="5" s="1"/>
  <c r="K31" i="5" s="1"/>
  <c r="G31" i="5"/>
  <c r="I30" i="5"/>
  <c r="J30" i="5" s="1"/>
  <c r="K30" i="5" s="1"/>
  <c r="H30" i="5"/>
  <c r="G30" i="5"/>
  <c r="H29" i="5"/>
  <c r="I29" i="5" s="1"/>
  <c r="J29" i="5" s="1"/>
  <c r="K29" i="5" s="1"/>
  <c r="G29" i="5"/>
  <c r="H28" i="5"/>
  <c r="I28" i="5" s="1"/>
  <c r="J28" i="5" s="1"/>
  <c r="K28" i="5" s="1"/>
  <c r="G28" i="5"/>
  <c r="I27" i="5"/>
  <c r="J27" i="5" s="1"/>
  <c r="K27" i="5" s="1"/>
  <c r="H27" i="5"/>
  <c r="G27" i="5"/>
  <c r="J26" i="5"/>
  <c r="K26" i="5" s="1"/>
  <c r="I26" i="5"/>
  <c r="H26" i="5"/>
  <c r="G26" i="5"/>
  <c r="H25" i="5"/>
  <c r="I25" i="5" s="1"/>
  <c r="J25" i="5" s="1"/>
  <c r="K25" i="5" s="1"/>
  <c r="G25" i="5"/>
  <c r="I24" i="5"/>
  <c r="J24" i="5" s="1"/>
  <c r="K24" i="5" s="1"/>
  <c r="H24" i="5"/>
  <c r="G24" i="5"/>
  <c r="H23" i="5"/>
  <c r="I23" i="5" s="1"/>
  <c r="J23" i="5" s="1"/>
  <c r="K23" i="5" s="1"/>
  <c r="G23" i="5"/>
  <c r="I22" i="5"/>
  <c r="J22" i="5" s="1"/>
  <c r="K22" i="5" s="1"/>
  <c r="H22" i="5"/>
  <c r="G22" i="5"/>
  <c r="H21" i="5"/>
  <c r="I21" i="5" s="1"/>
  <c r="J21" i="5" s="1"/>
  <c r="K21" i="5" s="1"/>
  <c r="G21" i="5"/>
  <c r="H20" i="5"/>
  <c r="I20" i="5" s="1"/>
  <c r="J20" i="5" s="1"/>
  <c r="K20" i="5" s="1"/>
  <c r="G20" i="5"/>
  <c r="I19" i="5"/>
  <c r="J19" i="5" s="1"/>
  <c r="K19" i="5" s="1"/>
  <c r="H19" i="5"/>
  <c r="G19" i="5"/>
  <c r="J18" i="5"/>
  <c r="K18" i="5" s="1"/>
  <c r="I18" i="5"/>
  <c r="H18" i="5"/>
  <c r="G18" i="5"/>
  <c r="H17" i="5"/>
  <c r="I17" i="5" s="1"/>
  <c r="J17" i="5" s="1"/>
  <c r="K17" i="5" s="1"/>
  <c r="G17" i="5"/>
  <c r="I16" i="5"/>
  <c r="J16" i="5" s="1"/>
  <c r="K16" i="5" s="1"/>
  <c r="H16" i="5"/>
  <c r="G16" i="5"/>
  <c r="H15" i="5"/>
  <c r="I15" i="5" s="1"/>
  <c r="J15" i="5" s="1"/>
  <c r="K15" i="5" s="1"/>
  <c r="G15" i="5"/>
  <c r="I14" i="5"/>
  <c r="J14" i="5" s="1"/>
  <c r="K14" i="5" s="1"/>
  <c r="H14" i="5"/>
  <c r="G14" i="5"/>
  <c r="H13" i="5"/>
  <c r="I13" i="5" s="1"/>
  <c r="J13" i="5" s="1"/>
  <c r="K13" i="5" s="1"/>
  <c r="G13" i="5"/>
  <c r="H12" i="5"/>
  <c r="I12" i="5" s="1"/>
  <c r="J12" i="5" s="1"/>
  <c r="K12" i="5" s="1"/>
  <c r="G12" i="5"/>
  <c r="I11" i="5"/>
  <c r="J11" i="5" s="1"/>
  <c r="K11" i="5" s="1"/>
  <c r="H11" i="5"/>
  <c r="G11" i="5"/>
  <c r="J10" i="5"/>
  <c r="K10" i="5" s="1"/>
  <c r="I10" i="5"/>
  <c r="H10" i="5"/>
  <c r="G10" i="5"/>
  <c r="B7" i="5"/>
  <c r="B6" i="5"/>
  <c r="M41" i="7" l="1"/>
  <c r="M55" i="7"/>
  <c r="N55" i="7" s="1"/>
  <c r="E55" i="7" s="1"/>
  <c r="M30" i="7"/>
  <c r="N30" i="7" s="1"/>
  <c r="E30" i="7" s="1"/>
  <c r="M13" i="7"/>
  <c r="N13" i="7" s="1"/>
  <c r="E13" i="7" s="1"/>
  <c r="M58" i="7"/>
  <c r="N58" i="7" s="1"/>
  <c r="E58" i="7" s="1"/>
  <c r="M45" i="7"/>
  <c r="N45" i="7" s="1"/>
  <c r="E45" i="7" s="1"/>
  <c r="M26" i="7"/>
  <c r="N26" i="7" s="1"/>
  <c r="E26" i="7" s="1"/>
  <c r="M11" i="7"/>
  <c r="N11" i="7" s="1"/>
  <c r="E11" i="7" s="1"/>
  <c r="M56" i="7"/>
  <c r="N56" i="7"/>
  <c r="E56" i="7" s="1"/>
  <c r="M16" i="7"/>
  <c r="M43" i="7"/>
  <c r="N43" i="7" s="1"/>
  <c r="E43" i="7" s="1"/>
  <c r="M44" i="7"/>
  <c r="N44" i="7" s="1"/>
  <c r="E44" i="7" s="1"/>
  <c r="M18" i="7"/>
  <c r="N18" i="7" s="1"/>
  <c r="E18" i="7" s="1"/>
  <c r="M39" i="7"/>
  <c r="N39" i="7" s="1"/>
  <c r="E39" i="7" s="1"/>
  <c r="M38" i="7"/>
  <c r="N38" i="7" s="1"/>
  <c r="E38" i="7" s="1"/>
  <c r="M52" i="7"/>
  <c r="N52" i="7" s="1"/>
  <c r="E52" i="7" s="1"/>
  <c r="N41" i="7"/>
  <c r="E41" i="7" s="1"/>
  <c r="N16" i="7"/>
  <c r="E16" i="7" s="1"/>
  <c r="M48" i="7"/>
  <c r="N48" i="7" s="1"/>
  <c r="E48" i="7" s="1"/>
  <c r="M37" i="7"/>
  <c r="M32" i="7"/>
  <c r="N32" i="7" s="1"/>
  <c r="E32" i="7" s="1"/>
  <c r="M59" i="7"/>
  <c r="N59" i="7" s="1"/>
  <c r="E59" i="7" s="1"/>
  <c r="I7" i="5"/>
  <c r="M17" i="5" s="1"/>
  <c r="M27" i="7"/>
  <c r="N27" i="7" s="1"/>
  <c r="E27" i="7" s="1"/>
  <c r="M33" i="7"/>
  <c r="N33" i="7" s="1"/>
  <c r="E33" i="7" s="1"/>
  <c r="I6" i="5"/>
  <c r="L34" i="5" s="1"/>
  <c r="M50" i="7"/>
  <c r="N50" i="7" s="1"/>
  <c r="E50" i="7" s="1"/>
  <c r="M17" i="7"/>
  <c r="N17" i="7" s="1"/>
  <c r="E17" i="7" s="1"/>
  <c r="M51" i="7"/>
  <c r="N51" i="7" s="1"/>
  <c r="E51" i="7" s="1"/>
  <c r="M19" i="7"/>
  <c r="N19" i="7" s="1"/>
  <c r="E19" i="7" s="1"/>
  <c r="M28" i="7"/>
  <c r="N28" i="7" s="1"/>
  <c r="E28" i="7" s="1"/>
  <c r="M25" i="7"/>
  <c r="N25" i="7" s="1"/>
  <c r="E25" i="7" s="1"/>
  <c r="M20" i="7"/>
  <c r="N20" i="7" s="1"/>
  <c r="E20" i="7" s="1"/>
  <c r="M31" i="7"/>
  <c r="N31" i="7" s="1"/>
  <c r="E31" i="7" s="1"/>
  <c r="M62" i="7"/>
  <c r="N62" i="7" s="1"/>
  <c r="E62" i="7" s="1"/>
  <c r="M42" i="7"/>
  <c r="N42" i="7" s="1"/>
  <c r="E42" i="7" s="1"/>
  <c r="M60" i="7"/>
  <c r="N60" i="7" s="1"/>
  <c r="E60" i="7" s="1"/>
  <c r="M22" i="7"/>
  <c r="N22" i="7" s="1"/>
  <c r="E22" i="7" s="1"/>
  <c r="M53" i="7"/>
  <c r="N53" i="7" s="1"/>
  <c r="E53" i="7" s="1"/>
  <c r="M15" i="7"/>
  <c r="N15" i="7" s="1"/>
  <c r="E15" i="7" s="1"/>
  <c r="M40" i="7"/>
  <c r="N40" i="7" s="1"/>
  <c r="E40" i="7" s="1"/>
  <c r="M10" i="7"/>
  <c r="N10" i="7" s="1"/>
  <c r="E10" i="7" s="1"/>
  <c r="M61" i="7"/>
  <c r="N61" i="7" s="1"/>
  <c r="E61" i="7" s="1"/>
  <c r="M29" i="7"/>
  <c r="N29" i="7" s="1"/>
  <c r="E29" i="7" s="1"/>
  <c r="M12" i="7"/>
  <c r="N12" i="7" s="1"/>
  <c r="E12" i="7" s="1"/>
  <c r="M24" i="7"/>
  <c r="N24" i="7" s="1"/>
  <c r="E24" i="7" s="1"/>
  <c r="M34" i="7"/>
  <c r="N34" i="7" s="1"/>
  <c r="E34" i="7" s="1"/>
  <c r="M46" i="7"/>
  <c r="N46" i="7" s="1"/>
  <c r="E46" i="7" s="1"/>
  <c r="M49" i="7"/>
  <c r="N49" i="7" s="1"/>
  <c r="E49" i="7" s="1"/>
  <c r="N37" i="7"/>
  <c r="E37" i="7" s="1"/>
  <c r="M35" i="7"/>
  <c r="N35" i="7" s="1"/>
  <c r="E35" i="7" s="1"/>
  <c r="M54" i="7"/>
  <c r="N54" i="7" s="1"/>
  <c r="E54" i="7" s="1"/>
  <c r="M57" i="7"/>
  <c r="N57" i="7" s="1"/>
  <c r="E57" i="7" s="1"/>
  <c r="M21" i="7"/>
  <c r="N21" i="7" s="1"/>
  <c r="E21" i="7" s="1"/>
  <c r="M47" i="7"/>
  <c r="N47" i="7" s="1"/>
  <c r="E47" i="7" s="1"/>
  <c r="M14" i="7"/>
  <c r="N14" i="7" s="1"/>
  <c r="E14" i="7" s="1"/>
  <c r="M36" i="7"/>
  <c r="N36" i="7" s="1"/>
  <c r="E36" i="7" s="1"/>
  <c r="I62" i="3"/>
  <c r="J62" i="3" s="1"/>
  <c r="K62" i="3" s="1"/>
  <c r="H62" i="3"/>
  <c r="G62" i="3"/>
  <c r="H61" i="3"/>
  <c r="I61" i="3" s="1"/>
  <c r="J61" i="3" s="1"/>
  <c r="K61" i="3" s="1"/>
  <c r="G61" i="3"/>
  <c r="I60" i="3"/>
  <c r="J60" i="3" s="1"/>
  <c r="K60" i="3" s="1"/>
  <c r="H60" i="3"/>
  <c r="G60" i="3"/>
  <c r="H59" i="3"/>
  <c r="I59" i="3" s="1"/>
  <c r="J59" i="3" s="1"/>
  <c r="K59" i="3" s="1"/>
  <c r="G59" i="3"/>
  <c r="H58" i="3"/>
  <c r="I58" i="3" s="1"/>
  <c r="J58" i="3" s="1"/>
  <c r="K58" i="3" s="1"/>
  <c r="G58" i="3"/>
  <c r="I57" i="3"/>
  <c r="J57" i="3" s="1"/>
  <c r="K57" i="3" s="1"/>
  <c r="H57" i="3"/>
  <c r="G57" i="3"/>
  <c r="J56" i="3"/>
  <c r="K56" i="3" s="1"/>
  <c r="I56" i="3"/>
  <c r="H56" i="3"/>
  <c r="G56" i="3"/>
  <c r="H55" i="3"/>
  <c r="I55" i="3" s="1"/>
  <c r="J55" i="3" s="1"/>
  <c r="K55" i="3" s="1"/>
  <c r="G55" i="3"/>
  <c r="I54" i="3"/>
  <c r="J54" i="3" s="1"/>
  <c r="K54" i="3" s="1"/>
  <c r="H54" i="3"/>
  <c r="G54" i="3"/>
  <c r="H53" i="3"/>
  <c r="I53" i="3" s="1"/>
  <c r="J53" i="3" s="1"/>
  <c r="K53" i="3" s="1"/>
  <c r="G53" i="3"/>
  <c r="I52" i="3"/>
  <c r="J52" i="3" s="1"/>
  <c r="K52" i="3" s="1"/>
  <c r="H52" i="3"/>
  <c r="G52" i="3"/>
  <c r="H51" i="3"/>
  <c r="I51" i="3" s="1"/>
  <c r="J51" i="3" s="1"/>
  <c r="K51" i="3" s="1"/>
  <c r="G51" i="3"/>
  <c r="H50" i="3"/>
  <c r="I50" i="3" s="1"/>
  <c r="J50" i="3" s="1"/>
  <c r="K50" i="3" s="1"/>
  <c r="G50" i="3"/>
  <c r="I49" i="3"/>
  <c r="J49" i="3" s="1"/>
  <c r="K49" i="3" s="1"/>
  <c r="H49" i="3"/>
  <c r="G49" i="3"/>
  <c r="J48" i="3"/>
  <c r="K48" i="3" s="1"/>
  <c r="I48" i="3"/>
  <c r="H48" i="3"/>
  <c r="G48" i="3"/>
  <c r="H47" i="3"/>
  <c r="I47" i="3" s="1"/>
  <c r="J47" i="3" s="1"/>
  <c r="K47" i="3" s="1"/>
  <c r="G47" i="3"/>
  <c r="I46" i="3"/>
  <c r="J46" i="3" s="1"/>
  <c r="K46" i="3" s="1"/>
  <c r="H46" i="3"/>
  <c r="G46" i="3"/>
  <c r="H45" i="3"/>
  <c r="I45" i="3" s="1"/>
  <c r="J45" i="3" s="1"/>
  <c r="K45" i="3" s="1"/>
  <c r="G45" i="3"/>
  <c r="I44" i="3"/>
  <c r="J44" i="3" s="1"/>
  <c r="K44" i="3" s="1"/>
  <c r="H44" i="3"/>
  <c r="G44" i="3"/>
  <c r="H43" i="3"/>
  <c r="I43" i="3" s="1"/>
  <c r="J43" i="3" s="1"/>
  <c r="K43" i="3" s="1"/>
  <c r="G43" i="3"/>
  <c r="H42" i="3"/>
  <c r="I42" i="3" s="1"/>
  <c r="J42" i="3" s="1"/>
  <c r="K42" i="3" s="1"/>
  <c r="G42" i="3"/>
  <c r="I41" i="3"/>
  <c r="J41" i="3" s="1"/>
  <c r="K41" i="3" s="1"/>
  <c r="H41" i="3"/>
  <c r="G41" i="3"/>
  <c r="J40" i="3"/>
  <c r="K40" i="3" s="1"/>
  <c r="I40" i="3"/>
  <c r="H40" i="3"/>
  <c r="G40" i="3"/>
  <c r="H39" i="3"/>
  <c r="I39" i="3" s="1"/>
  <c r="J39" i="3" s="1"/>
  <c r="K39" i="3" s="1"/>
  <c r="G39" i="3"/>
  <c r="I38" i="3"/>
  <c r="J38" i="3" s="1"/>
  <c r="K38" i="3" s="1"/>
  <c r="H38" i="3"/>
  <c r="G38" i="3"/>
  <c r="H37" i="3"/>
  <c r="I37" i="3" s="1"/>
  <c r="J37" i="3" s="1"/>
  <c r="K37" i="3" s="1"/>
  <c r="G37" i="3"/>
  <c r="I36" i="3"/>
  <c r="J36" i="3" s="1"/>
  <c r="K36" i="3" s="1"/>
  <c r="H36" i="3"/>
  <c r="G36" i="3"/>
  <c r="H35" i="3"/>
  <c r="I35" i="3" s="1"/>
  <c r="J35" i="3" s="1"/>
  <c r="K35" i="3" s="1"/>
  <c r="G35" i="3"/>
  <c r="H34" i="3"/>
  <c r="I34" i="3" s="1"/>
  <c r="J34" i="3" s="1"/>
  <c r="K34" i="3" s="1"/>
  <c r="G34" i="3"/>
  <c r="I33" i="3"/>
  <c r="J33" i="3" s="1"/>
  <c r="K33" i="3" s="1"/>
  <c r="H33" i="3"/>
  <c r="G33" i="3"/>
  <c r="J32" i="3"/>
  <c r="K32" i="3" s="1"/>
  <c r="I32" i="3"/>
  <c r="H32" i="3"/>
  <c r="G32" i="3"/>
  <c r="H31" i="3"/>
  <c r="I31" i="3" s="1"/>
  <c r="J31" i="3" s="1"/>
  <c r="K31" i="3" s="1"/>
  <c r="G31" i="3"/>
  <c r="I30" i="3"/>
  <c r="J30" i="3" s="1"/>
  <c r="K30" i="3" s="1"/>
  <c r="H30" i="3"/>
  <c r="G30" i="3"/>
  <c r="H29" i="3"/>
  <c r="I29" i="3" s="1"/>
  <c r="J29" i="3" s="1"/>
  <c r="K29" i="3" s="1"/>
  <c r="G29" i="3"/>
  <c r="I28" i="3"/>
  <c r="J28" i="3" s="1"/>
  <c r="K28" i="3" s="1"/>
  <c r="H28" i="3"/>
  <c r="G28" i="3"/>
  <c r="H27" i="3"/>
  <c r="I27" i="3" s="1"/>
  <c r="J27" i="3" s="1"/>
  <c r="K27" i="3" s="1"/>
  <c r="G27" i="3"/>
  <c r="H26" i="3"/>
  <c r="I26" i="3" s="1"/>
  <c r="J26" i="3" s="1"/>
  <c r="K26" i="3" s="1"/>
  <c r="G26" i="3"/>
  <c r="I25" i="3"/>
  <c r="J25" i="3" s="1"/>
  <c r="K25" i="3" s="1"/>
  <c r="H25" i="3"/>
  <c r="G25" i="3"/>
  <c r="J24" i="3"/>
  <c r="K24" i="3" s="1"/>
  <c r="I24" i="3"/>
  <c r="H24" i="3"/>
  <c r="G24" i="3"/>
  <c r="H23" i="3"/>
  <c r="I23" i="3" s="1"/>
  <c r="J23" i="3" s="1"/>
  <c r="K23" i="3" s="1"/>
  <c r="G23" i="3"/>
  <c r="I22" i="3"/>
  <c r="J22" i="3" s="1"/>
  <c r="K22" i="3" s="1"/>
  <c r="H22" i="3"/>
  <c r="G22" i="3"/>
  <c r="H21" i="3"/>
  <c r="I21" i="3" s="1"/>
  <c r="J21" i="3" s="1"/>
  <c r="K21" i="3" s="1"/>
  <c r="G21" i="3"/>
  <c r="I20" i="3"/>
  <c r="J20" i="3" s="1"/>
  <c r="K20" i="3" s="1"/>
  <c r="H20" i="3"/>
  <c r="G20" i="3"/>
  <c r="H19" i="3"/>
  <c r="I19" i="3" s="1"/>
  <c r="J19" i="3" s="1"/>
  <c r="K19" i="3" s="1"/>
  <c r="G19" i="3"/>
  <c r="H18" i="3"/>
  <c r="I18" i="3" s="1"/>
  <c r="J18" i="3" s="1"/>
  <c r="K18" i="3" s="1"/>
  <c r="G18" i="3"/>
  <c r="I17" i="3"/>
  <c r="J17" i="3" s="1"/>
  <c r="K17" i="3" s="1"/>
  <c r="H17" i="3"/>
  <c r="G17" i="3"/>
  <c r="J16" i="3"/>
  <c r="K16" i="3" s="1"/>
  <c r="I16" i="3"/>
  <c r="H16" i="3"/>
  <c r="G16" i="3"/>
  <c r="H15" i="3"/>
  <c r="I15" i="3" s="1"/>
  <c r="J15" i="3" s="1"/>
  <c r="K15" i="3" s="1"/>
  <c r="G15" i="3"/>
  <c r="I14" i="3"/>
  <c r="J14" i="3" s="1"/>
  <c r="K14" i="3" s="1"/>
  <c r="H14" i="3"/>
  <c r="G14" i="3"/>
  <c r="H13" i="3"/>
  <c r="I13" i="3" s="1"/>
  <c r="J13" i="3" s="1"/>
  <c r="K13" i="3" s="1"/>
  <c r="G13" i="3"/>
  <c r="I12" i="3"/>
  <c r="J12" i="3" s="1"/>
  <c r="K12" i="3" s="1"/>
  <c r="H12" i="3"/>
  <c r="G12" i="3"/>
  <c r="H11" i="3"/>
  <c r="I11" i="3" s="1"/>
  <c r="J11" i="3" s="1"/>
  <c r="K11" i="3" s="1"/>
  <c r="G11" i="3"/>
  <c r="H10" i="3"/>
  <c r="I10" i="3" s="1"/>
  <c r="J10" i="3" s="1"/>
  <c r="K10" i="3" s="1"/>
  <c r="G10" i="3"/>
  <c r="B7" i="3"/>
  <c r="I6" i="3"/>
  <c r="L17" i="3" s="1"/>
  <c r="B6" i="3"/>
  <c r="M56" i="5" l="1"/>
  <c r="M43" i="5"/>
  <c r="M34" i="5"/>
  <c r="M13" i="5"/>
  <c r="N34" i="5"/>
  <c r="E34" i="5" s="1"/>
  <c r="L50" i="5"/>
  <c r="M55" i="5"/>
  <c r="M12" i="5"/>
  <c r="M42" i="5"/>
  <c r="L32" i="3"/>
  <c r="L59" i="3"/>
  <c r="L11" i="3"/>
  <c r="L26" i="3"/>
  <c r="L48" i="3"/>
  <c r="L60" i="3"/>
  <c r="L10" i="3"/>
  <c r="L44" i="3"/>
  <c r="L20" i="3"/>
  <c r="L35" i="3"/>
  <c r="L50" i="3"/>
  <c r="L24" i="3"/>
  <c r="L36" i="3"/>
  <c r="L51" i="3"/>
  <c r="L12" i="3"/>
  <c r="L27" i="3"/>
  <c r="L42" i="3"/>
  <c r="L18" i="3"/>
  <c r="L40" i="3"/>
  <c r="L52" i="3"/>
  <c r="L61" i="3"/>
  <c r="L16" i="3"/>
  <c r="L28" i="3"/>
  <c r="L43" i="3"/>
  <c r="L58" i="3"/>
  <c r="L19" i="3"/>
  <c r="L34" i="3"/>
  <c r="L56" i="3"/>
  <c r="I7" i="3"/>
  <c r="M13" i="3" s="1"/>
  <c r="L14" i="3"/>
  <c r="L13" i="3"/>
  <c r="L21" i="3"/>
  <c r="L29" i="3"/>
  <c r="L37" i="3"/>
  <c r="L45" i="3"/>
  <c r="L53" i="3"/>
  <c r="M62" i="5"/>
  <c r="L53" i="5"/>
  <c r="M16" i="5"/>
  <c r="M52" i="5"/>
  <c r="M61" i="5"/>
  <c r="M18" i="5"/>
  <c r="L46" i="5"/>
  <c r="M60" i="5"/>
  <c r="L21" i="5"/>
  <c r="M26" i="5"/>
  <c r="M50" i="5"/>
  <c r="N50" i="5" s="1"/>
  <c r="E50" i="5" s="1"/>
  <c r="L38" i="3"/>
  <c r="L46" i="3"/>
  <c r="L54" i="3"/>
  <c r="L62" i="3"/>
  <c r="L58" i="5"/>
  <c r="L17" i="5"/>
  <c r="N17" i="5" s="1"/>
  <c r="E17" i="5" s="1"/>
  <c r="M20" i="5"/>
  <c r="M44" i="5"/>
  <c r="L22" i="3"/>
  <c r="L30" i="3"/>
  <c r="L15" i="3"/>
  <c r="L23" i="3"/>
  <c r="L31" i="3"/>
  <c r="L39" i="3"/>
  <c r="L47" i="3"/>
  <c r="L55" i="3"/>
  <c r="M53" i="5"/>
  <c r="L41" i="5"/>
  <c r="L13" i="5"/>
  <c r="N13" i="5" s="1"/>
  <c r="E13" i="5" s="1"/>
  <c r="M46" i="5"/>
  <c r="L52" i="5"/>
  <c r="L10" i="5"/>
  <c r="M36" i="5"/>
  <c r="M54" i="5"/>
  <c r="L60" i="5"/>
  <c r="L18" i="5"/>
  <c r="N18" i="5" s="1"/>
  <c r="E18" i="5" s="1"/>
  <c r="L42" i="5"/>
  <c r="M47" i="5"/>
  <c r="L38" i="5"/>
  <c r="L14" i="5"/>
  <c r="M40" i="5"/>
  <c r="M49" i="5"/>
  <c r="L12" i="5"/>
  <c r="M48" i="5"/>
  <c r="M57" i="5"/>
  <c r="M14" i="5"/>
  <c r="M38" i="5"/>
  <c r="L25" i="3"/>
  <c r="L33" i="3"/>
  <c r="L41" i="3"/>
  <c r="L49" i="3"/>
  <c r="L57" i="3"/>
  <c r="L11" i="5"/>
  <c r="L24" i="5"/>
  <c r="L19" i="5"/>
  <c r="L35" i="5"/>
  <c r="L27" i="5"/>
  <c r="L59" i="5"/>
  <c r="L51" i="5"/>
  <c r="L43" i="5"/>
  <c r="N43" i="5" s="1"/>
  <c r="E43" i="5" s="1"/>
  <c r="L32" i="5"/>
  <c r="L16" i="5"/>
  <c r="N16" i="5" s="1"/>
  <c r="E16" i="5" s="1"/>
  <c r="L56" i="5"/>
  <c r="L48" i="5"/>
  <c r="N48" i="5" s="1"/>
  <c r="E48" i="5" s="1"/>
  <c r="L40" i="5"/>
  <c r="N40" i="5" s="1"/>
  <c r="E40" i="5" s="1"/>
  <c r="L55" i="5"/>
  <c r="N55" i="5" s="1"/>
  <c r="E55" i="5" s="1"/>
  <c r="L47" i="5"/>
  <c r="L39" i="5"/>
  <c r="L31" i="5"/>
  <c r="L23" i="5"/>
  <c r="L15" i="5"/>
  <c r="L44" i="5"/>
  <c r="M37" i="5"/>
  <c r="L37" i="5"/>
  <c r="N37" i="5" s="1"/>
  <c r="E37" i="5" s="1"/>
  <c r="M11" i="5"/>
  <c r="M30" i="5"/>
  <c r="M45" i="5"/>
  <c r="L45" i="5"/>
  <c r="M23" i="5"/>
  <c r="M32" i="5"/>
  <c r="M41" i="5"/>
  <c r="M28" i="5"/>
  <c r="M10" i="5"/>
  <c r="M31" i="5"/>
  <c r="M27" i="5"/>
  <c r="L61" i="5"/>
  <c r="N61" i="5" s="1"/>
  <c r="E61" i="5" s="1"/>
  <c r="M24" i="5"/>
  <c r="M39" i="5"/>
  <c r="M35" i="5"/>
  <c r="M59" i="5"/>
  <c r="M29" i="5"/>
  <c r="L29" i="5"/>
  <c r="N29" i="5" s="1"/>
  <c r="E29" i="5" s="1"/>
  <c r="L26" i="5"/>
  <c r="N26" i="5" s="1"/>
  <c r="E26" i="5" s="1"/>
  <c r="L62" i="5"/>
  <c r="N62" i="5" s="1"/>
  <c r="E62" i="5" s="1"/>
  <c r="L28" i="5"/>
  <c r="L25" i="5"/>
  <c r="M51" i="5"/>
  <c r="M21" i="5"/>
  <c r="L36" i="5"/>
  <c r="L33" i="5"/>
  <c r="L57" i="5"/>
  <c r="N57" i="5" s="1"/>
  <c r="E57" i="5" s="1"/>
  <c r="L20" i="5"/>
  <c r="N20" i="5" s="1"/>
  <c r="E20" i="5" s="1"/>
  <c r="M19" i="5"/>
  <c r="M22" i="5"/>
  <c r="M58" i="5"/>
  <c r="M25" i="5"/>
  <c r="L22" i="5"/>
  <c r="L49" i="5"/>
  <c r="M15" i="5"/>
  <c r="M33" i="5"/>
  <c r="L30" i="5"/>
  <c r="N30" i="5" s="1"/>
  <c r="E30" i="5" s="1"/>
  <c r="L54" i="5"/>
  <c r="N54" i="5" l="1"/>
  <c r="E54" i="5" s="1"/>
  <c r="N25" i="5"/>
  <c r="E25" i="5" s="1"/>
  <c r="N44" i="5"/>
  <c r="E44" i="5" s="1"/>
  <c r="N35" i="5"/>
  <c r="E35" i="5" s="1"/>
  <c r="N14" i="5"/>
  <c r="E14" i="5" s="1"/>
  <c r="N28" i="5"/>
  <c r="E28" i="5" s="1"/>
  <c r="N56" i="5"/>
  <c r="E56" i="5" s="1"/>
  <c r="N52" i="5"/>
  <c r="E52" i="5" s="1"/>
  <c r="N42" i="5"/>
  <c r="E42" i="5" s="1"/>
  <c r="N49" i="5"/>
  <c r="E49" i="5" s="1"/>
  <c r="N36" i="5"/>
  <c r="E36" i="5" s="1"/>
  <c r="N47" i="5"/>
  <c r="E47" i="5" s="1"/>
  <c r="N51" i="5"/>
  <c r="E51" i="5" s="1"/>
  <c r="N12" i="5"/>
  <c r="E12" i="5" s="1"/>
  <c r="N60" i="5"/>
  <c r="E60" i="5" s="1"/>
  <c r="M43" i="3"/>
  <c r="N43" i="3" s="1"/>
  <c r="E43" i="3" s="1"/>
  <c r="M37" i="3"/>
  <c r="N37" i="3" s="1"/>
  <c r="E37" i="3" s="1"/>
  <c r="M17" i="3"/>
  <c r="N17" i="3" s="1"/>
  <c r="E17" i="3" s="1"/>
  <c r="M20" i="3"/>
  <c r="N20" i="3" s="1"/>
  <c r="E20" i="3" s="1"/>
  <c r="M31" i="3"/>
  <c r="M59" i="3"/>
  <c r="N59" i="3" s="1"/>
  <c r="E59" i="3" s="1"/>
  <c r="M12" i="3"/>
  <c r="N12" i="3" s="1"/>
  <c r="E12" i="3" s="1"/>
  <c r="M15" i="3"/>
  <c r="N15" i="3" s="1"/>
  <c r="E15" i="3" s="1"/>
  <c r="M55" i="3"/>
  <c r="N55" i="3" s="1"/>
  <c r="E55" i="3" s="1"/>
  <c r="M30" i="3"/>
  <c r="N30" i="3" s="1"/>
  <c r="E30" i="3" s="1"/>
  <c r="M46" i="3"/>
  <c r="N46" i="3" s="1"/>
  <c r="E46" i="3" s="1"/>
  <c r="N39" i="5"/>
  <c r="E39" i="5" s="1"/>
  <c r="N41" i="5"/>
  <c r="E41" i="5" s="1"/>
  <c r="M36" i="3"/>
  <c r="N36" i="3" s="1"/>
  <c r="E36" i="3" s="1"/>
  <c r="M45" i="3"/>
  <c r="N45" i="3" s="1"/>
  <c r="E45" i="3" s="1"/>
  <c r="M23" i="3"/>
  <c r="N23" i="3" s="1"/>
  <c r="E23" i="3" s="1"/>
  <c r="M29" i="3"/>
  <c r="N29" i="3" s="1"/>
  <c r="E29" i="3" s="1"/>
  <c r="M32" i="3"/>
  <c r="N32" i="3" s="1"/>
  <c r="E32" i="3" s="1"/>
  <c r="M25" i="3"/>
  <c r="N25" i="3" s="1"/>
  <c r="E25" i="3" s="1"/>
  <c r="M40" i="3"/>
  <c r="N40" i="3" s="1"/>
  <c r="E40" i="3" s="1"/>
  <c r="N59" i="5"/>
  <c r="E59" i="5" s="1"/>
  <c r="M27" i="3"/>
  <c r="N27" i="3" s="1"/>
  <c r="E27" i="3" s="1"/>
  <c r="M39" i="3"/>
  <c r="N39" i="3" s="1"/>
  <c r="E39" i="3" s="1"/>
  <c r="M26" i="3"/>
  <c r="N26" i="3" s="1"/>
  <c r="E26" i="3" s="1"/>
  <c r="M56" i="3"/>
  <c r="N56" i="3" s="1"/>
  <c r="E56" i="3" s="1"/>
  <c r="M34" i="3"/>
  <c r="N34" i="3" s="1"/>
  <c r="E34" i="3" s="1"/>
  <c r="N33" i="5"/>
  <c r="E33" i="5" s="1"/>
  <c r="N22" i="5"/>
  <c r="E22" i="5" s="1"/>
  <c r="N27" i="5"/>
  <c r="E27" i="5" s="1"/>
  <c r="N13" i="3"/>
  <c r="E13" i="3" s="1"/>
  <c r="M33" i="3"/>
  <c r="N33" i="3" s="1"/>
  <c r="E33" i="3" s="1"/>
  <c r="M57" i="3"/>
  <c r="N57" i="3" s="1"/>
  <c r="E57" i="3" s="1"/>
  <c r="M50" i="3"/>
  <c r="N50" i="3" s="1"/>
  <c r="E50" i="3" s="1"/>
  <c r="M62" i="3"/>
  <c r="N62" i="3" s="1"/>
  <c r="E62" i="3" s="1"/>
  <c r="M16" i="3"/>
  <c r="N16" i="3" s="1"/>
  <c r="E16" i="3" s="1"/>
  <c r="N10" i="5"/>
  <c r="E10" i="5" s="1"/>
  <c r="N53" i="5"/>
  <c r="E53" i="5" s="1"/>
  <c r="M28" i="3"/>
  <c r="N28" i="3" s="1"/>
  <c r="E28" i="3" s="1"/>
  <c r="N15" i="5"/>
  <c r="E15" i="5" s="1"/>
  <c r="N19" i="5"/>
  <c r="E19" i="5" s="1"/>
  <c r="N38" i="5"/>
  <c r="E38" i="5" s="1"/>
  <c r="N31" i="3"/>
  <c r="E31" i="3" s="1"/>
  <c r="N58" i="5"/>
  <c r="E58" i="5" s="1"/>
  <c r="N21" i="5"/>
  <c r="E21" i="5" s="1"/>
  <c r="M58" i="3"/>
  <c r="N58" i="3" s="1"/>
  <c r="E58" i="3" s="1"/>
  <c r="M24" i="3"/>
  <c r="N24" i="3" s="1"/>
  <c r="E24" i="3" s="1"/>
  <c r="M48" i="3"/>
  <c r="N48" i="3" s="1"/>
  <c r="E48" i="3" s="1"/>
  <c r="M60" i="3"/>
  <c r="N60" i="3" s="1"/>
  <c r="E60" i="3" s="1"/>
  <c r="M14" i="3"/>
  <c r="N14" i="3" s="1"/>
  <c r="E14" i="3" s="1"/>
  <c r="M44" i="3"/>
  <c r="N44" i="3" s="1"/>
  <c r="E44" i="3" s="1"/>
  <c r="M53" i="3"/>
  <c r="N53" i="3" s="1"/>
  <c r="E53" i="3" s="1"/>
  <c r="M10" i="3"/>
  <c r="N10" i="3" s="1"/>
  <c r="E10" i="3" s="1"/>
  <c r="M22" i="3"/>
  <c r="N22" i="3" s="1"/>
  <c r="E22" i="3" s="1"/>
  <c r="N45" i="5"/>
  <c r="E45" i="5" s="1"/>
  <c r="N23" i="5"/>
  <c r="E23" i="5" s="1"/>
  <c r="N24" i="5"/>
  <c r="E24" i="5" s="1"/>
  <c r="M21" i="3"/>
  <c r="N21" i="3" s="1"/>
  <c r="E21" i="3" s="1"/>
  <c r="M18" i="3"/>
  <c r="N18" i="3" s="1"/>
  <c r="E18" i="3" s="1"/>
  <c r="M42" i="3"/>
  <c r="N42" i="3" s="1"/>
  <c r="E42" i="3" s="1"/>
  <c r="M54" i="3"/>
  <c r="N54" i="3" s="1"/>
  <c r="E54" i="3" s="1"/>
  <c r="M11" i="3"/>
  <c r="N11" i="3" s="1"/>
  <c r="E11" i="3" s="1"/>
  <c r="M38" i="3"/>
  <c r="N38" i="3" s="1"/>
  <c r="E38" i="3" s="1"/>
  <c r="M19" i="3"/>
  <c r="N19" i="3" s="1"/>
  <c r="E19" i="3" s="1"/>
  <c r="N31" i="5"/>
  <c r="E31" i="5" s="1"/>
  <c r="N32" i="5"/>
  <c r="E32" i="5" s="1"/>
  <c r="N11" i="5"/>
  <c r="E11" i="5" s="1"/>
  <c r="N46" i="5"/>
  <c r="E46" i="5" s="1"/>
  <c r="M52" i="3"/>
  <c r="N52" i="3" s="1"/>
  <c r="E52" i="3" s="1"/>
  <c r="M61" i="3"/>
  <c r="N61" i="3" s="1"/>
  <c r="E61" i="3" s="1"/>
  <c r="M51" i="3"/>
  <c r="N51" i="3" s="1"/>
  <c r="E51" i="3" s="1"/>
  <c r="M41" i="3"/>
  <c r="N41" i="3" s="1"/>
  <c r="E41" i="3" s="1"/>
  <c r="M35" i="3"/>
  <c r="N35" i="3" s="1"/>
  <c r="E35" i="3" s="1"/>
  <c r="M47" i="3"/>
  <c r="N47" i="3" s="1"/>
  <c r="E47" i="3" s="1"/>
  <c r="M49" i="3"/>
  <c r="N49" i="3" s="1"/>
  <c r="E49" i="3" s="1"/>
</calcChain>
</file>

<file path=xl/sharedStrings.xml><?xml version="1.0" encoding="utf-8"?>
<sst xmlns="http://schemas.openxmlformats.org/spreadsheetml/2006/main" count="17646" uniqueCount="802">
  <si>
    <t>2018 American Community Survey 1-Year Estimates Ranking Tables</t>
  </si>
  <si>
    <t>Table Number</t>
  </si>
  <si>
    <t>Table Name</t>
  </si>
  <si>
    <t>(Click on the table number to go to corresponding table)</t>
  </si>
  <si>
    <t>(To return to this "Titles" worksheet, you must select this worksheet again)</t>
  </si>
  <si>
    <t>R201</t>
  </si>
  <si>
    <t xml:space="preserve">Percent of the Total Population Who Are White Alone </t>
  </si>
  <si>
    <t>R202</t>
  </si>
  <si>
    <t xml:space="preserve">Percent of the Total Population Who Are Black or African American Alone </t>
  </si>
  <si>
    <t>R203</t>
  </si>
  <si>
    <t xml:space="preserve">Percent of the Total Population Who Are American Indian and Alaska Native Alone </t>
  </si>
  <si>
    <t>R204</t>
  </si>
  <si>
    <t xml:space="preserve">Percent of the Total Population Who Are Asian Alone </t>
  </si>
  <si>
    <t>R205</t>
  </si>
  <si>
    <t xml:space="preserve">Percent of the Total Population Who Are Native Hawaiian and Other Pacific Islander Alone </t>
  </si>
  <si>
    <t>R206</t>
  </si>
  <si>
    <t xml:space="preserve">Percent of the Total Population Who Are Some Other Race Alone </t>
  </si>
  <si>
    <t>R207</t>
  </si>
  <si>
    <t xml:space="preserve">Percent of the Total Population Who Are Two or More Races </t>
  </si>
  <si>
    <t>R208</t>
  </si>
  <si>
    <t xml:space="preserve">Percent of The Total Population Who Are Two or More Races Excluding Some Other Race </t>
  </si>
  <si>
    <t>R209</t>
  </si>
  <si>
    <t xml:space="preserve">Percent of The Total Population Who Are White Alone, Not Hispanic or Latino </t>
  </si>
  <si>
    <t>R501</t>
  </si>
  <si>
    <t xml:space="preserve">Percent of People Who Are Foreign Born </t>
  </si>
  <si>
    <t>R502</t>
  </si>
  <si>
    <t xml:space="preserve">Percent of Foreign-born People Born in Europe </t>
  </si>
  <si>
    <t>R503</t>
  </si>
  <si>
    <t xml:space="preserve">Percent of Foreign-born People Born in Asia </t>
  </si>
  <si>
    <t>R504</t>
  </si>
  <si>
    <t xml:space="preserve">Percent of Foreign-born People Born in Latin America </t>
  </si>
  <si>
    <t>R505</t>
  </si>
  <si>
    <t xml:space="preserve">Percent of Foreign-born People Born in Mexico </t>
  </si>
  <si>
    <t>R601</t>
  </si>
  <si>
    <t xml:space="preserve">Percent of the Native Population Born in their State of Residence (Including Puerto Rico) </t>
  </si>
  <si>
    <t>R701</t>
  </si>
  <si>
    <t xml:space="preserve">Percent of People 1 Year and Over Who Lived in a Different House in Either The U.S. or Puerto Rico 1 Year Ago </t>
  </si>
  <si>
    <t>R702</t>
  </si>
  <si>
    <t xml:space="preserve">Percent of People 1 Year and Over Who Lived in a Different House Within the Same State (Including Puerto Rico) 1 Year Ago </t>
  </si>
  <si>
    <t>R703</t>
  </si>
  <si>
    <t xml:space="preserve">Percent of People 1 Year and Over Who Lived in a Different State (Including Puerto Rico) 1 Year Ago </t>
  </si>
  <si>
    <t>R801</t>
  </si>
  <si>
    <t xml:space="preserve">Mean Travel Time to Work of Workers 16 Years and Over Who Did Not Work at Home (Minutes) </t>
  </si>
  <si>
    <t>R802</t>
  </si>
  <si>
    <t xml:space="preserve">Percent of Workers 16 Years and Over Who Traveled to Work by Car, Truck, or Van–Drove Alone </t>
  </si>
  <si>
    <t>R803</t>
  </si>
  <si>
    <t xml:space="preserve">Percent of Workers 16 Years and Over Who Traveled to Work by Car, Truck, or Van–Carpooled </t>
  </si>
  <si>
    <t>R804</t>
  </si>
  <si>
    <t xml:space="preserve">Percent of Workers 16 Years and Over Who Traveled to Work by Public Transportation (Excluding Taxicab) </t>
  </si>
  <si>
    <t>R805</t>
  </si>
  <si>
    <t xml:space="preserve">Percent of Workers 16 Years and Over Who Worked Outside County of Residence </t>
  </si>
  <si>
    <t>R1001</t>
  </si>
  <si>
    <t xml:space="preserve">Percent of Grandparents Responsible for their Grandchildren </t>
  </si>
  <si>
    <t>R1101</t>
  </si>
  <si>
    <t xml:space="preserve">Percent of Households That are Married-Couple Families </t>
  </si>
  <si>
    <t>R1102</t>
  </si>
  <si>
    <t xml:space="preserve">Percent of Households That are Married-Couple Families With Own Children Under 18 Years </t>
  </si>
  <si>
    <t>R1103</t>
  </si>
  <si>
    <t xml:space="preserve">Percent of Households With One or More People Under 18 Years </t>
  </si>
  <si>
    <t>R1104</t>
  </si>
  <si>
    <t xml:space="preserve">Percent of Households With One or More People 65 Years and Over </t>
  </si>
  <si>
    <t>R1105</t>
  </si>
  <si>
    <t xml:space="preserve">Average Household Size </t>
  </si>
  <si>
    <t>R1106</t>
  </si>
  <si>
    <t xml:space="preserve">Percent of Households That Are Multigenerational </t>
  </si>
  <si>
    <t>R1201</t>
  </si>
  <si>
    <t xml:space="preserve">Percent of Men 15 Years and Over Who Were Never Married </t>
  </si>
  <si>
    <t>R1202</t>
  </si>
  <si>
    <t xml:space="preserve">Percent of Women 15 Years and Over Who Were Never Married </t>
  </si>
  <si>
    <t>R1203</t>
  </si>
  <si>
    <t xml:space="preserve">Ratio of Unmarried Men 15 To 44 Years Per 100 Unmarried Women 15 to 44 Years </t>
  </si>
  <si>
    <t>R1204</t>
  </si>
  <si>
    <t xml:space="preserve">Median Age at First Marriage for Men </t>
  </si>
  <si>
    <t>R1205</t>
  </si>
  <si>
    <t xml:space="preserve">Median Age at First Marriage for Women </t>
  </si>
  <si>
    <t>R1251</t>
  </si>
  <si>
    <t xml:space="preserve">Marriage Rate Per 1,000 Women 15 Years and Over (Marriages In The Last Year Per 1,000 Women) </t>
  </si>
  <si>
    <t>R1252</t>
  </si>
  <si>
    <t xml:space="preserve">Marriage Rate Per 1,000 Men 15 Years and Over (Marriages In The Last Year Per 1,000 Men) </t>
  </si>
  <si>
    <t>R1253</t>
  </si>
  <si>
    <t xml:space="preserve">Divorce Rate Per 1,000 Women 15 Years and Over (Divorces In The Last Year Per 1,000 Women) </t>
  </si>
  <si>
    <t>R1254</t>
  </si>
  <si>
    <t xml:space="preserve">Divorce Rate Per 1,000 Men 15 Years and Over (Divorces In The Last Year Per 1,000 Men) </t>
  </si>
  <si>
    <t>R1303</t>
  </si>
  <si>
    <t xml:space="preserve">Women 15 to 50 Years Old Who Had a Birth In The Past 12 Months (Per 1,000 Women) </t>
  </si>
  <si>
    <t>R1304</t>
  </si>
  <si>
    <t xml:space="preserve">Total Fertility Rate (TFR) of Women (Per 1,000 Women) </t>
  </si>
  <si>
    <t>R1501</t>
  </si>
  <si>
    <t xml:space="preserve">Percent of People 25 Years and Over Who Have Completed High School (Includes Equivalency) </t>
  </si>
  <si>
    <t>R1502</t>
  </si>
  <si>
    <t xml:space="preserve">Percent of People 25 Years and Over Who Have Completed a Bachelor’s Degree </t>
  </si>
  <si>
    <t>R1503</t>
  </si>
  <si>
    <t xml:space="preserve">Percent of People 25 Years and Over Who Have Completed an Advanced Degree </t>
  </si>
  <si>
    <t>R1601</t>
  </si>
  <si>
    <t xml:space="preserve">Percent of People 5 Years and Over Who Speak a Language Other Than English at Home </t>
  </si>
  <si>
    <t>R1602</t>
  </si>
  <si>
    <t xml:space="preserve">Percent of People 5 Years and Over Who Speak Spanish at Home </t>
  </si>
  <si>
    <t>R1603</t>
  </si>
  <si>
    <t xml:space="preserve">Percent of People 5 Years and Over Who Speak English Less Than “Very Well” </t>
  </si>
  <si>
    <t>R1701</t>
  </si>
  <si>
    <t>Percent of People Below Poverty Level in the Past 12 Months (For Whom Poverty Status is Determined)</t>
  </si>
  <si>
    <t>R1702</t>
  </si>
  <si>
    <t>Percent of Related Children Under 18 Years Below Poverty Level in the Past 12 Months</t>
  </si>
  <si>
    <t>R1703</t>
  </si>
  <si>
    <t>Percent of People 65 Years and Over Below Poverty Level in the Past 12 Months</t>
  </si>
  <si>
    <t>R1704</t>
  </si>
  <si>
    <t xml:space="preserve">Percent of Children Under 18 Years Below Poverty Level in the Past 12 Months (For Whom Poverty Status is Determined) </t>
  </si>
  <si>
    <t>R1810</t>
  </si>
  <si>
    <t xml:space="preserve">Percent of People With a Disability </t>
  </si>
  <si>
    <t>R1811</t>
  </si>
  <si>
    <t xml:space="preserve">Employment to Population Ratio for People With a Disability </t>
  </si>
  <si>
    <t>R1901</t>
  </si>
  <si>
    <t>R1902</t>
  </si>
  <si>
    <t>R1903</t>
  </si>
  <si>
    <t xml:space="preserve">Percent of Households With Retirement Income </t>
  </si>
  <si>
    <t>R1904</t>
  </si>
  <si>
    <t xml:space="preserve">Percent of Households With Cash Public Assistance Income </t>
  </si>
  <si>
    <t>R2001</t>
  </si>
  <si>
    <t>R2002</t>
  </si>
  <si>
    <t>R2101</t>
  </si>
  <si>
    <t xml:space="preserve">Percent of The Civilian Population 18 Years and Over Who Are Veterans </t>
  </si>
  <si>
    <t>R2201</t>
  </si>
  <si>
    <t xml:space="preserve">Percent of Households That Receive Food Stamps / SNAP </t>
  </si>
  <si>
    <t>R2301</t>
  </si>
  <si>
    <t xml:space="preserve">Percent of People 16 to 64 Years Who Are in the Labor Force (Including Armed Forces) </t>
  </si>
  <si>
    <t>R2302</t>
  </si>
  <si>
    <t xml:space="preserve">Percent of Children Under 6 Years Old With All Parents in the Labor Force </t>
  </si>
  <si>
    <t>R2303</t>
  </si>
  <si>
    <t xml:space="preserve">Employment/Population Ratio for the Civilian Population 16 to 64 Years Old </t>
  </si>
  <si>
    <t>R2304</t>
  </si>
  <si>
    <t xml:space="preserve">Percent of Married-Couple Families With Both Husband and Wife in the Labor Force </t>
  </si>
  <si>
    <t>R2401</t>
  </si>
  <si>
    <t xml:space="preserve">Percent of Civilian Employed Population 16 Years and Over in Management, Business, and Financial Occupations </t>
  </si>
  <si>
    <t>R2403</t>
  </si>
  <si>
    <t xml:space="preserve">Percent of Civilian Employed Population 16 Years and Over in Service Occupations </t>
  </si>
  <si>
    <t>R2404</t>
  </si>
  <si>
    <t xml:space="preserve">Percent of Civilian Employed Population 16 Years and Over in the Manufacturing Industry </t>
  </si>
  <si>
    <t>R2405</t>
  </si>
  <si>
    <t xml:space="preserve">Percent of Civilian Employed Population 16 Years And Over in the Information Industry </t>
  </si>
  <si>
    <t>R2406</t>
  </si>
  <si>
    <t xml:space="preserve">Percent of Civilian Employed Population 16 Years And Over Who Were Private Wage And Salary Workers </t>
  </si>
  <si>
    <t>R2407</t>
  </si>
  <si>
    <t xml:space="preserve">Percent of Civilian Employed Population 16 Years And Over in Computer, Engineering, and Science Occupations </t>
  </si>
  <si>
    <t>R2408</t>
  </si>
  <si>
    <t xml:space="preserve">Percent of Civilian Employed Population 16 Years And Over in Healthcare Practitioners and Technical Occupations </t>
  </si>
  <si>
    <t>R2501</t>
  </si>
  <si>
    <t xml:space="preserve">Percent of Housing Units That Are Mobile Homes </t>
  </si>
  <si>
    <t>R2502</t>
  </si>
  <si>
    <t xml:space="preserve">Percent of Housing Units That Were Built in 2014 or Later </t>
  </si>
  <si>
    <t>R2503</t>
  </si>
  <si>
    <t xml:space="preserve">Percent of Housing Units That Were Built in 1939 or Earlier </t>
  </si>
  <si>
    <t>R2504</t>
  </si>
  <si>
    <t xml:space="preserve">Percent of Occupied Housing Units That Were Moved into in 2015 or Later </t>
  </si>
  <si>
    <t>R2505</t>
  </si>
  <si>
    <t xml:space="preserve">Percent of Occupied Housing Units With Gas As Principal Heating Fuel </t>
  </si>
  <si>
    <t>R2506</t>
  </si>
  <si>
    <t xml:space="preserve">Percent of Occupied Housing Units With Electricity As Principal Heating Fuel </t>
  </si>
  <si>
    <t>R2507</t>
  </si>
  <si>
    <t xml:space="preserve">Percent of Occupied Housing Units With Fuel Oil, Kerosene, Etc. As Principal Heating Fuel </t>
  </si>
  <si>
    <t>R2509</t>
  </si>
  <si>
    <t xml:space="preserve">Percent of Occupied Housing Units With 1.01 Or More Occupants Per Room </t>
  </si>
  <si>
    <t>R2510</t>
  </si>
  <si>
    <t xml:space="preserve">Median Housing Value of Owner-Occupied Housing Units (Dollars) </t>
  </si>
  <si>
    <t>R2511</t>
  </si>
  <si>
    <t xml:space="preserve">Median Monthly Housing Costs for Owner-Occupied Housing Units With a Mortgage (Dollars) </t>
  </si>
  <si>
    <t>R2512</t>
  </si>
  <si>
    <t xml:space="preserve">Percent of Occupied Housing Units that are Owner-Occupied </t>
  </si>
  <si>
    <t>R2513</t>
  </si>
  <si>
    <t xml:space="preserve">Percent of Mortgaged Owners Spending 30 Percent or More of Household Income on Selected Monthly Owner Costs </t>
  </si>
  <si>
    <t>R2514</t>
  </si>
  <si>
    <t xml:space="preserve">Median Monthly Housing Costs for Renter-Occupied Housing Units (Dollars) </t>
  </si>
  <si>
    <t>R2515</t>
  </si>
  <si>
    <t xml:space="preserve">Percent of Renter-Occupied Units Spending 30 Percent or More of Household Income on Rent and Utilities </t>
  </si>
  <si>
    <t>R2701</t>
  </si>
  <si>
    <t xml:space="preserve">Percent Without Health Insurance Coverage </t>
  </si>
  <si>
    <t>R2702</t>
  </si>
  <si>
    <t xml:space="preserve">Percent of Children Without Health Insurance Coverage </t>
  </si>
  <si>
    <t>R2801</t>
  </si>
  <si>
    <t xml:space="preserve">Percent of Households With a Broadband Internet Subscription </t>
  </si>
  <si>
    <t>Table ID:</t>
  </si>
  <si>
    <t>R0201</t>
  </si>
  <si>
    <t>Table Name:</t>
  </si>
  <si>
    <t>PERCENT OF THE TOTAL POPULATION WHO ARE WHITE ALONE</t>
  </si>
  <si>
    <t>Select a Geography:</t>
  </si>
  <si>
    <t>United States</t>
  </si>
  <si>
    <t xml:space="preserve">   &lt;--- SELECT YOUR GEOGRAPHY</t>
  </si>
  <si>
    <t>90% Confidence Level</t>
  </si>
  <si>
    <t>Estimate:</t>
  </si>
  <si>
    <t xml:space="preserve">  The Estimate and MOE are automatically </t>
  </si>
  <si>
    <t>Estimate for Stat Testing</t>
  </si>
  <si>
    <t>Margin of Error:</t>
  </si>
  <si>
    <t xml:space="preserve">  filled in once Geography is selected.</t>
  </si>
  <si>
    <t>SE for Stat Testing</t>
  </si>
  <si>
    <t>RANK</t>
  </si>
  <si>
    <t>GEOGRAPHY</t>
  </si>
  <si>
    <t>ESTIMATE</t>
  </si>
  <si>
    <t>MARGIN_OF_ERROR</t>
  </si>
  <si>
    <t>STATISTICAL_SIGNIFICANCE</t>
  </si>
  <si>
    <t>LENGTH_OF_MOE</t>
  </si>
  <si>
    <t>CHECK_FOR_PLUS_MINUS</t>
  </si>
  <si>
    <t>REMOVE_PLUS_MINUS</t>
  </si>
  <si>
    <t>STANDARD_ERROR</t>
  </si>
  <si>
    <t>DIFFERENCE</t>
  </si>
  <si>
    <t>SE_DIFFERENCE</t>
  </si>
  <si>
    <t>Z_SCORE</t>
  </si>
  <si>
    <t>LIST_of_GEOGRAPHIES_IN_ALPHA_ORDER</t>
  </si>
  <si>
    <t>+/-0.1</t>
  </si>
  <si>
    <t>Maine</t>
  </si>
  <si>
    <t>Alabama</t>
  </si>
  <si>
    <t>Vermont</t>
  </si>
  <si>
    <t>+/-0.2</t>
  </si>
  <si>
    <t>Alaska</t>
  </si>
  <si>
    <t>West Virginia</t>
  </si>
  <si>
    <t>Arizona</t>
  </si>
  <si>
    <t>New Hampshire</t>
  </si>
  <si>
    <t>Arkansas</t>
  </si>
  <si>
    <t>Wyoming</t>
  </si>
  <si>
    <t>+/-0.5</t>
  </si>
  <si>
    <t>California</t>
  </si>
  <si>
    <t>Iowa</t>
  </si>
  <si>
    <t>Colorado</t>
  </si>
  <si>
    <t>Idaho</t>
  </si>
  <si>
    <t>Connecticut</t>
  </si>
  <si>
    <t>Montana</t>
  </si>
  <si>
    <t>Delaware</t>
  </si>
  <si>
    <t>Kentucky</t>
  </si>
  <si>
    <t>District of Columbia</t>
  </si>
  <si>
    <t>Nebraska</t>
  </si>
  <si>
    <t>+/-0.3</t>
  </si>
  <si>
    <t>Florida</t>
  </si>
  <si>
    <t>North Dakota</t>
  </si>
  <si>
    <t>Georgia</t>
  </si>
  <si>
    <t>Utah</t>
  </si>
  <si>
    <t>Hawaii</t>
  </si>
  <si>
    <t>Wisconsin</t>
  </si>
  <si>
    <t>Illinois</t>
  </si>
  <si>
    <t>Kansas</t>
  </si>
  <si>
    <t>Indiana</t>
  </si>
  <si>
    <t>South Dakota</t>
  </si>
  <si>
    <t>Oregon</t>
  </si>
  <si>
    <t>Minnesota</t>
  </si>
  <si>
    <t>Louisiana</t>
  </si>
  <si>
    <t>Missouri</t>
  </si>
  <si>
    <t>Ohio</t>
  </si>
  <si>
    <t>Maryland</t>
  </si>
  <si>
    <t>Rhode Island</t>
  </si>
  <si>
    <t>+/-0.9</t>
  </si>
  <si>
    <t>Massachusetts</t>
  </si>
  <si>
    <t>Pennsylvania</t>
  </si>
  <si>
    <t>Michigan</t>
  </si>
  <si>
    <t>Mississippi</t>
  </si>
  <si>
    <t>Tennessee</t>
  </si>
  <si>
    <t>New Mexico</t>
  </si>
  <si>
    <t>+/-0.6</t>
  </si>
  <si>
    <t>Nevada</t>
  </si>
  <si>
    <t>+/-0.4</t>
  </si>
  <si>
    <t>Washington</t>
  </si>
  <si>
    <t>New Jersey</t>
  </si>
  <si>
    <t>Texas</t>
  </si>
  <si>
    <t>New York</t>
  </si>
  <si>
    <t>Oklahoma</t>
  </si>
  <si>
    <t>North Carolina</t>
  </si>
  <si>
    <t>Virginia</t>
  </si>
  <si>
    <t>South Carolina</t>
  </si>
  <si>
    <t>Puerto Rico</t>
  </si>
  <si>
    <t>+/-0.7</t>
  </si>
  <si>
    <t>U.S. Census Bureau, 2018 American Community Survey 1-Year Estimates</t>
  </si>
  <si>
    <t>An '**' entry in the margin of error column indicates that either no sample observations or too few sample observations were available to compute a standard error and thus the margin of error. A statistical test is not appropriate.</t>
  </si>
  <si>
    <t>An '-' entry in the estimate column indicates that either no sample observations or too few sample observations were available to compute an estimate, or a ratio of medians cannot be calculated because one or both of the median estimates falls in the lowest interval or upper interval of an open-ended distribution.</t>
  </si>
  <si>
    <t>An '-' following a median estimate means the median falls in the lowest interval of an open-ended distribution.</t>
  </si>
  <si>
    <t>An '+' following a median estimate means the median falls in the upper interval of an open-ended distribution.</t>
  </si>
  <si>
    <t>An '***' entry in the margin of error column indicates that the median falls in the lowest interval or upper interval of an open-ended distribution. A statistical test is not appropriate.</t>
  </si>
  <si>
    <t xml:space="preserve">An '*****' entry in the margin of error column indicates that the estimate is controlled. A statistical test for sampling variability is not appropriate. </t>
  </si>
  <si>
    <t>An 'N' entry in the estimate and margin of error columns indicates that data for this geographic area cannot be displayed because the number of sample cases is too small.</t>
  </si>
  <si>
    <t>An '(X)' means that the estimate is not applicable or not available.</t>
  </si>
  <si>
    <t>Read Me:</t>
  </si>
  <si>
    <t>The Census Bureau is changing how it disseminates data.  Previously, one of the main tools was  American Factfinder (AFF).  Starting in July of 2019, data.census.gov will be the primary way to access Census Bureau data, including upcoming releases from the 2018 American Community Survey, 2017 Economic Census, 2020 Census and more. After July 1, 2019, all new data (previously released on American FactFinder) will be released on this new data platform.</t>
  </si>
  <si>
    <t xml:space="preserve"> Read more about the Census Bureau's transition to data.census.gov:</t>
  </si>
  <si>
    <t>https://www.census.gov/data/academy/webinars/2019/transition-data-census.html</t>
  </si>
  <si>
    <t>The new data.census.gov dissemination platform is located here:</t>
  </si>
  <si>
    <t>https://data.census.gov/</t>
  </si>
  <si>
    <t>American Factfinder (AFF) is located here:</t>
  </si>
  <si>
    <t>https://factfinder.census.gov</t>
  </si>
  <si>
    <t>Explanation of this spreadsheet:</t>
  </si>
  <si>
    <t xml:space="preserve">Ranking tables on AFF displayed estimates for the Nation, 50 states, the District of Columbia and Puerto Rico.  Statistical testing was also available to allow data users to compare a state against the other geographies.  This spreadsheet is designed to provide a similar experience to the AFF Ranking tables while the statistical testing functionality is built into data.census.gov.  </t>
  </si>
  <si>
    <t>To use, simply select a geography from the "Select a Geography" cell (highlighted in blue).  Note, if you click on the blue cell, a drop down arrow will appear on the right hand side of the cell, allowing you to choose a geography.  The estimate, margin of error, and 90% Confidence Level will automatically update, as will the column labelled "Statistical Significance".  Any geographies that are not significantly different will change to say "Not Significantly Different" and will be highlighted in light red  The geography selected will say "Geography Selected" and will be gray.</t>
  </si>
  <si>
    <t>A list of the Ranking Tables may be found here:</t>
  </si>
  <si>
    <t>https://www.census.gov/acs/www/data/data-tables-and-tools/ranking-tables/</t>
  </si>
  <si>
    <t>R0202</t>
  </si>
  <si>
    <t>PERCENT OF THE TOTAL POPULATION WHO ARE BLACK OR AFRICAN AMERICAN ALONE</t>
  </si>
  <si>
    <t>R0203</t>
  </si>
  <si>
    <t>PERCENT OF THE TOTAL POPULATION WHO ARE AMERICAN INDIAN AND ALASKA NATIVE ALONE</t>
  </si>
  <si>
    <t>R0204</t>
  </si>
  <si>
    <t>PERCENT OF THE TOTAL POPULATION WHO ARE ASIAN ALONE</t>
  </si>
  <si>
    <t>+/-0.8</t>
  </si>
  <si>
    <t>R0205</t>
  </si>
  <si>
    <t>PERCENT OF THE TOTAL POPULATION WHO ARE NATIVE HAWAIIAN AND OTHER PACIFIC ISLANDER ALONE</t>
  </si>
  <si>
    <t>R0206</t>
  </si>
  <si>
    <t>PERCENT OF THE TOTAL POPULATION WHO ARE SOME OTHER RACE ALONE</t>
  </si>
  <si>
    <t>R0207</t>
  </si>
  <si>
    <t>PERCENT OF THE TOTAL POPULATION WHO ARE TWO OR MORE RACES</t>
  </si>
  <si>
    <t>R0208</t>
  </si>
  <si>
    <t>PERCENT OF THE TOTAL POPULATION WHO ARE TWO OR MORE RACES EXCLUDING SOME OTHER RACE</t>
  </si>
  <si>
    <t>R0209</t>
  </si>
  <si>
    <t>PERCENT OF THE TOTAL POPULATION WHO ARE WHITE ALONE, NOT HISPANIC OR LATINO</t>
  </si>
  <si>
    <t>R0501</t>
  </si>
  <si>
    <t>PERCENT OF PEOPLE WHO ARE FOREIGN BORN</t>
  </si>
  <si>
    <t>R0502</t>
  </si>
  <si>
    <t>PERCENT OF FOREIGN-BORN PEOPLE BORN IN EUROPE</t>
  </si>
  <si>
    <t>+/-4.9</t>
  </si>
  <si>
    <t>+/-5.2</t>
  </si>
  <si>
    <t>+/-2.9</t>
  </si>
  <si>
    <t>+/-3.3</t>
  </si>
  <si>
    <t>+/-5.5</t>
  </si>
  <si>
    <t>+/-1.1</t>
  </si>
  <si>
    <t>+/-1.7</t>
  </si>
  <si>
    <t>+/-2.6</t>
  </si>
  <si>
    <t>+/-2.0</t>
  </si>
  <si>
    <t>+/-4.0</t>
  </si>
  <si>
    <t>+/-1.6</t>
  </si>
  <si>
    <t>+/-1.0</t>
  </si>
  <si>
    <t>+/-1.2</t>
  </si>
  <si>
    <t>+/-1.5</t>
  </si>
  <si>
    <t>+/-1.9</t>
  </si>
  <si>
    <t>+/-1.4</t>
  </si>
  <si>
    <t>+/-2.3</t>
  </si>
  <si>
    <t>+/-3.1</t>
  </si>
  <si>
    <t>R0503</t>
  </si>
  <si>
    <t>PERCENT OF FOREIGN-BORN PEOPLE BORN IN ASIA</t>
  </si>
  <si>
    <t>+/-3.5</t>
  </si>
  <si>
    <t>+/-6.0</t>
  </si>
  <si>
    <t>+/-4.8</t>
  </si>
  <si>
    <t>+/-2.2</t>
  </si>
  <si>
    <t>+/-1.3</t>
  </si>
  <si>
    <t>+/-1.8</t>
  </si>
  <si>
    <t>+/-2.1</t>
  </si>
  <si>
    <t>+/-4.2</t>
  </si>
  <si>
    <t>+/-3.4</t>
  </si>
  <si>
    <t>+/-4.6</t>
  </si>
  <si>
    <t>+/-2.5</t>
  </si>
  <si>
    <t>R0504</t>
  </si>
  <si>
    <t>PERCENT OF FOREIGN-BORN PEOPLE BORN IN LATIN AMERICA</t>
  </si>
  <si>
    <t>+/-3.0</t>
  </si>
  <si>
    <t>+/-6.1</t>
  </si>
  <si>
    <t>+/-2.7</t>
  </si>
  <si>
    <t>+/-5.8</t>
  </si>
  <si>
    <t>+/-3.7</t>
  </si>
  <si>
    <t>R0505</t>
  </si>
  <si>
    <t>PERCENT OF FOREIGN-BORN PEOPLE BORN IN MEXICO</t>
  </si>
  <si>
    <t>+/-6.4</t>
  </si>
  <si>
    <t>+/-2.8</t>
  </si>
  <si>
    <t>+/-2.4</t>
  </si>
  <si>
    <t>+/-3.6</t>
  </si>
  <si>
    <t>R0601</t>
  </si>
  <si>
    <t>PERCENT OF THE NATIVE POPULATION BORN IN THEIR STATE OF RESIDENCE (INCLUDING PUERTO RICO)</t>
  </si>
  <si>
    <t>R0701</t>
  </si>
  <si>
    <t>PERCENT OF PEOPLE 1 YEAR AND OVER WHO LIVED IN A DIFFERENT HOUSE IN EITHER THE U.S. OR PUERTO RICO 1 YEAR AGO</t>
  </si>
  <si>
    <t>R0702</t>
  </si>
  <si>
    <t>PERCENT OF PEOPLE 1 YEAR AND OVER WHO LIVED IN A DIFFERENT HOUSE WITHIN THE SAME STATE (INCLUDING PUERTO RICO) 1 YEAR AGO</t>
  </si>
  <si>
    <t>R0703</t>
  </si>
  <si>
    <t>PERCENT OF PEOPLE 1 YEAR AND OVER WHO LIVED IN A DIFFERENT STATE (INCLUDING PUERTO RICO) 1 YEAR AGO</t>
  </si>
  <si>
    <t>R0801</t>
  </si>
  <si>
    <t>MEAN TRAVEL TIME TO WORK OF WORKERS 16 YEARS AND OVER WHO DID NOT WORK AT HOME (MINUTES)</t>
  </si>
  <si>
    <t>R0802</t>
  </si>
  <si>
    <t>PERCENT OF WORKERS 16 YEARS AND OVER WHO TRAVELED TO WORK BY CAR, TRUCK, OR VAN--DROVE ALONE</t>
  </si>
  <si>
    <t>R0803</t>
  </si>
  <si>
    <t>PERCENT OF WORKERS 16 YEARS AND OVER WHO TRAVELED TO WORK BY CAR, TRUCK, OR VAN--CARPOOLED</t>
  </si>
  <si>
    <t>R0804</t>
  </si>
  <si>
    <t>PERCENT OF WORKERS 16 YEARS AND OVER WHO TRAVELED TO WORK BY PUBLIC TRANSPORTATION (EXCLUDING TAXICAB)</t>
  </si>
  <si>
    <t>R0805</t>
  </si>
  <si>
    <t>PERCENT OF WORKERS 16 YEARS AND OVER WHO WORKED OUTSIDE COUNTY OF RESIDENCE</t>
  </si>
  <si>
    <t>PERCENT OF GRANDPARENTS RESPONSIBLE FOR THEIR GRANDCHILDREN AMONG ALL GRANDPARENTS LIVING WITH THEIR GRANDCHILDREN UNDER 18</t>
  </si>
  <si>
    <t>+/-10.1</t>
  </si>
  <si>
    <t>+/-5.1</t>
  </si>
  <si>
    <t>+/-7.1</t>
  </si>
  <si>
    <t>+/-3.8</t>
  </si>
  <si>
    <t>+/-10.4</t>
  </si>
  <si>
    <t>+/-7.0</t>
  </si>
  <si>
    <t>+/-6.6</t>
  </si>
  <si>
    <t>+/-3.2</t>
  </si>
  <si>
    <t>+/-5.9</t>
  </si>
  <si>
    <t>+/-3.9</t>
  </si>
  <si>
    <t>+/-6.7</t>
  </si>
  <si>
    <t>+/-6.5</t>
  </si>
  <si>
    <t>+/-6.2</t>
  </si>
  <si>
    <t>+/-8.5</t>
  </si>
  <si>
    <t>PERCENT OF HOUSEHOLDS THAT ARE MARRIED-COUPLE FAMILIES</t>
  </si>
  <si>
    <t>PERCENT OF HOUSEHOLDS THAT ARE MARRIED-COUPLE FAMILIES WITH OWN CHILDREN UNDER 18 YEARS</t>
  </si>
  <si>
    <t>PERCENT OF HOUSEHOLDS WITH ONE OR MORE PEOPLE UNDER 18 YEARS</t>
  </si>
  <si>
    <t>PERCENT OF HOUSEHOLDS WITH ONE OR MORE PEOPLE 65 YEARS AND OVER</t>
  </si>
  <si>
    <t>AVERAGE HOUSEHOLD SIZE</t>
  </si>
  <si>
    <t>+/-0.01</t>
  </si>
  <si>
    <t>+/-0.02</t>
  </si>
  <si>
    <t>+/-0.03</t>
  </si>
  <si>
    <t>+/-0.04</t>
  </si>
  <si>
    <t>PERCENT OF HOUSEHOLDS THAT ARE MULTIGENERATIONAL</t>
  </si>
  <si>
    <t>PERCENT OF MEN 15 YEARS AND OVER WHO WERE NEVER MARRIED</t>
  </si>
  <si>
    <t>PERCENT OF WOMEN 15 YEARS AND OVER WHO WERE NEVER MARRIED</t>
  </si>
  <si>
    <t>RATIO OF UNMARRIED MEN 15 TO 44 YEARS PER 100 UNMARRIED WOMEN 15 TO 44 YEARS</t>
  </si>
  <si>
    <t>+/-5.0</t>
  </si>
  <si>
    <t>+/-4.4</t>
  </si>
  <si>
    <t>+/-4.1</t>
  </si>
  <si>
    <t>+/-6.3</t>
  </si>
  <si>
    <t>+/-4.3</t>
  </si>
  <si>
    <t>MEDIAN AGE AT FIRST MARRIAGE FOR MEN</t>
  </si>
  <si>
    <t>MEDIAN AGE AT FIRST MARRIAGE FOR WOMEN</t>
  </si>
  <si>
    <t>MARRIAGE RATE PER 1,000 WOMEN 15 YEARS AND OVER (MARRIAGES IN THE LAST YEAR PER 1,000 WOMEN)</t>
  </si>
  <si>
    <t>+/-5.4</t>
  </si>
  <si>
    <t>MARRIAGE RATE PER 1,000 MEN 15 YEARS AND OVER (MARRIAGES IN THE LAST YEAR PER 1,000 MEN)</t>
  </si>
  <si>
    <t>+/-4.7</t>
  </si>
  <si>
    <t>+/-4.5</t>
  </si>
  <si>
    <t>DIVORCE RATE PER 1,000 WOMEN 15 YEARS AND OVER (DIVORCES IN THE LAST YEAR PER 1,000 WOMEN)</t>
  </si>
  <si>
    <t>(X)</t>
  </si>
  <si>
    <t>The Census Bureau identified issues with data collection in Delaware in 2018. As a result, the estimate for Delaware is not shown in this table. Delaware was placed at the end of the list of states. The rank of (X) indicates that no comparisons with other states were made. See https://www.census.gov/programs-surveys/acs/technical-documentation/errata/120.html.</t>
  </si>
  <si>
    <t>DIVORCE RATE PER 1,000 MEN 15 YEARS AND OVER (DIVORCES IN THE LAST YEAR PER 1,000 MEN)</t>
  </si>
  <si>
    <t>The Census Bureau identified issues with data collection in Delaware in 2018. As a result, the estimate for Delaware is not shown in this table. Delaware was placed at the end of the list of states. The rank of (X) indicates that no comparisons with other states were made. See https://www.census.gov/programs-surveys/acs/technical-documentation/errata/120.html."</t>
  </si>
  <si>
    <t>WOMEN 15 TO 50 YEARS OLD WHO HAD A BIRTH IN THE PAST 12 MONTHS (PER 1,000 WOMEN)</t>
  </si>
  <si>
    <t>+/-1</t>
  </si>
  <si>
    <t>+/-10</t>
  </si>
  <si>
    <t>+/-5</t>
  </si>
  <si>
    <t>+/-4</t>
  </si>
  <si>
    <t>+/-9</t>
  </si>
  <si>
    <t>+/-3</t>
  </si>
  <si>
    <t>+/-7</t>
  </si>
  <si>
    <t>+/-6</t>
  </si>
  <si>
    <t>+/-8</t>
  </si>
  <si>
    <t>+/-2</t>
  </si>
  <si>
    <t>TOTAL FERTILITY RATE (TFR) OF WOMEN  (PER 1,000 WOMEN)</t>
  </si>
  <si>
    <t>+/-14</t>
  </si>
  <si>
    <t>+/-355</t>
  </si>
  <si>
    <t>+/-183</t>
  </si>
  <si>
    <t>+/-158</t>
  </si>
  <si>
    <t>+/-313</t>
  </si>
  <si>
    <t>+/-305</t>
  </si>
  <si>
    <t>+/-214</t>
  </si>
  <si>
    <t>+/-147</t>
  </si>
  <si>
    <t>+/-108</t>
  </si>
  <si>
    <t>+/-143</t>
  </si>
  <si>
    <t>+/-273</t>
  </si>
  <si>
    <t>+/-125</t>
  </si>
  <si>
    <t>+/-190</t>
  </si>
  <si>
    <t>+/-138</t>
  </si>
  <si>
    <t>+/-128</t>
  </si>
  <si>
    <t>+/-220</t>
  </si>
  <si>
    <t>+/-130</t>
  </si>
  <si>
    <t>+/-140</t>
  </si>
  <si>
    <t>+/-88</t>
  </si>
  <si>
    <t>+/-155</t>
  </si>
  <si>
    <t>+/-122</t>
  </si>
  <si>
    <t>+/-76</t>
  </si>
  <si>
    <t>+/-95</t>
  </si>
  <si>
    <t>+/-257</t>
  </si>
  <si>
    <t>+/-86</t>
  </si>
  <si>
    <t>+/-90</t>
  </si>
  <si>
    <t>+/-164</t>
  </si>
  <si>
    <t>+/-83</t>
  </si>
  <si>
    <t>+/-202</t>
  </si>
  <si>
    <t>+/-177</t>
  </si>
  <si>
    <t>+/-240</t>
  </si>
  <si>
    <t>+/-121</t>
  </si>
  <si>
    <t>+/-109</t>
  </si>
  <si>
    <t>+/-80</t>
  </si>
  <si>
    <t>+/-236</t>
  </si>
  <si>
    <t>+/-98</t>
  </si>
  <si>
    <t>+/-89</t>
  </si>
  <si>
    <t>+/-249</t>
  </si>
  <si>
    <t>+/-78</t>
  </si>
  <si>
    <t>+/-316</t>
  </si>
  <si>
    <t>+/-42</t>
  </si>
  <si>
    <t>+/-154</t>
  </si>
  <si>
    <t>+/-55</t>
  </si>
  <si>
    <t>+/-85</t>
  </si>
  <si>
    <t>+/-281</t>
  </si>
  <si>
    <t>+/-322</t>
  </si>
  <si>
    <t>+/-137</t>
  </si>
  <si>
    <t>PERCENT OF PEOPLE 25 YEARS AND OVER WHO HAVE COMPLETED HIGH SCHOOL (INCLUDES EQUIVALENCY)</t>
  </si>
  <si>
    <t>PERCENT OF PEOPLE 25 YEARS AND OVER WHO HAVE COMPLETED A BACHELOR'S DEGREE</t>
  </si>
  <si>
    <t>PERCENT OF PEOPLE 25 YEARS AND OVER WHO HAVE COMPLETED AN ADVANCED DEGREE</t>
  </si>
  <si>
    <t>PERCENT OF PEOPLE 5 YEARS AND OVER WHO SPEAK A LANGUAGE OTHER THAN ENGLISH AT HOME</t>
  </si>
  <si>
    <t>PERCENT OF PEOPLE 5 YEARS AND OVER WHO SPEAK SPANISH AT HOME</t>
  </si>
  <si>
    <t>PERCENT OF PEOPLE 5 YEARS AND OVER WHO SPEAK ENGLISH LESS THAN "VERY WELL"</t>
  </si>
  <si>
    <t>PERCENT OF PEOPLE BELOW POVERTY LEVEL IN THE PAST 12 MONTHS (FOR WHOM POVERTY STATUS IS DETERMINED)</t>
  </si>
  <si>
    <t>PERCENT OF RELATED CHILDREN UNDER 18 YEARS BELOW POVERTY LEVEL IN THE PAST 12 MONTHS</t>
  </si>
  <si>
    <t>PERCENT OF PEOPLE 65 YEARS AND OVER BELOW POVERTY LEVEL IN THE PAST 12 MONTHS</t>
  </si>
  <si>
    <t>PERCENT OF CHILDREN UNDER 18 YEARS BELOW POVERTY LEVEL IN THE PAST 12 MONTHS (FOR WHOM POVERTY STATUS IS DETERMINED)</t>
  </si>
  <si>
    <t>PERCENT OF PEOPLE WITH A DISABILITY</t>
  </si>
  <si>
    <t>EMPLOYMENT TO POPULATION RATIO FOR PEOPLE WITH A DISABILITY</t>
  </si>
  <si>
    <t>MEDIAN HOUSEHOLD INCOME (IN 2018 INFLATION-ADJUSTED DOLLARS)</t>
  </si>
  <si>
    <t>+/-94</t>
  </si>
  <si>
    <t>+/-3,414</t>
  </si>
  <si>
    <t>+/-1,022</t>
  </si>
  <si>
    <t>+/-687</t>
  </si>
  <si>
    <t>+/-2,020</t>
  </si>
  <si>
    <t>+/-970</t>
  </si>
  <si>
    <t>+/-921</t>
  </si>
  <si>
    <t>+/-317</t>
  </si>
  <si>
    <t>+/-1,555</t>
  </si>
  <si>
    <t>+/-2,288</t>
  </si>
  <si>
    <t>+/-697</t>
  </si>
  <si>
    <t>+/-686</t>
  </si>
  <si>
    <t>+/-655</t>
  </si>
  <si>
    <t>+/-741</t>
  </si>
  <si>
    <t>+/-539</t>
  </si>
  <si>
    <t>+/-637</t>
  </si>
  <si>
    <t>+/-500</t>
  </si>
  <si>
    <t>+/-1,570</t>
  </si>
  <si>
    <t>+/-2,058</t>
  </si>
  <si>
    <t>+/-2,324</t>
  </si>
  <si>
    <t>+/-1,056</t>
  </si>
  <si>
    <t>+/-1,401</t>
  </si>
  <si>
    <t>+/-315</t>
  </si>
  <si>
    <t>+/-1,551</t>
  </si>
  <si>
    <t>+/-391</t>
  </si>
  <si>
    <t>+/-279</t>
  </si>
  <si>
    <t>+/-877</t>
  </si>
  <si>
    <t>+/-1,072</t>
  </si>
  <si>
    <t>+/-732</t>
  </si>
  <si>
    <t>+/-711</t>
  </si>
  <si>
    <t>+/-1,133</t>
  </si>
  <si>
    <t>+/-773</t>
  </si>
  <si>
    <t>+/-406</t>
  </si>
  <si>
    <t>+/-1,454</t>
  </si>
  <si>
    <t>+/-425</t>
  </si>
  <si>
    <t>+/-522</t>
  </si>
  <si>
    <t>+/-1,326</t>
  </si>
  <si>
    <t>+/-915</t>
  </si>
  <si>
    <t>+/-384</t>
  </si>
  <si>
    <t>+/-1,172</t>
  </si>
  <si>
    <t>+/-751</t>
  </si>
  <si>
    <t>+/-573</t>
  </si>
  <si>
    <t>+/-489</t>
  </si>
  <si>
    <t>+/-631</t>
  </si>
  <si>
    <t>+/-450</t>
  </si>
  <si>
    <t>+/-567</t>
  </si>
  <si>
    <t>+/-783</t>
  </si>
  <si>
    <t>+/-740</t>
  </si>
  <si>
    <t>+/-900</t>
  </si>
  <si>
    <t>+/-713</t>
  </si>
  <si>
    <t>+/-793</t>
  </si>
  <si>
    <t>+/-1,016</t>
  </si>
  <si>
    <t>+/-426</t>
  </si>
  <si>
    <t>MEDIAN FAMILY INCOME (IN 2018 INFLATION-ADJUSTED DOLLARS)</t>
  </si>
  <si>
    <t>+/-153</t>
  </si>
  <si>
    <t>+/-9,669</t>
  </si>
  <si>
    <t>+/-876</t>
  </si>
  <si>
    <t>+/-952</t>
  </si>
  <si>
    <t>+/-999</t>
  </si>
  <si>
    <t>+/-1,681</t>
  </si>
  <si>
    <t>+/-2,710</t>
  </si>
  <si>
    <t>+/-2,252</t>
  </si>
  <si>
    <t>+/-2,908</t>
  </si>
  <si>
    <t>+/-956</t>
  </si>
  <si>
    <t>+/-1,084</t>
  </si>
  <si>
    <t>+/-1,128</t>
  </si>
  <si>
    <t>+/-1,040</t>
  </si>
  <si>
    <t>+/-2,403</t>
  </si>
  <si>
    <t>+/-392</t>
  </si>
  <si>
    <t>+/-2,477</t>
  </si>
  <si>
    <t>+/-842</t>
  </si>
  <si>
    <t>+/-958</t>
  </si>
  <si>
    <t>+/-521</t>
  </si>
  <si>
    <t>+/-2,362</t>
  </si>
  <si>
    <t>+/-1,970</t>
  </si>
  <si>
    <t>+/-2,788</t>
  </si>
  <si>
    <t>+/-1,235</t>
  </si>
  <si>
    <t>+/-487</t>
  </si>
  <si>
    <t>+/-748</t>
  </si>
  <si>
    <t>+/-911</t>
  </si>
  <si>
    <t>+/-1,057</t>
  </si>
  <si>
    <t>+/-1,116</t>
  </si>
  <si>
    <t>+/-1,833</t>
  </si>
  <si>
    <t>+/-2,013</t>
  </si>
  <si>
    <t>+/-508</t>
  </si>
  <si>
    <t>+/-516</t>
  </si>
  <si>
    <t>+/-468</t>
  </si>
  <si>
    <t>+/-1,112</t>
  </si>
  <si>
    <t>+/-647</t>
  </si>
  <si>
    <t>+/-738</t>
  </si>
  <si>
    <t>+/-914</t>
  </si>
  <si>
    <t>+/-906</t>
  </si>
  <si>
    <t>+/-1,482</t>
  </si>
  <si>
    <t>+/-805</t>
  </si>
  <si>
    <t>+/-497</t>
  </si>
  <si>
    <t>+/-1,247</t>
  </si>
  <si>
    <t>+/-791</t>
  </si>
  <si>
    <t>+/-838</t>
  </si>
  <si>
    <t>+/-846</t>
  </si>
  <si>
    <t>+/-1,085</t>
  </si>
  <si>
    <t>+/-840</t>
  </si>
  <si>
    <t>+/-924</t>
  </si>
  <si>
    <t>+/-1,544</t>
  </si>
  <si>
    <t>+/-1,487</t>
  </si>
  <si>
    <t>+/-1,605</t>
  </si>
  <si>
    <t>+/-1,324</t>
  </si>
  <si>
    <t>+/-466</t>
  </si>
  <si>
    <t>PERCENT OF HOUSEHOLDS WITH RETIREMENT INCOME</t>
  </si>
  <si>
    <t>PERCENT OF HOUSEHOLDS WITH CASH PUBLIC ASSISTANCE INCOME</t>
  </si>
  <si>
    <t>MEDIAN EARNINGS FOR MALE FULL-TIME, YEAR-ROUND WORKERS (IN 2018 INFLATION-ADJUSTED DOLLARS)</t>
  </si>
  <si>
    <t>+/-62</t>
  </si>
  <si>
    <t>+/-1,849</t>
  </si>
  <si>
    <t>+/-588</t>
  </si>
  <si>
    <t>+/-734</t>
  </si>
  <si>
    <t>+/-829</t>
  </si>
  <si>
    <t>+/-408</t>
  </si>
  <si>
    <t>+/-326</t>
  </si>
  <si>
    <t>+/-1,038</t>
  </si>
  <si>
    <t>+/-1,093</t>
  </si>
  <si>
    <t>+/-1,325</t>
  </si>
  <si>
    <t>+/-2,298</t>
  </si>
  <si>
    <t>+/-460</t>
  </si>
  <si>
    <t>+/-565</t>
  </si>
  <si>
    <t>+/-644</t>
  </si>
  <si>
    <t>+/-353</t>
  </si>
  <si>
    <t>+/-1,679</t>
  </si>
  <si>
    <t>+/-3,173</t>
  </si>
  <si>
    <t>+/-1,538</t>
  </si>
  <si>
    <t>+/-679</t>
  </si>
  <si>
    <t>+/-262</t>
  </si>
  <si>
    <t>+/-1,301</t>
  </si>
  <si>
    <t>+/-237</t>
  </si>
  <si>
    <t>+/-259</t>
  </si>
  <si>
    <t>+/-312</t>
  </si>
  <si>
    <t>+/-470</t>
  </si>
  <si>
    <t>+/-682</t>
  </si>
  <si>
    <t>+/-429</t>
  </si>
  <si>
    <t>+/-821</t>
  </si>
  <si>
    <t>+/-289</t>
  </si>
  <si>
    <t>+/-225</t>
  </si>
  <si>
    <t>+/-477</t>
  </si>
  <si>
    <t>+/-380</t>
  </si>
  <si>
    <t>+/-1,488</t>
  </si>
  <si>
    <t>+/-947</t>
  </si>
  <si>
    <t>+/-1,471</t>
  </si>
  <si>
    <t>+/-1,908</t>
  </si>
  <si>
    <t>+/-885</t>
  </si>
  <si>
    <t>+/-761</t>
  </si>
  <si>
    <t>+/-1,102</t>
  </si>
  <si>
    <t>+/-837</t>
  </si>
  <si>
    <t>+/-756</t>
  </si>
  <si>
    <t>+/-444</t>
  </si>
  <si>
    <t>+/-1,117</t>
  </si>
  <si>
    <t>+/-742</t>
  </si>
  <si>
    <t>+/-688</t>
  </si>
  <si>
    <t>+/-1,366</t>
  </si>
  <si>
    <t>+/-1,621</t>
  </si>
  <si>
    <t>+/-835</t>
  </si>
  <si>
    <t>+/-531</t>
  </si>
  <si>
    <t>MEDIAN EARNINGS FOR FEMALE FULL-TIME, YEAR-ROUND WORKERS (IN 2018 INFLATION-ADJUSTED DOLLARS)</t>
  </si>
  <si>
    <t>+/-1,282</t>
  </si>
  <si>
    <t>+/-678</t>
  </si>
  <si>
    <t>+/-781</t>
  </si>
  <si>
    <t>+/-1,262</t>
  </si>
  <si>
    <t>+/-510</t>
  </si>
  <si>
    <t>+/-238</t>
  </si>
  <si>
    <t>+/-2,352</t>
  </si>
  <si>
    <t>+/-527</t>
  </si>
  <si>
    <t>+/-2,185</t>
  </si>
  <si>
    <t>+/-464</t>
  </si>
  <si>
    <t>+/-455</t>
  </si>
  <si>
    <t>+/-498</t>
  </si>
  <si>
    <t>+/-453</t>
  </si>
  <si>
    <t>+/-1,068</t>
  </si>
  <si>
    <t>+/-2,907</t>
  </si>
  <si>
    <t>+/-1,312</t>
  </si>
  <si>
    <t>+/-1,656</t>
  </si>
  <si>
    <t>+/-576</t>
  </si>
  <si>
    <t>+/-306</t>
  </si>
  <si>
    <t>+/-247</t>
  </si>
  <si>
    <t>+/-246</t>
  </si>
  <si>
    <t>+/-771</t>
  </si>
  <si>
    <t>+/-231</t>
  </si>
  <si>
    <t>+/-437</t>
  </si>
  <si>
    <t>+/-328</t>
  </si>
  <si>
    <t>+/-308</t>
  </si>
  <si>
    <t>+/-763</t>
  </si>
  <si>
    <t>+/-569</t>
  </si>
  <si>
    <t>+/-666</t>
  </si>
  <si>
    <t>+/-1,361</t>
  </si>
  <si>
    <t>+/-530</t>
  </si>
  <si>
    <t>+/-2,903</t>
  </si>
  <si>
    <t>+/-717</t>
  </si>
  <si>
    <t>+/-693</t>
  </si>
  <si>
    <t>+/-514</t>
  </si>
  <si>
    <t>+/-503</t>
  </si>
  <si>
    <t>+/-366</t>
  </si>
  <si>
    <t>+/-888</t>
  </si>
  <si>
    <t>+/-1,013</t>
  </si>
  <si>
    <t>+/-457</t>
  </si>
  <si>
    <t>+/-552</t>
  </si>
  <si>
    <t>+/-558</t>
  </si>
  <si>
    <t>+/-648</t>
  </si>
  <si>
    <t>+/-689</t>
  </si>
  <si>
    <t>+/-1,209</t>
  </si>
  <si>
    <t>+/-873</t>
  </si>
  <si>
    <t>+/-452</t>
  </si>
  <si>
    <t>PERCENT OF THE CIVILIAN POPULATION 18 YEARS AND OVER WHO ARE VETERANS</t>
  </si>
  <si>
    <t>PERCENT OF HOUSEHOLDS THAT RECEIVE FOOD STAMPS/SNAP</t>
  </si>
  <si>
    <t>PERCENT OF PEOPLE 16 TO 64 YEARS WHO ARE IN THE LABOR FORCE (INCLUDING ARMED FORCES)</t>
  </si>
  <si>
    <t>PERCENT OF CHILDREN UNDER 6 YEARS OLD WITH ALL PARENTS IN THE LABOR FORCE</t>
  </si>
  <si>
    <t>+/-5.3</t>
  </si>
  <si>
    <t>EMPLOYMENT/POPULATION RATIO FOR THE CIVILIAN POPULATION 16 TO 64 YEARS OLD</t>
  </si>
  <si>
    <t>PERCENT OF MARRIED-COUPLE FAMILIES WITH BOTH HUSBAND AND WIFE IN THE LABOR FORCE</t>
  </si>
  <si>
    <t>PERCENT OF CIVILIAN EMPLOYED POPULATION 16 YEARS AND OVER IN MANAGEMENT, BUSINESS, AND FINANCIAL OCCUPATIONS</t>
  </si>
  <si>
    <t>PERCENT OF CIVILIAN EMPLOYED POPULATION 16 YEARS AND OVER IN SERVICE OCCUPATIONS</t>
  </si>
  <si>
    <t>PERCENT OF CIVILIAN EMPLOYED POPULATION 16 YEARS AND OVER IN THE MANUFACTURING INDUSTRY</t>
  </si>
  <si>
    <t>PERCENT OF CIVILIAN EMPLOYED POPULATION 16 YEARS AND OVER IN THE INFORMATION INDUSTRY</t>
  </si>
  <si>
    <t>PERCENT OF CIVILIAN EMPLOYED POPULATION 16 YEARS AND OVER WHO WERE PRIVATE WAGE AND SALARY WORKERS</t>
  </si>
  <si>
    <t>PERCENT OF CIVILIAN EMPLOYED POPULATION 16 YEARS AND OVER IN COMPUTER, ENGINEERING, AND SCIENCE OCCUPATIONS</t>
  </si>
  <si>
    <t>PERCENT OF CIVILIAN EMPLOYED POPULATION 16 YEARS AND OVER IN HEALTHCARE PRACTITIONERS AND TECHNICAL OCCUPATIONS</t>
  </si>
  <si>
    <t>PERCENT OF HOUSING UNITS THAT ARE MOBILE HOMES</t>
  </si>
  <si>
    <t>PERCENT OF HOUSING UNITS THAT WERE BUILT IN 2014 OR LATER</t>
  </si>
  <si>
    <t>PERCENT OF HOUSING UNITS THAT WERE BUILT IN 1939 OR EARLIER</t>
  </si>
  <si>
    <t>PERCENT OF OCCUPIED HOUSING UNITS THAT WERE MOVED INTO IN 2017 OR LATER</t>
  </si>
  <si>
    <t>PERCENT OF OCCUPIED HOUSING UNITS WITH GAS AS PRINCIPAL HEATING FUEL</t>
  </si>
  <si>
    <t>PERCENT OF OCCUPIED HOUSING UNITS WITH ELECTRICITY AS PRINCIPAL HEATING FUEL</t>
  </si>
  <si>
    <t>PERCENT OF OCCUPIED HOUSING UNITS WITH FUEL OIL, KEROSENE, ETC. AS PRINCIPAL HEATING FUEL</t>
  </si>
  <si>
    <t>PERCENT OF OCCUPIED HOUSING UNITS WITH 1.01 OR MORE OCCUPANTS PER ROOM</t>
  </si>
  <si>
    <t>MEDIAN HOUSING VALUE OF OWNER-OCCUPIED HOUSING UNITS (DOLLARS)</t>
  </si>
  <si>
    <t>+/-7,721</t>
  </si>
  <si>
    <t>+/-17,497</t>
  </si>
  <si>
    <t>+/-2,008</t>
  </si>
  <si>
    <t>+/-2,804</t>
  </si>
  <si>
    <t>+/-2,652</t>
  </si>
  <si>
    <t>+/-2,028</t>
  </si>
  <si>
    <t>+/-2,091</t>
  </si>
  <si>
    <t>+/-2,876</t>
  </si>
  <si>
    <t>+/-2,465</t>
  </si>
  <si>
    <t>+/-2,183</t>
  </si>
  <si>
    <t>+/-3,085</t>
  </si>
  <si>
    <t>+/-3,090</t>
  </si>
  <si>
    <t>+/-1,804</t>
  </si>
  <si>
    <t>+/-2,057</t>
  </si>
  <si>
    <t>+/-4,365</t>
  </si>
  <si>
    <t>+/-4,578</t>
  </si>
  <si>
    <t>+/-3,971</t>
  </si>
  <si>
    <t>+/-5,345</t>
  </si>
  <si>
    <t>+/-3,832</t>
  </si>
  <si>
    <t>+/-1,921</t>
  </si>
  <si>
    <t>+/-1,474</t>
  </si>
  <si>
    <t>+/-3,293</t>
  </si>
  <si>
    <t>+/-4,924</t>
  </si>
  <si>
    <t>+/-1,248</t>
  </si>
  <si>
    <t>+/-4,260</t>
  </si>
  <si>
    <t>+/-1,452</t>
  </si>
  <si>
    <t>+/-4,472</t>
  </si>
  <si>
    <t>+/-3,603</t>
  </si>
  <si>
    <t>+/-1,427</t>
  </si>
  <si>
    <t>+/-1,266</t>
  </si>
  <si>
    <t>+/-1,108</t>
  </si>
  <si>
    <t>+/-1,168</t>
  </si>
  <si>
    <t>+/-1,360</t>
  </si>
  <si>
    <t>+/-1,856</t>
  </si>
  <si>
    <t>+/-2,990</t>
  </si>
  <si>
    <t>+/-3,010</t>
  </si>
  <si>
    <t>+/-1,737</t>
  </si>
  <si>
    <t>+/-1,170</t>
  </si>
  <si>
    <t>+/-780</t>
  </si>
  <si>
    <t>+/-1,688</t>
  </si>
  <si>
    <t>+/-1,838</t>
  </si>
  <si>
    <t>+/-1,552</t>
  </si>
  <si>
    <t>+/-792</t>
  </si>
  <si>
    <t>+/-1,710</t>
  </si>
  <si>
    <t>+/-2,304</t>
  </si>
  <si>
    <t>+/-2,166</t>
  </si>
  <si>
    <t>+/-2,586</t>
  </si>
  <si>
    <t>+/-2,213</t>
  </si>
  <si>
    <t>+/-1,053</t>
  </si>
  <si>
    <t>MEDIAN MONTHLY HOUSING COSTS FOR OWNER-OCCUPIED HOUSING UNITS WITH A MORTGAGE (DOLLARS)</t>
  </si>
  <si>
    <t>+/-72</t>
  </si>
  <si>
    <t>+/-15</t>
  </si>
  <si>
    <t>+/-21</t>
  </si>
  <si>
    <t>+/-34</t>
  </si>
  <si>
    <t>+/-26</t>
  </si>
  <si>
    <t>+/-13</t>
  </si>
  <si>
    <t>+/-25</t>
  </si>
  <si>
    <t>+/-28</t>
  </si>
  <si>
    <t>+/-16</t>
  </si>
  <si>
    <t>+/-29</t>
  </si>
  <si>
    <t>+/-31</t>
  </si>
  <si>
    <t>+/-24</t>
  </si>
  <si>
    <t>+/-12</t>
  </si>
  <si>
    <t>+/-20</t>
  </si>
  <si>
    <t>+/-27</t>
  </si>
  <si>
    <t>+/-11</t>
  </si>
  <si>
    <t>+/-17</t>
  </si>
  <si>
    <t>+/-19</t>
  </si>
  <si>
    <t>PERCENT OF OCCUPIED HOUSING UNITS THAT ARE OWNER-OCCUPIED</t>
  </si>
  <si>
    <t>PERCENT OF MORTGAGED OWNERS SPENDING 30 PERCENT OR MORE OF HOUSEHOLD INCOME ON SELECTED MONTHLY OWNER COSTS</t>
  </si>
  <si>
    <t>MEDIAN MONTHLY HOUSING COSTS FOR RENTER-OCCUPIED HOUSING UNITS (DOLLARS)</t>
  </si>
  <si>
    <t>+/-40</t>
  </si>
  <si>
    <t>+/-45</t>
  </si>
  <si>
    <t>+/-23</t>
  </si>
  <si>
    <t>+/-18</t>
  </si>
  <si>
    <t>+/-32</t>
  </si>
  <si>
    <t>PERCENT OF RENTER-OCCUPIED UNITS SPENDING 30 PERCENT OR MORE OF HOUSEHOLD INCOME ON RENT AND UTILITIES</t>
  </si>
  <si>
    <t>PERCENT WITHOUT HEALTH INSURANCE COVERAGE</t>
  </si>
  <si>
    <t>PERCENT OF CHILDREN WITHOUT HEALTH INSURANCE COVERAGE</t>
  </si>
  <si>
    <t>PERCENT OF HOUSEHOLDS WITH A BROADBAND INTERNET SUBSCRIPTION</t>
  </si>
  <si>
    <t xml:space="preserve">Median Household Income (In 2018 Inflation-Adjusted Dollars) </t>
  </si>
  <si>
    <t xml:space="preserve">Median Family Income (In 2018 Inflation-Adjusted Dollars) </t>
  </si>
  <si>
    <t xml:space="preserve">Median Earnings for Male Full-Time, Year-Round Workers (In 2018 Inflation-Adjusted Dollars) </t>
  </si>
  <si>
    <t xml:space="preserve">Median Earnings for Female Full-Time, Year-Round Workers (In 2018 Inflation-Adjusted Dollars)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</si>
</sst>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14"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8"/>
      <color theme="1"/>
      <name val="Times New Roman"/>
      <family val="1"/>
    </font>
    <font>
      <sz val="10"/>
      <name val="MS Sans Serif"/>
      <family val="2"/>
    </font>
    <font>
      <b/>
      <u/>
      <sz val="12"/>
      <name val="Times New Roman"/>
      <family val="1"/>
    </font>
    <font>
      <sz val="10"/>
      <name val="Arial"/>
      <family val="2"/>
    </font>
    <font>
      <sz val="12"/>
      <color indexed="14"/>
      <name val="Times New Roman"/>
      <family val="1"/>
    </font>
    <font>
      <u/>
      <sz val="10"/>
      <color indexed="12"/>
      <name val="MS Sans Serif"/>
      <family val="2"/>
    </font>
    <font>
      <u/>
      <sz val="12"/>
      <color indexed="12"/>
      <name val="Times New Roman"/>
      <family val="1"/>
    </font>
    <font>
      <sz val="12"/>
      <name val="Times New Roman"/>
      <family val="1"/>
    </font>
    <font>
      <sz val="12"/>
      <color theme="1"/>
      <name val="Times New Roman"/>
      <family val="1"/>
    </font>
    <font>
      <sz val="11"/>
      <color theme="3"/>
      <name val="Calibri"/>
      <family val="2"/>
      <scheme val="minor"/>
    </font>
  </fonts>
  <fills count="5">
    <fill>
      <patternFill patternType="none"/>
    </fill>
    <fill>
      <patternFill patternType="gray125"/>
    </fill>
    <fill>
      <patternFill patternType="solid">
        <fgColor theme="4" tint="0.59999389629810485"/>
        <bgColor indexed="64"/>
      </patternFill>
    </fill>
    <fill>
      <patternFill patternType="solid">
        <fgColor rgb="FF92D050"/>
        <bgColor indexed="64"/>
      </patternFill>
    </fill>
    <fill>
      <patternFill patternType="solid">
        <fgColor theme="5" tint="0.59999389629810485"/>
        <bgColor indexed="64"/>
      </patternFill>
    </fill>
  </fills>
  <borders count="11">
    <border>
      <left/>
      <right/>
      <top/>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s>
  <cellStyleXfs count="7">
    <xf numFmtId="0" fontId="0" fillId="0" borderId="0"/>
    <xf numFmtId="0" fontId="3" fillId="0" borderId="0" applyNumberFormat="0" applyFill="0" applyBorder="0" applyAlignment="0" applyProtection="0"/>
    <xf numFmtId="0" fontId="1" fillId="0" borderId="0"/>
    <xf numFmtId="0" fontId="5" fillId="0" borderId="0"/>
    <xf numFmtId="0" fontId="7" fillId="0" borderId="0"/>
    <xf numFmtId="0" fontId="9" fillId="0" borderId="0" applyNumberFormat="0" applyFill="0" applyBorder="0" applyAlignment="0" applyProtection="0"/>
    <xf numFmtId="0" fontId="5" fillId="0" borderId="0"/>
  </cellStyleXfs>
  <cellXfs count="82">
    <xf numFmtId="0" fontId="0" fillId="0" borderId="0" xfId="0"/>
    <xf numFmtId="0" fontId="4" fillId="0" borderId="0" xfId="2" applyFont="1" applyAlignment="1">
      <alignment horizontal="centerContinuous"/>
    </xf>
    <xf numFmtId="0" fontId="1" fillId="0" borderId="0" xfId="2" applyAlignment="1">
      <alignment horizontal="centerContinuous"/>
    </xf>
    <xf numFmtId="0" fontId="1" fillId="0" borderId="0" xfId="2"/>
    <xf numFmtId="0" fontId="6" fillId="0" borderId="0" xfId="3" quotePrefix="1" applyNumberFormat="1" applyFont="1" applyAlignment="1">
      <alignment wrapText="1"/>
    </xf>
    <xf numFmtId="0" fontId="8" fillId="0" borderId="0" xfId="4" applyNumberFormat="1" applyFont="1" applyFill="1"/>
    <xf numFmtId="0" fontId="10" fillId="0" borderId="0" xfId="5" applyNumberFormat="1" applyFont="1" applyAlignment="1">
      <alignment wrapText="1"/>
    </xf>
    <xf numFmtId="0" fontId="10" fillId="0" borderId="1" xfId="5" quotePrefix="1" applyNumberFormat="1" applyFont="1" applyBorder="1" applyAlignment="1">
      <alignment vertical="top"/>
    </xf>
    <xf numFmtId="0" fontId="11" fillId="0" borderId="1" xfId="6" quotePrefix="1" applyNumberFormat="1" applyFont="1" applyBorder="1" applyAlignment="1">
      <alignment wrapText="1"/>
    </xf>
    <xf numFmtId="0" fontId="11" fillId="0" borderId="1" xfId="6" quotePrefix="1" applyNumberFormat="1" applyFont="1" applyFill="1" applyBorder="1" applyAlignment="1">
      <alignment wrapText="1"/>
    </xf>
    <xf numFmtId="0" fontId="12" fillId="0" borderId="0" xfId="2" applyFont="1"/>
    <xf numFmtId="0" fontId="2" fillId="0" borderId="0" xfId="0" applyFont="1" applyAlignment="1" applyProtection="1">
      <alignment horizontal="right"/>
      <protection locked="0"/>
    </xf>
    <xf numFmtId="0" fontId="0" fillId="0" borderId="0" xfId="0" applyProtection="1"/>
    <xf numFmtId="2" fontId="0" fillId="0" borderId="0" xfId="0" applyNumberFormat="1" applyProtection="1"/>
    <xf numFmtId="0" fontId="2" fillId="0" borderId="0" xfId="0" applyFont="1" applyAlignment="1" applyProtection="1">
      <alignment horizontal="right"/>
    </xf>
    <xf numFmtId="49" fontId="2" fillId="0" borderId="0" xfId="0" applyNumberFormat="1" applyFont="1" applyAlignment="1" applyProtection="1">
      <alignment horizontal="right"/>
    </xf>
    <xf numFmtId="0" fontId="0" fillId="2" borderId="2" xfId="0" applyFill="1" applyBorder="1" applyProtection="1">
      <protection locked="0"/>
    </xf>
    <xf numFmtId="0" fontId="2" fillId="3" borderId="0" xfId="0" applyFont="1" applyFill="1" applyProtection="1"/>
    <xf numFmtId="0" fontId="0" fillId="3" borderId="0" xfId="0" applyFill="1" applyProtection="1"/>
    <xf numFmtId="0" fontId="2" fillId="0" borderId="0" xfId="0" applyFont="1" applyProtection="1"/>
    <xf numFmtId="2" fontId="0" fillId="0" borderId="0" xfId="0" applyNumberFormat="1" applyFill="1" applyBorder="1" applyProtection="1"/>
    <xf numFmtId="0" fontId="0" fillId="0" borderId="0" xfId="0" applyFill="1" applyBorder="1" applyProtection="1"/>
    <xf numFmtId="164" fontId="0" fillId="4" borderId="3" xfId="0" applyNumberFormat="1" applyFill="1" applyBorder="1" applyProtection="1"/>
    <xf numFmtId="2" fontId="2" fillId="0" borderId="0" xfId="0" applyNumberFormat="1" applyFont="1" applyFill="1" applyBorder="1" applyProtection="1"/>
    <xf numFmtId="0" fontId="0" fillId="4" borderId="4" xfId="0" applyFill="1" applyBorder="1" applyAlignment="1" applyProtection="1">
      <alignment horizontal="right"/>
    </xf>
    <xf numFmtId="165" fontId="0" fillId="0" borderId="0" xfId="0" applyNumberFormat="1" applyProtection="1"/>
    <xf numFmtId="2" fontId="2" fillId="0" borderId="0" xfId="0" applyNumberFormat="1" applyFont="1" applyProtection="1"/>
    <xf numFmtId="0" fontId="2" fillId="0" borderId="5" xfId="0" applyFont="1" applyBorder="1" applyAlignment="1" applyProtection="1">
      <alignment horizontal="center"/>
    </xf>
    <xf numFmtId="0" fontId="2" fillId="0" borderId="6" xfId="0" applyFont="1" applyBorder="1" applyAlignment="1" applyProtection="1">
      <alignment horizontal="center"/>
    </xf>
    <xf numFmtId="0" fontId="2" fillId="0" borderId="2" xfId="0" applyFont="1" applyBorder="1" applyAlignment="1" applyProtection="1">
      <alignment horizontal="center"/>
    </xf>
    <xf numFmtId="0" fontId="0" fillId="2" borderId="7" xfId="0" applyFill="1" applyBorder="1" applyProtection="1"/>
    <xf numFmtId="0" fontId="0" fillId="2" borderId="0" xfId="0" applyFill="1" applyBorder="1" applyProtection="1"/>
    <xf numFmtId="164" fontId="0" fillId="2" borderId="0" xfId="0" applyNumberFormat="1" applyFill="1" applyBorder="1" applyProtection="1"/>
    <xf numFmtId="0" fontId="0" fillId="2" borderId="0" xfId="0" applyFill="1" applyBorder="1" applyAlignment="1" applyProtection="1">
      <alignment horizontal="center"/>
    </xf>
    <xf numFmtId="0" fontId="0" fillId="0" borderId="8" xfId="0" applyBorder="1" applyProtection="1"/>
    <xf numFmtId="0" fontId="0" fillId="2" borderId="0" xfId="0" quotePrefix="1" applyFill="1" applyBorder="1" applyAlignment="1" applyProtection="1">
      <alignment horizontal="center"/>
    </xf>
    <xf numFmtId="0" fontId="0" fillId="2" borderId="9" xfId="0" applyFill="1" applyBorder="1" applyProtection="1"/>
    <xf numFmtId="0" fontId="0" fillId="2" borderId="10" xfId="0" applyFill="1" applyBorder="1" applyProtection="1"/>
    <xf numFmtId="164" fontId="0" fillId="2" borderId="10" xfId="0" applyNumberFormat="1" applyFill="1" applyBorder="1" applyProtection="1"/>
    <xf numFmtId="0" fontId="0" fillId="2" borderId="10" xfId="0" applyFill="1" applyBorder="1" applyAlignment="1" applyProtection="1">
      <alignment horizontal="center"/>
    </xf>
    <xf numFmtId="0" fontId="0" fillId="0" borderId="4" xfId="0" applyBorder="1" applyProtection="1"/>
    <xf numFmtId="0" fontId="2" fillId="0" borderId="0" xfId="0" applyFont="1" applyAlignment="1" applyProtection="1">
      <alignment wrapText="1"/>
      <protection locked="0"/>
    </xf>
    <xf numFmtId="0" fontId="0" fillId="0" borderId="0" xfId="0" applyProtection="1">
      <protection locked="0"/>
    </xf>
    <xf numFmtId="0" fontId="0" fillId="0" borderId="0" xfId="0" applyAlignment="1" applyProtection="1">
      <alignment wrapText="1"/>
      <protection locked="0"/>
    </xf>
    <xf numFmtId="0" fontId="3" fillId="0" borderId="0" xfId="1" applyAlignment="1" applyProtection="1">
      <alignment wrapText="1"/>
      <protection locked="0"/>
    </xf>
    <xf numFmtId="164" fontId="0" fillId="4" borderId="3" xfId="0" applyNumberFormat="1" applyFill="1" applyBorder="1" applyProtection="1">
      <protection locked="0"/>
    </xf>
    <xf numFmtId="0" fontId="0" fillId="4" borderId="4" xfId="0" applyFill="1" applyBorder="1" applyAlignment="1" applyProtection="1">
      <alignment horizontal="right"/>
      <protection locked="0"/>
    </xf>
    <xf numFmtId="0" fontId="2" fillId="0" borderId="2" xfId="0" applyFont="1" applyBorder="1" applyAlignment="1" applyProtection="1">
      <alignment horizontal="center"/>
      <protection locked="0"/>
    </xf>
    <xf numFmtId="0" fontId="0" fillId="0" borderId="8" xfId="0" applyBorder="1" applyProtection="1">
      <protection locked="0"/>
    </xf>
    <xf numFmtId="0" fontId="0" fillId="0" borderId="4" xfId="0" applyBorder="1" applyProtection="1">
      <protection locked="0"/>
    </xf>
    <xf numFmtId="2" fontId="0" fillId="0" borderId="0" xfId="0" applyNumberFormat="1" applyProtection="1">
      <protection locked="0"/>
    </xf>
    <xf numFmtId="49" fontId="2" fillId="0" borderId="0" xfId="0" applyNumberFormat="1" applyFont="1" applyAlignment="1" applyProtection="1">
      <alignment horizontal="right"/>
      <protection locked="0"/>
    </xf>
    <xf numFmtId="0" fontId="2" fillId="3" borderId="0" xfId="0" applyFont="1" applyFill="1" applyProtection="1">
      <protection locked="0"/>
    </xf>
    <xf numFmtId="0" fontId="0" fillId="3" borderId="0" xfId="0" applyFill="1" applyProtection="1">
      <protection locked="0"/>
    </xf>
    <xf numFmtId="0" fontId="2" fillId="0" borderId="0" xfId="0" applyFont="1" applyProtection="1">
      <protection locked="0"/>
    </xf>
    <xf numFmtId="2" fontId="0" fillId="0" borderId="0" xfId="0" applyNumberFormat="1" applyFill="1" applyBorder="1" applyProtection="1">
      <protection locked="0"/>
    </xf>
    <xf numFmtId="0" fontId="0" fillId="0" borderId="0" xfId="0" applyFill="1" applyBorder="1" applyProtection="1">
      <protection locked="0"/>
    </xf>
    <xf numFmtId="2" fontId="2" fillId="0" borderId="0" xfId="0" applyNumberFormat="1" applyFont="1" applyFill="1" applyBorder="1" applyProtection="1">
      <protection locked="0"/>
    </xf>
    <xf numFmtId="165" fontId="0" fillId="0" borderId="0" xfId="0" applyNumberFormat="1" applyProtection="1">
      <protection locked="0"/>
    </xf>
    <xf numFmtId="2" fontId="2" fillId="0" borderId="0" xfId="0" applyNumberFormat="1" applyFont="1" applyProtection="1">
      <protection locked="0"/>
    </xf>
    <xf numFmtId="0" fontId="2" fillId="0" borderId="5" xfId="0" applyFont="1" applyBorder="1" applyAlignment="1" applyProtection="1">
      <alignment horizontal="center"/>
      <protection locked="0"/>
    </xf>
    <xf numFmtId="0" fontId="2" fillId="0" borderId="6" xfId="0" applyFont="1" applyBorder="1" applyAlignment="1" applyProtection="1">
      <alignment horizontal="center"/>
      <protection locked="0"/>
    </xf>
    <xf numFmtId="0" fontId="0" fillId="2" borderId="7" xfId="0" applyFill="1" applyBorder="1" applyProtection="1">
      <protection locked="0"/>
    </xf>
    <xf numFmtId="0" fontId="0" fillId="2" borderId="0" xfId="0" applyFill="1" applyBorder="1" applyProtection="1">
      <protection locked="0"/>
    </xf>
    <xf numFmtId="164" fontId="0" fillId="2" borderId="0" xfId="0" applyNumberFormat="1" applyFill="1" applyBorder="1" applyProtection="1">
      <protection locked="0"/>
    </xf>
    <xf numFmtId="0" fontId="0" fillId="2" borderId="0" xfId="0" applyFill="1" applyBorder="1" applyAlignment="1" applyProtection="1">
      <alignment horizontal="center"/>
      <protection locked="0"/>
    </xf>
    <xf numFmtId="0" fontId="0" fillId="2" borderId="0" xfId="0" quotePrefix="1" applyFill="1" applyBorder="1" applyAlignment="1" applyProtection="1">
      <alignment horizontal="center"/>
      <protection locked="0"/>
    </xf>
    <xf numFmtId="0" fontId="0" fillId="2" borderId="9" xfId="0" applyFill="1" applyBorder="1" applyProtection="1">
      <protection locked="0"/>
    </xf>
    <xf numFmtId="0" fontId="0" fillId="2" borderId="10" xfId="0" applyFill="1" applyBorder="1" applyProtection="1">
      <protection locked="0"/>
    </xf>
    <xf numFmtId="164" fontId="0" fillId="2" borderId="10" xfId="0" applyNumberFormat="1" applyFill="1" applyBorder="1" applyProtection="1">
      <protection locked="0"/>
    </xf>
    <xf numFmtId="0" fontId="0" fillId="2" borderId="10" xfId="0" applyFill="1" applyBorder="1" applyAlignment="1" applyProtection="1">
      <alignment horizontal="center"/>
      <protection locked="0"/>
    </xf>
    <xf numFmtId="2" fontId="0" fillId="4" borderId="3" xfId="0" applyNumberFormat="1" applyFill="1" applyBorder="1" applyProtection="1">
      <protection locked="0"/>
    </xf>
    <xf numFmtId="2" fontId="0" fillId="2" borderId="0" xfId="0" applyNumberFormat="1" applyFill="1" applyBorder="1" applyProtection="1"/>
    <xf numFmtId="2" fontId="0" fillId="2" borderId="10" xfId="0" applyNumberFormat="1" applyFill="1" applyBorder="1" applyProtection="1"/>
    <xf numFmtId="0" fontId="0" fillId="2" borderId="7" xfId="0" applyFill="1" applyBorder="1" applyAlignment="1" applyProtection="1">
      <alignment horizontal="right"/>
    </xf>
    <xf numFmtId="164" fontId="0" fillId="2" borderId="0" xfId="0" applyNumberFormat="1" applyFill="1" applyBorder="1" applyAlignment="1" applyProtection="1">
      <alignment horizontal="right"/>
    </xf>
    <xf numFmtId="0" fontId="0" fillId="4" borderId="3" xfId="0" applyFill="1" applyBorder="1" applyProtection="1">
      <protection locked="0"/>
    </xf>
    <xf numFmtId="3" fontId="0" fillId="2" borderId="0" xfId="0" applyNumberFormat="1" applyFill="1" applyBorder="1" applyProtection="1">
      <protection locked="0"/>
    </xf>
    <xf numFmtId="3" fontId="0" fillId="4" borderId="3" xfId="0" applyNumberFormat="1" applyFill="1" applyBorder="1" applyProtection="1">
      <protection locked="0"/>
    </xf>
    <xf numFmtId="3" fontId="0" fillId="2" borderId="0" xfId="0" applyNumberFormat="1" applyFill="1" applyBorder="1" applyProtection="1"/>
    <xf numFmtId="3" fontId="0" fillId="2" borderId="10" xfId="0" applyNumberFormat="1" applyFill="1" applyBorder="1" applyProtection="1"/>
    <xf numFmtId="0" fontId="13" fillId="0" borderId="0" xfId="2" applyFont="1"/>
  </cellXfs>
  <cellStyles count="7">
    <cellStyle name="Hyperlink" xfId="1" builtinId="8"/>
    <cellStyle name="Hyperlink 2" xfId="5" xr:uid="{B2A7F96F-BB21-499F-BD1E-E5AB4A5A081A}"/>
    <cellStyle name="Normal" xfId="0" builtinId="0"/>
    <cellStyle name="Normal 2" xfId="2" xr:uid="{29B033B4-36FB-4EBF-9E20-2D29C55064DE}"/>
    <cellStyle name="Normal_last year excel compiled sec02_a276" xfId="4" xr:uid="{50FC7449-65B0-4C02-9DEA-88B13729D56D}"/>
    <cellStyle name="Normal_Revised title_8_4_04" xfId="6" xr:uid="{000DC314-5797-406D-B722-1BA8EF87C175}"/>
    <cellStyle name="Normal_Section 2 Titles" xfId="3" xr:uid="{80F4A854-D86E-4D28-BAD6-B76FC387E10D}"/>
  </cellStyles>
  <dxfs count="540">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
      <font>
        <color rgb="FF9C0006"/>
      </font>
      <fill>
        <patternFill>
          <bgColor rgb="FFFFC7CE"/>
        </patternFill>
      </fill>
    </dxf>
    <dxf>
      <fill>
        <patternFill>
          <bgColor theme="0" tint="-0.24994659260841701"/>
        </patternFill>
      </fill>
    </dxf>
    <dxf>
      <fill>
        <patternFill>
          <bgColor theme="7" tint="0.79998168889431442"/>
        </patternFill>
      </fill>
    </dxf>
    <dxf>
      <fill>
        <patternFill>
          <bgColor rgb="FFFF0000"/>
        </patternFill>
      </fill>
    </dxf>
    <dxf>
      <font>
        <color rgb="FF9C0006"/>
      </font>
      <fill>
        <patternFill>
          <bgColor rgb="FFFFC7CE"/>
        </patternFill>
      </fill>
    </dxf>
    <dxf>
      <fill>
        <patternFill>
          <bgColor theme="4"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factfinder.census.gov/" TargetMode="External"/><Relationship Id="rId2" Type="http://schemas.openxmlformats.org/officeDocument/2006/relationships/hyperlink" Target="https://data.census.gov/" TargetMode="External"/><Relationship Id="rId1" Type="http://schemas.openxmlformats.org/officeDocument/2006/relationships/hyperlink" Target="https://www.census.gov/data/academy/webinars/2019/transition-data-census.html" TargetMode="External"/><Relationship Id="rId5" Type="http://schemas.openxmlformats.org/officeDocument/2006/relationships/printerSettings" Target="../printerSettings/printerSettings2.bin"/><Relationship Id="rId4" Type="http://schemas.openxmlformats.org/officeDocument/2006/relationships/hyperlink" Target="https://www.census.gov/acs/www/data/data-tables-and-tools/ranking-table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A84DF-8AE9-4D9E-BCA9-92C0D263DC60}">
  <sheetPr codeName="Sheet1">
    <tabColor rgb="FF0070C0"/>
  </sheetPr>
  <dimension ref="A1:C97"/>
  <sheetViews>
    <sheetView tabSelected="1" workbookViewId="0"/>
  </sheetViews>
  <sheetFormatPr defaultRowHeight="15" x14ac:dyDescent="0.25"/>
  <cols>
    <col min="1" max="1" width="9.140625" style="3"/>
    <col min="2" max="2" width="112.85546875" style="3" customWidth="1"/>
    <col min="3" max="256" width="9.140625" style="3"/>
    <col min="257" max="257" width="112.85546875" style="3" customWidth="1"/>
    <col min="258" max="512" width="9.140625" style="3"/>
    <col min="513" max="513" width="112.85546875" style="3" customWidth="1"/>
    <col min="514" max="768" width="9.140625" style="3"/>
    <col min="769" max="769" width="112.85546875" style="3" customWidth="1"/>
    <col min="770" max="1024" width="9.140625" style="3"/>
    <col min="1025" max="1025" width="112.85546875" style="3" customWidth="1"/>
    <col min="1026" max="1280" width="9.140625" style="3"/>
    <col min="1281" max="1281" width="112.85546875" style="3" customWidth="1"/>
    <col min="1282" max="1536" width="9.140625" style="3"/>
    <col min="1537" max="1537" width="112.85546875" style="3" customWidth="1"/>
    <col min="1538" max="1792" width="9.140625" style="3"/>
    <col min="1793" max="1793" width="112.85546875" style="3" customWidth="1"/>
    <col min="1794" max="2048" width="9.140625" style="3"/>
    <col min="2049" max="2049" width="112.85546875" style="3" customWidth="1"/>
    <col min="2050" max="2304" width="9.140625" style="3"/>
    <col min="2305" max="2305" width="112.85546875" style="3" customWidth="1"/>
    <col min="2306" max="2560" width="9.140625" style="3"/>
    <col min="2561" max="2561" width="112.85546875" style="3" customWidth="1"/>
    <col min="2562" max="2816" width="9.140625" style="3"/>
    <col min="2817" max="2817" width="112.85546875" style="3" customWidth="1"/>
    <col min="2818" max="3072" width="9.140625" style="3"/>
    <col min="3073" max="3073" width="112.85546875" style="3" customWidth="1"/>
    <col min="3074" max="3328" width="9.140625" style="3"/>
    <col min="3329" max="3329" width="112.85546875" style="3" customWidth="1"/>
    <col min="3330" max="3584" width="9.140625" style="3"/>
    <col min="3585" max="3585" width="112.85546875" style="3" customWidth="1"/>
    <col min="3586" max="3840" width="9.140625" style="3"/>
    <col min="3841" max="3841" width="112.85546875" style="3" customWidth="1"/>
    <col min="3842" max="4096" width="9.140625" style="3"/>
    <col min="4097" max="4097" width="112.85546875" style="3" customWidth="1"/>
    <col min="4098" max="4352" width="9.140625" style="3"/>
    <col min="4353" max="4353" width="112.85546875" style="3" customWidth="1"/>
    <col min="4354" max="4608" width="9.140625" style="3"/>
    <col min="4609" max="4609" width="112.85546875" style="3" customWidth="1"/>
    <col min="4610" max="4864" width="9.140625" style="3"/>
    <col min="4865" max="4865" width="112.85546875" style="3" customWidth="1"/>
    <col min="4866" max="5120" width="9.140625" style="3"/>
    <col min="5121" max="5121" width="112.85546875" style="3" customWidth="1"/>
    <col min="5122" max="5376" width="9.140625" style="3"/>
    <col min="5377" max="5377" width="112.85546875" style="3" customWidth="1"/>
    <col min="5378" max="5632" width="9.140625" style="3"/>
    <col min="5633" max="5633" width="112.85546875" style="3" customWidth="1"/>
    <col min="5634" max="5888" width="9.140625" style="3"/>
    <col min="5889" max="5889" width="112.85546875" style="3" customWidth="1"/>
    <col min="5890" max="6144" width="9.140625" style="3"/>
    <col min="6145" max="6145" width="112.85546875" style="3" customWidth="1"/>
    <col min="6146" max="6400" width="9.140625" style="3"/>
    <col min="6401" max="6401" width="112.85546875" style="3" customWidth="1"/>
    <col min="6402" max="6656" width="9.140625" style="3"/>
    <col min="6657" max="6657" width="112.85546875" style="3" customWidth="1"/>
    <col min="6658" max="6912" width="9.140625" style="3"/>
    <col min="6913" max="6913" width="112.85546875" style="3" customWidth="1"/>
    <col min="6914" max="7168" width="9.140625" style="3"/>
    <col min="7169" max="7169" width="112.85546875" style="3" customWidth="1"/>
    <col min="7170" max="7424" width="9.140625" style="3"/>
    <col min="7425" max="7425" width="112.85546875" style="3" customWidth="1"/>
    <col min="7426" max="7680" width="9.140625" style="3"/>
    <col min="7681" max="7681" width="112.85546875" style="3" customWidth="1"/>
    <col min="7682" max="7936" width="9.140625" style="3"/>
    <col min="7937" max="7937" width="112.85546875" style="3" customWidth="1"/>
    <col min="7938" max="8192" width="9.140625" style="3"/>
    <col min="8193" max="8193" width="112.85546875" style="3" customWidth="1"/>
    <col min="8194" max="8448" width="9.140625" style="3"/>
    <col min="8449" max="8449" width="112.85546875" style="3" customWidth="1"/>
    <col min="8450" max="8704" width="9.140625" style="3"/>
    <col min="8705" max="8705" width="112.85546875" style="3" customWidth="1"/>
    <col min="8706" max="8960" width="9.140625" style="3"/>
    <col min="8961" max="8961" width="112.85546875" style="3" customWidth="1"/>
    <col min="8962" max="9216" width="9.140625" style="3"/>
    <col min="9217" max="9217" width="112.85546875" style="3" customWidth="1"/>
    <col min="9218" max="9472" width="9.140625" style="3"/>
    <col min="9473" max="9473" width="112.85546875" style="3" customWidth="1"/>
    <col min="9474" max="9728" width="9.140625" style="3"/>
    <col min="9729" max="9729" width="112.85546875" style="3" customWidth="1"/>
    <col min="9730" max="9984" width="9.140625" style="3"/>
    <col min="9985" max="9985" width="112.85546875" style="3" customWidth="1"/>
    <col min="9986" max="10240" width="9.140625" style="3"/>
    <col min="10241" max="10241" width="112.85546875" style="3" customWidth="1"/>
    <col min="10242" max="10496" width="9.140625" style="3"/>
    <col min="10497" max="10497" width="112.85546875" style="3" customWidth="1"/>
    <col min="10498" max="10752" width="9.140625" style="3"/>
    <col min="10753" max="10753" width="112.85546875" style="3" customWidth="1"/>
    <col min="10754" max="11008" width="9.140625" style="3"/>
    <col min="11009" max="11009" width="112.85546875" style="3" customWidth="1"/>
    <col min="11010" max="11264" width="9.140625" style="3"/>
    <col min="11265" max="11265" width="112.85546875" style="3" customWidth="1"/>
    <col min="11266" max="11520" width="9.140625" style="3"/>
    <col min="11521" max="11521" width="112.85546875" style="3" customWidth="1"/>
    <col min="11522" max="11776" width="9.140625" style="3"/>
    <col min="11777" max="11777" width="112.85546875" style="3" customWidth="1"/>
    <col min="11778" max="12032" width="9.140625" style="3"/>
    <col min="12033" max="12033" width="112.85546875" style="3" customWidth="1"/>
    <col min="12034" max="12288" width="9.140625" style="3"/>
    <col min="12289" max="12289" width="112.85546875" style="3" customWidth="1"/>
    <col min="12290" max="12544" width="9.140625" style="3"/>
    <col min="12545" max="12545" width="112.85546875" style="3" customWidth="1"/>
    <col min="12546" max="12800" width="9.140625" style="3"/>
    <col min="12801" max="12801" width="112.85546875" style="3" customWidth="1"/>
    <col min="12802" max="13056" width="9.140625" style="3"/>
    <col min="13057" max="13057" width="112.85546875" style="3" customWidth="1"/>
    <col min="13058" max="13312" width="9.140625" style="3"/>
    <col min="13313" max="13313" width="112.85546875" style="3" customWidth="1"/>
    <col min="13314" max="13568" width="9.140625" style="3"/>
    <col min="13569" max="13569" width="112.85546875" style="3" customWidth="1"/>
    <col min="13570" max="13824" width="9.140625" style="3"/>
    <col min="13825" max="13825" width="112.85546875" style="3" customWidth="1"/>
    <col min="13826" max="14080" width="9.140625" style="3"/>
    <col min="14081" max="14081" width="112.85546875" style="3" customWidth="1"/>
    <col min="14082" max="14336" width="9.140625" style="3"/>
    <col min="14337" max="14337" width="112.85546875" style="3" customWidth="1"/>
    <col min="14338" max="14592" width="9.140625" style="3"/>
    <col min="14593" max="14593" width="112.85546875" style="3" customWidth="1"/>
    <col min="14594" max="14848" width="9.140625" style="3"/>
    <col min="14849" max="14849" width="112.85546875" style="3" customWidth="1"/>
    <col min="14850" max="15104" width="9.140625" style="3"/>
    <col min="15105" max="15105" width="112.85546875" style="3" customWidth="1"/>
    <col min="15106" max="15360" width="9.140625" style="3"/>
    <col min="15361" max="15361" width="112.85546875" style="3" customWidth="1"/>
    <col min="15362" max="15616" width="9.140625" style="3"/>
    <col min="15617" max="15617" width="112.85546875" style="3" customWidth="1"/>
    <col min="15618" max="15872" width="9.140625" style="3"/>
    <col min="15873" max="15873" width="112.85546875" style="3" customWidth="1"/>
    <col min="15874" max="16128" width="9.140625" style="3"/>
    <col min="16129" max="16129" width="112.85546875" style="3" customWidth="1"/>
    <col min="16130" max="16384" width="9.140625" style="3"/>
  </cols>
  <sheetData>
    <row r="1" spans="1:2" ht="22.5" x14ac:dyDescent="0.3">
      <c r="A1" s="1" t="s">
        <v>0</v>
      </c>
      <c r="B1" s="2"/>
    </row>
    <row r="3" spans="1:2" ht="31.5" x14ac:dyDescent="0.25">
      <c r="A3" s="4" t="s">
        <v>1</v>
      </c>
      <c r="B3" s="4" t="s">
        <v>2</v>
      </c>
    </row>
    <row r="4" spans="1:2" ht="15.75" x14ac:dyDescent="0.25">
      <c r="A4" s="4"/>
      <c r="B4" s="4"/>
    </row>
    <row r="5" spans="1:2" ht="15.75" x14ac:dyDescent="0.25">
      <c r="A5" s="5" t="s">
        <v>3</v>
      </c>
      <c r="B5" s="4"/>
    </row>
    <row r="6" spans="1:2" ht="15.75" x14ac:dyDescent="0.25">
      <c r="A6" s="5" t="s">
        <v>4</v>
      </c>
      <c r="B6" s="4"/>
    </row>
    <row r="7" spans="1:2" ht="15.75" x14ac:dyDescent="0.25">
      <c r="A7" s="6"/>
      <c r="B7" s="4"/>
    </row>
    <row r="8" spans="1:2" ht="15.75" x14ac:dyDescent="0.25">
      <c r="A8" s="7" t="s">
        <v>5</v>
      </c>
      <c r="B8" s="8" t="s">
        <v>6</v>
      </c>
    </row>
    <row r="9" spans="1:2" ht="15.75" x14ac:dyDescent="0.25">
      <c r="A9" s="7" t="s">
        <v>7</v>
      </c>
      <c r="B9" s="8" t="s">
        <v>8</v>
      </c>
    </row>
    <row r="10" spans="1:2" ht="15.75" x14ac:dyDescent="0.25">
      <c r="A10" s="7" t="s">
        <v>9</v>
      </c>
      <c r="B10" s="8" t="s">
        <v>10</v>
      </c>
    </row>
    <row r="11" spans="1:2" ht="15.75" x14ac:dyDescent="0.25">
      <c r="A11" s="7" t="s">
        <v>11</v>
      </c>
      <c r="B11" s="8" t="s">
        <v>12</v>
      </c>
    </row>
    <row r="12" spans="1:2" ht="15.75" x14ac:dyDescent="0.25">
      <c r="A12" s="7" t="s">
        <v>13</v>
      </c>
      <c r="B12" s="8" t="s">
        <v>14</v>
      </c>
    </row>
    <row r="13" spans="1:2" ht="15.75" x14ac:dyDescent="0.25">
      <c r="A13" s="7" t="s">
        <v>15</v>
      </c>
      <c r="B13" s="8" t="s">
        <v>16</v>
      </c>
    </row>
    <row r="14" spans="1:2" ht="15.75" x14ac:dyDescent="0.25">
      <c r="A14" s="7" t="s">
        <v>17</v>
      </c>
      <c r="B14" s="8" t="s">
        <v>18</v>
      </c>
    </row>
    <row r="15" spans="1:2" ht="15.75" x14ac:dyDescent="0.25">
      <c r="A15" s="7" t="s">
        <v>19</v>
      </c>
      <c r="B15" s="8" t="s">
        <v>20</v>
      </c>
    </row>
    <row r="16" spans="1:2" ht="15.75" x14ac:dyDescent="0.25">
      <c r="A16" s="7" t="s">
        <v>21</v>
      </c>
      <c r="B16" s="8" t="s">
        <v>22</v>
      </c>
    </row>
    <row r="17" spans="1:2" ht="15.75" x14ac:dyDescent="0.25">
      <c r="A17" s="7" t="s">
        <v>23</v>
      </c>
      <c r="B17" s="8" t="s">
        <v>24</v>
      </c>
    </row>
    <row r="18" spans="1:2" ht="15.75" x14ac:dyDescent="0.25">
      <c r="A18" s="7" t="s">
        <v>25</v>
      </c>
      <c r="B18" s="8" t="s">
        <v>26</v>
      </c>
    </row>
    <row r="19" spans="1:2" ht="15.75" x14ac:dyDescent="0.25">
      <c r="A19" s="7" t="s">
        <v>27</v>
      </c>
      <c r="B19" s="8" t="s">
        <v>28</v>
      </c>
    </row>
    <row r="20" spans="1:2" ht="15.75" x14ac:dyDescent="0.25">
      <c r="A20" s="7" t="s">
        <v>29</v>
      </c>
      <c r="B20" s="8" t="s">
        <v>30</v>
      </c>
    </row>
    <row r="21" spans="1:2" ht="15.75" x14ac:dyDescent="0.25">
      <c r="A21" s="7" t="s">
        <v>31</v>
      </c>
      <c r="B21" s="8" t="s">
        <v>32</v>
      </c>
    </row>
    <row r="22" spans="1:2" ht="15.75" x14ac:dyDescent="0.25">
      <c r="A22" s="7" t="s">
        <v>33</v>
      </c>
      <c r="B22" s="8" t="s">
        <v>34</v>
      </c>
    </row>
    <row r="23" spans="1:2" ht="15.75" x14ac:dyDescent="0.25">
      <c r="A23" s="7" t="s">
        <v>35</v>
      </c>
      <c r="B23" s="8" t="s">
        <v>36</v>
      </c>
    </row>
    <row r="24" spans="1:2" ht="15" customHeight="1" x14ac:dyDescent="0.25">
      <c r="A24" s="7" t="s">
        <v>37</v>
      </c>
      <c r="B24" s="8" t="s">
        <v>38</v>
      </c>
    </row>
    <row r="25" spans="1:2" ht="15.75" x14ac:dyDescent="0.25">
      <c r="A25" s="7" t="s">
        <v>39</v>
      </c>
      <c r="B25" s="8" t="s">
        <v>40</v>
      </c>
    </row>
    <row r="26" spans="1:2" ht="15.75" x14ac:dyDescent="0.25">
      <c r="A26" s="7" t="s">
        <v>41</v>
      </c>
      <c r="B26" s="8" t="s">
        <v>42</v>
      </c>
    </row>
    <row r="27" spans="1:2" ht="15.75" x14ac:dyDescent="0.25">
      <c r="A27" s="7" t="s">
        <v>43</v>
      </c>
      <c r="B27" s="8" t="s">
        <v>44</v>
      </c>
    </row>
    <row r="28" spans="1:2" ht="15.75" x14ac:dyDescent="0.25">
      <c r="A28" s="7" t="s">
        <v>45</v>
      </c>
      <c r="B28" s="8" t="s">
        <v>46</v>
      </c>
    </row>
    <row r="29" spans="1:2" ht="15.75" x14ac:dyDescent="0.25">
      <c r="A29" s="7" t="s">
        <v>47</v>
      </c>
      <c r="B29" s="8" t="s">
        <v>48</v>
      </c>
    </row>
    <row r="30" spans="1:2" ht="15.75" x14ac:dyDescent="0.25">
      <c r="A30" s="7" t="s">
        <v>49</v>
      </c>
      <c r="B30" s="8" t="s">
        <v>50</v>
      </c>
    </row>
    <row r="31" spans="1:2" ht="15.75" x14ac:dyDescent="0.25">
      <c r="A31" s="7" t="s">
        <v>51</v>
      </c>
      <c r="B31" s="8" t="s">
        <v>52</v>
      </c>
    </row>
    <row r="32" spans="1:2" ht="15.75" x14ac:dyDescent="0.25">
      <c r="A32" s="7" t="s">
        <v>53</v>
      </c>
      <c r="B32" s="8" t="s">
        <v>54</v>
      </c>
    </row>
    <row r="33" spans="1:2" ht="15.75" x14ac:dyDescent="0.25">
      <c r="A33" s="7" t="s">
        <v>55</v>
      </c>
      <c r="B33" s="8" t="s">
        <v>56</v>
      </c>
    </row>
    <row r="34" spans="1:2" ht="15.75" x14ac:dyDescent="0.25">
      <c r="A34" s="7" t="s">
        <v>57</v>
      </c>
      <c r="B34" s="8" t="s">
        <v>58</v>
      </c>
    </row>
    <row r="35" spans="1:2" ht="15.75" x14ac:dyDescent="0.25">
      <c r="A35" s="7" t="s">
        <v>59</v>
      </c>
      <c r="B35" s="8" t="s">
        <v>60</v>
      </c>
    </row>
    <row r="36" spans="1:2" ht="15.75" x14ac:dyDescent="0.25">
      <c r="A36" s="7" t="s">
        <v>61</v>
      </c>
      <c r="B36" s="8" t="s">
        <v>62</v>
      </c>
    </row>
    <row r="37" spans="1:2" ht="15.75" x14ac:dyDescent="0.25">
      <c r="A37" s="7" t="s">
        <v>63</v>
      </c>
      <c r="B37" s="8" t="s">
        <v>64</v>
      </c>
    </row>
    <row r="38" spans="1:2" ht="15.75" x14ac:dyDescent="0.25">
      <c r="A38" s="7" t="s">
        <v>65</v>
      </c>
      <c r="B38" s="8" t="s">
        <v>66</v>
      </c>
    </row>
    <row r="39" spans="1:2" ht="15.75" x14ac:dyDescent="0.25">
      <c r="A39" s="7" t="s">
        <v>67</v>
      </c>
      <c r="B39" s="8" t="s">
        <v>68</v>
      </c>
    </row>
    <row r="40" spans="1:2" ht="15.75" x14ac:dyDescent="0.25">
      <c r="A40" s="7" t="s">
        <v>69</v>
      </c>
      <c r="B40" s="8" t="s">
        <v>70</v>
      </c>
    </row>
    <row r="41" spans="1:2" ht="15.75" x14ac:dyDescent="0.25">
      <c r="A41" s="7" t="s">
        <v>71</v>
      </c>
      <c r="B41" s="8" t="s">
        <v>72</v>
      </c>
    </row>
    <row r="42" spans="1:2" ht="15.75" x14ac:dyDescent="0.25">
      <c r="A42" s="7" t="s">
        <v>73</v>
      </c>
      <c r="B42" s="8" t="s">
        <v>74</v>
      </c>
    </row>
    <row r="43" spans="1:2" ht="15.75" x14ac:dyDescent="0.25">
      <c r="A43" s="7" t="s">
        <v>75</v>
      </c>
      <c r="B43" s="8" t="s">
        <v>76</v>
      </c>
    </row>
    <row r="44" spans="1:2" ht="15.75" x14ac:dyDescent="0.25">
      <c r="A44" s="7" t="s">
        <v>77</v>
      </c>
      <c r="B44" s="8" t="s">
        <v>78</v>
      </c>
    </row>
    <row r="45" spans="1:2" ht="15.75" x14ac:dyDescent="0.25">
      <c r="A45" s="7" t="s">
        <v>79</v>
      </c>
      <c r="B45" s="8" t="s">
        <v>80</v>
      </c>
    </row>
    <row r="46" spans="1:2" ht="15.75" x14ac:dyDescent="0.25">
      <c r="A46" s="7" t="s">
        <v>81</v>
      </c>
      <c r="B46" s="8" t="s">
        <v>82</v>
      </c>
    </row>
    <row r="47" spans="1:2" ht="15.75" x14ac:dyDescent="0.25">
      <c r="A47" s="7" t="s">
        <v>83</v>
      </c>
      <c r="B47" s="8" t="s">
        <v>84</v>
      </c>
    </row>
    <row r="48" spans="1:2" ht="15.75" x14ac:dyDescent="0.25">
      <c r="A48" s="7" t="s">
        <v>85</v>
      </c>
      <c r="B48" s="8" t="s">
        <v>86</v>
      </c>
    </row>
    <row r="49" spans="1:3" ht="15.75" x14ac:dyDescent="0.25">
      <c r="A49" s="7" t="s">
        <v>87</v>
      </c>
      <c r="B49" s="8" t="s">
        <v>88</v>
      </c>
    </row>
    <row r="50" spans="1:3" ht="15.75" x14ac:dyDescent="0.25">
      <c r="A50" s="7" t="s">
        <v>89</v>
      </c>
      <c r="B50" s="8" t="s">
        <v>90</v>
      </c>
    </row>
    <row r="51" spans="1:3" ht="15.75" x14ac:dyDescent="0.25">
      <c r="A51" s="7" t="s">
        <v>91</v>
      </c>
      <c r="B51" s="8" t="s">
        <v>92</v>
      </c>
    </row>
    <row r="52" spans="1:3" ht="15.75" x14ac:dyDescent="0.25">
      <c r="A52" s="7" t="s">
        <v>93</v>
      </c>
      <c r="B52" s="8" t="s">
        <v>94</v>
      </c>
    </row>
    <row r="53" spans="1:3" ht="15.75" x14ac:dyDescent="0.25">
      <c r="A53" s="7" t="s">
        <v>95</v>
      </c>
      <c r="B53" s="8" t="s">
        <v>96</v>
      </c>
    </row>
    <row r="54" spans="1:3" ht="15.75" x14ac:dyDescent="0.25">
      <c r="A54" s="7" t="s">
        <v>97</v>
      </c>
      <c r="B54" s="8" t="s">
        <v>98</v>
      </c>
    </row>
    <row r="55" spans="1:3" ht="15.75" x14ac:dyDescent="0.25">
      <c r="A55" s="7" t="s">
        <v>99</v>
      </c>
      <c r="B55" s="8" t="s">
        <v>100</v>
      </c>
    </row>
    <row r="56" spans="1:3" ht="15.75" x14ac:dyDescent="0.25">
      <c r="A56" s="7" t="s">
        <v>101</v>
      </c>
      <c r="B56" s="8" t="s">
        <v>102</v>
      </c>
    </row>
    <row r="57" spans="1:3" ht="15.75" x14ac:dyDescent="0.25">
      <c r="A57" s="7" t="s">
        <v>103</v>
      </c>
      <c r="B57" s="8" t="s">
        <v>104</v>
      </c>
    </row>
    <row r="58" spans="1:3" ht="15.75" x14ac:dyDescent="0.25">
      <c r="A58" s="7" t="s">
        <v>105</v>
      </c>
      <c r="B58" s="8" t="s">
        <v>106</v>
      </c>
    </row>
    <row r="59" spans="1:3" ht="15.75" x14ac:dyDescent="0.25">
      <c r="A59" s="7" t="s">
        <v>107</v>
      </c>
      <c r="B59" s="8" t="s">
        <v>108</v>
      </c>
    </row>
    <row r="60" spans="1:3" ht="15.75" x14ac:dyDescent="0.25">
      <c r="A60" s="7" t="s">
        <v>109</v>
      </c>
      <c r="B60" s="8" t="s">
        <v>110</v>
      </c>
    </row>
    <row r="61" spans="1:3" ht="15.75" x14ac:dyDescent="0.25">
      <c r="A61" s="7" t="s">
        <v>111</v>
      </c>
      <c r="B61" s="9" t="s">
        <v>798</v>
      </c>
      <c r="C61" s="81"/>
    </row>
    <row r="62" spans="1:3" ht="15.75" x14ac:dyDescent="0.25">
      <c r="A62" s="7" t="s">
        <v>112</v>
      </c>
      <c r="B62" s="9" t="s">
        <v>799</v>
      </c>
      <c r="C62" s="81"/>
    </row>
    <row r="63" spans="1:3" ht="15.75" x14ac:dyDescent="0.25">
      <c r="A63" s="7" t="s">
        <v>113</v>
      </c>
      <c r="B63" s="9" t="s">
        <v>114</v>
      </c>
    </row>
    <row r="64" spans="1:3" ht="15.75" x14ac:dyDescent="0.25">
      <c r="A64" s="7" t="s">
        <v>115</v>
      </c>
      <c r="B64" s="9" t="s">
        <v>116</v>
      </c>
    </row>
    <row r="65" spans="1:3" ht="15.75" x14ac:dyDescent="0.25">
      <c r="A65" s="7" t="s">
        <v>117</v>
      </c>
      <c r="B65" s="9" t="s">
        <v>800</v>
      </c>
      <c r="C65" s="81"/>
    </row>
    <row r="66" spans="1:3" ht="15.75" x14ac:dyDescent="0.25">
      <c r="A66" s="7" t="s">
        <v>118</v>
      </c>
      <c r="B66" s="9" t="s">
        <v>801</v>
      </c>
      <c r="C66" s="81"/>
    </row>
    <row r="67" spans="1:3" ht="15.75" x14ac:dyDescent="0.25">
      <c r="A67" s="7" t="s">
        <v>119</v>
      </c>
      <c r="B67" s="8" t="s">
        <v>120</v>
      </c>
    </row>
    <row r="68" spans="1:3" ht="15.75" x14ac:dyDescent="0.25">
      <c r="A68" s="7" t="s">
        <v>121</v>
      </c>
      <c r="B68" s="8" t="s">
        <v>122</v>
      </c>
    </row>
    <row r="69" spans="1:3" ht="15.75" x14ac:dyDescent="0.25">
      <c r="A69" s="7" t="s">
        <v>123</v>
      </c>
      <c r="B69" s="8" t="s">
        <v>124</v>
      </c>
    </row>
    <row r="70" spans="1:3" ht="15.75" x14ac:dyDescent="0.25">
      <c r="A70" s="7" t="s">
        <v>125</v>
      </c>
      <c r="B70" s="8" t="s">
        <v>126</v>
      </c>
    </row>
    <row r="71" spans="1:3" ht="15.75" x14ac:dyDescent="0.25">
      <c r="A71" s="7" t="s">
        <v>127</v>
      </c>
      <c r="B71" s="9" t="s">
        <v>128</v>
      </c>
    </row>
    <row r="72" spans="1:3" ht="15.75" x14ac:dyDescent="0.25">
      <c r="A72" s="7" t="s">
        <v>129</v>
      </c>
      <c r="B72" s="8" t="s">
        <v>130</v>
      </c>
    </row>
    <row r="73" spans="1:3" ht="15.75" x14ac:dyDescent="0.25">
      <c r="A73" s="7" t="s">
        <v>131</v>
      </c>
      <c r="B73" s="8" t="s">
        <v>132</v>
      </c>
    </row>
    <row r="74" spans="1:3" ht="15.75" x14ac:dyDescent="0.25">
      <c r="A74" s="7" t="s">
        <v>133</v>
      </c>
      <c r="B74" s="8" t="s">
        <v>134</v>
      </c>
    </row>
    <row r="75" spans="1:3" ht="15.75" x14ac:dyDescent="0.25">
      <c r="A75" s="7" t="s">
        <v>135</v>
      </c>
      <c r="B75" s="8" t="s">
        <v>136</v>
      </c>
    </row>
    <row r="76" spans="1:3" ht="15.75" x14ac:dyDescent="0.25">
      <c r="A76" s="7" t="s">
        <v>137</v>
      </c>
      <c r="B76" s="8" t="s">
        <v>138</v>
      </c>
    </row>
    <row r="77" spans="1:3" ht="15.75" x14ac:dyDescent="0.25">
      <c r="A77" s="7" t="s">
        <v>139</v>
      </c>
      <c r="B77" s="8" t="s">
        <v>140</v>
      </c>
    </row>
    <row r="78" spans="1:3" ht="15.75" x14ac:dyDescent="0.25">
      <c r="A78" s="7" t="s">
        <v>141</v>
      </c>
      <c r="B78" s="8" t="s">
        <v>142</v>
      </c>
    </row>
    <row r="79" spans="1:3" ht="15.75" x14ac:dyDescent="0.25">
      <c r="A79" s="7" t="s">
        <v>143</v>
      </c>
      <c r="B79" s="8" t="s">
        <v>144</v>
      </c>
    </row>
    <row r="80" spans="1:3" ht="15.75" x14ac:dyDescent="0.25">
      <c r="A80" s="7" t="s">
        <v>145</v>
      </c>
      <c r="B80" s="8" t="s">
        <v>146</v>
      </c>
    </row>
    <row r="81" spans="1:2" ht="15.75" x14ac:dyDescent="0.25">
      <c r="A81" s="7" t="s">
        <v>147</v>
      </c>
      <c r="B81" s="8" t="s">
        <v>148</v>
      </c>
    </row>
    <row r="82" spans="1:2" ht="15.75" x14ac:dyDescent="0.25">
      <c r="A82" s="7" t="s">
        <v>149</v>
      </c>
      <c r="B82" s="8" t="s">
        <v>150</v>
      </c>
    </row>
    <row r="83" spans="1:2" ht="15.75" x14ac:dyDescent="0.25">
      <c r="A83" s="7" t="s">
        <v>151</v>
      </c>
      <c r="B83" s="8" t="s">
        <v>152</v>
      </c>
    </row>
    <row r="84" spans="1:2" ht="15.75" x14ac:dyDescent="0.25">
      <c r="A84" s="7" t="s">
        <v>153</v>
      </c>
      <c r="B84" s="8" t="s">
        <v>154</v>
      </c>
    </row>
    <row r="85" spans="1:2" ht="15.75" x14ac:dyDescent="0.25">
      <c r="A85" s="7" t="s">
        <v>155</v>
      </c>
      <c r="B85" s="8" t="s">
        <v>156</v>
      </c>
    </row>
    <row r="86" spans="1:2" ht="15.75" x14ac:dyDescent="0.25">
      <c r="A86" s="7" t="s">
        <v>157</v>
      </c>
      <c r="B86" s="8" t="s">
        <v>158</v>
      </c>
    </row>
    <row r="87" spans="1:2" ht="15.75" x14ac:dyDescent="0.25">
      <c r="A87" s="7" t="s">
        <v>159</v>
      </c>
      <c r="B87" s="8" t="s">
        <v>160</v>
      </c>
    </row>
    <row r="88" spans="1:2" ht="15.75" x14ac:dyDescent="0.25">
      <c r="A88" s="7" t="s">
        <v>161</v>
      </c>
      <c r="B88" s="8" t="s">
        <v>162</v>
      </c>
    </row>
    <row r="89" spans="1:2" ht="15.75" x14ac:dyDescent="0.25">
      <c r="A89" s="7" t="s">
        <v>163</v>
      </c>
      <c r="B89" s="8" t="s">
        <v>164</v>
      </c>
    </row>
    <row r="90" spans="1:2" ht="15.75" x14ac:dyDescent="0.25">
      <c r="A90" s="7" t="s">
        <v>165</v>
      </c>
      <c r="B90" s="8" t="s">
        <v>166</v>
      </c>
    </row>
    <row r="91" spans="1:2" ht="15.75" x14ac:dyDescent="0.25">
      <c r="A91" s="7" t="s">
        <v>167</v>
      </c>
      <c r="B91" s="8" t="s">
        <v>168</v>
      </c>
    </row>
    <row r="92" spans="1:2" ht="15.75" x14ac:dyDescent="0.25">
      <c r="A92" s="7" t="s">
        <v>169</v>
      </c>
      <c r="B92" s="8" t="s">
        <v>170</v>
      </c>
    </row>
    <row r="93" spans="1:2" ht="15.75" x14ac:dyDescent="0.25">
      <c r="A93" s="7" t="s">
        <v>171</v>
      </c>
      <c r="B93" s="8" t="s">
        <v>172</v>
      </c>
    </row>
    <row r="94" spans="1:2" ht="15.75" x14ac:dyDescent="0.25">
      <c r="A94" s="7" t="s">
        <v>173</v>
      </c>
      <c r="B94" s="8" t="s">
        <v>174</v>
      </c>
    </row>
    <row r="95" spans="1:2" ht="15.75" x14ac:dyDescent="0.25">
      <c r="A95" s="7" t="s">
        <v>175</v>
      </c>
      <c r="B95" s="8" t="s">
        <v>176</v>
      </c>
    </row>
    <row r="96" spans="1:2" ht="15.75" x14ac:dyDescent="0.25">
      <c r="A96" s="7" t="s">
        <v>177</v>
      </c>
      <c r="B96" s="8" t="s">
        <v>178</v>
      </c>
    </row>
    <row r="97" spans="1:1" ht="15.75" x14ac:dyDescent="0.25">
      <c r="A97" s="10"/>
    </row>
  </sheetData>
  <hyperlinks>
    <hyperlink ref="A8:A16" location="'20.01'!A1" display="20.01" xr:uid="{0F263F28-44FC-4230-8509-A6B32048976D}"/>
    <hyperlink ref="A8" location="'R0201'!A1" display="R201" xr:uid="{95925DD8-8BBD-46E9-A943-26A301FBEBBC}"/>
    <hyperlink ref="A9" location="'R0202'!A1" display="R202" xr:uid="{60308FE1-557A-4730-91B3-AAB9C09B3BAB}"/>
    <hyperlink ref="A10" location="'R0203'!A1" display="R203" xr:uid="{7BADF081-6D95-420E-9FE8-D5B75D05613F}"/>
    <hyperlink ref="A11" location="'R0204'!A1" display="R204" xr:uid="{80C27B40-DAD2-49B8-B6F0-F2BE21842FA5}"/>
    <hyperlink ref="A12" location="'R0205'!A1" display="R205" xr:uid="{AC889274-5EEB-4DA7-BFD0-5C1313F973EC}"/>
    <hyperlink ref="A13" location="'R0206'!A1" display="R206" xr:uid="{2ED84726-ED23-4B7F-A0F8-C5870EA0E04E}"/>
    <hyperlink ref="A14" location="'R0207'!A1" display="R207" xr:uid="{29EEAE96-1D1A-4A0E-B78E-35C27DE076A3}"/>
    <hyperlink ref="A15" location="'R0208'!A1" display="R208" xr:uid="{712B77A5-DB51-46AC-BBF6-5E2C7C465B42}"/>
    <hyperlink ref="A16" location="'R0209'!A1" display="R209" xr:uid="{B3E82093-6C78-4B8C-980A-4B199FAE0B4D}"/>
    <hyperlink ref="A17" location="'R0501'!A1" display="R501" xr:uid="{572C4263-F355-4E1D-9F76-CC870BB52443}"/>
    <hyperlink ref="A18" location="'R0502'!A1" display="R502" xr:uid="{F69CDE24-3BB2-4794-98E3-DC091907631C}"/>
    <hyperlink ref="A19" location="'R0503'!A1" display="R503" xr:uid="{BAC23723-4988-4E8C-8983-9D8F51368CA7}"/>
    <hyperlink ref="A20" location="'R0504'!A1" display="R504" xr:uid="{4DC013DE-F614-4D59-8FC1-4158FB2F7B5A}"/>
    <hyperlink ref="A21" location="'R0505'!A1" display="R505" xr:uid="{CD036C55-958F-422B-9458-F67D05EF8530}"/>
    <hyperlink ref="A22" location="'R0601'!A1" display="R601" xr:uid="{56EE2EC5-614B-481D-9122-AD56D332B27E}"/>
    <hyperlink ref="A23" location="'R0701'!A1" display="R701" xr:uid="{B565713A-B110-48F0-BE9E-416EF4D39880}"/>
    <hyperlink ref="A24" location="'R0702'!A1" display="R702" xr:uid="{F0251527-115B-48A6-9372-C33D6736DF32}"/>
    <hyperlink ref="A25" location="'R0703'!A1" display="R703" xr:uid="{1A6A15F8-2B94-48A6-99C0-807AF841C830}"/>
    <hyperlink ref="A26" location="'R0801'!A1" display="R801" xr:uid="{82F1B19B-B05A-4E99-A67A-AB2C72748749}"/>
    <hyperlink ref="A27" location="'R0802'!A1" display="R802" xr:uid="{F807B2F2-3D40-481B-BF51-B92FC0393F99}"/>
    <hyperlink ref="A28" location="'R0803'!A1" display="R803" xr:uid="{50A31C69-E377-4E28-B364-E848ADD5BA65}"/>
    <hyperlink ref="A29" location="'R0804'!A1" display="R804" xr:uid="{608EB979-FAE7-4444-B150-5B32B9387A57}"/>
    <hyperlink ref="A30" location="'R0805'!A1" display="R805" xr:uid="{57D90B6A-8236-42DB-B275-B22ACB9799D6}"/>
    <hyperlink ref="A31" location="'R1001'!A1" display="R1001" xr:uid="{82B46F60-0E84-4CBD-9023-B7835B67D289}"/>
    <hyperlink ref="A32" location="'R1101'!A1" display="R1101" xr:uid="{3F5C292A-870F-4332-A2AF-FE81B844543D}"/>
    <hyperlink ref="A33" location="'R1102'!A1" display="R1102" xr:uid="{78044F27-00FE-48FD-8D03-7170B37227DE}"/>
    <hyperlink ref="A34" location="'R1103'!A1" display="R1103" xr:uid="{82225A12-1A76-4196-A521-B63E2C8253DE}"/>
    <hyperlink ref="A35" location="'R1104'!A1" display="R1104" xr:uid="{FCB46865-265D-4FB4-BB43-F33452CC4D88}"/>
    <hyperlink ref="A36" location="'R1105'!A1" display="R1105" xr:uid="{D37A065D-379E-44E8-95AD-9783AB6DD3B7}"/>
    <hyperlink ref="A37" location="'R1106'!A1" display="R1106" xr:uid="{FFAA37D4-A790-4DA3-B82B-3D0DEA2D3C0E}"/>
    <hyperlink ref="A38" location="'R1201'!A1" display="R1201" xr:uid="{E61933D4-D9D7-452D-A2CC-E8EEF7E2944A}"/>
    <hyperlink ref="A39" location="'R1202'!A1" display="R1202" xr:uid="{43961544-392E-4E36-8A4C-DD6DB651C438}"/>
    <hyperlink ref="A40" location="'R1203'!A1" display="R1203" xr:uid="{6086BA34-B2B9-4D30-9BAC-EFE0ACDBAA80}"/>
    <hyperlink ref="A41" location="'R1204'!A1" display="R1204" xr:uid="{3500125E-9790-4C98-BB53-D9B6CD97C1D2}"/>
    <hyperlink ref="A42" location="'R1205'!A1" display="R1205" xr:uid="{C7DA8DD6-692A-4FFE-A31F-3284F3715FC9}"/>
    <hyperlink ref="A43" location="'R1251'!A1" display="R1251" xr:uid="{1019532D-8CE1-4707-8ECA-E9D7DD6FE036}"/>
    <hyperlink ref="A44" location="'R1252'!A1" display="R1252" xr:uid="{A83697D6-07E8-4C78-9D89-6CA2706B7390}"/>
    <hyperlink ref="A45" location="'R1253'!A1" display="R1253" xr:uid="{CEBC46A6-8686-4D09-A057-690DD9DBF894}"/>
    <hyperlink ref="A46" location="'R1254'!A1" display="R1254" xr:uid="{85ADDC3C-1307-4BD8-A550-B6182F0CDAD2}"/>
    <hyperlink ref="A47" location="'R1303'!A1" display="R1303" xr:uid="{A7D18FD4-C68A-4C36-AB26-9C52B26FE567}"/>
    <hyperlink ref="A48" location="'R1304'!A1" display="R1304" xr:uid="{6017BA71-909E-44A5-85EF-65D6BDE4BD47}"/>
    <hyperlink ref="A49" location="'R1501'!A1" display="R1501" xr:uid="{20100FDB-7E44-4305-9531-15145183D094}"/>
    <hyperlink ref="A50" location="'R1502'!A1" display="R1502" xr:uid="{4DD748DB-C451-468D-8465-FCDBB1356910}"/>
    <hyperlink ref="A51" location="'R1503'!A1" display="R1503" xr:uid="{45C6B631-47FA-47D1-88D9-42D6A0BEC0E6}"/>
    <hyperlink ref="A52" location="'R1601'!A1" display="R1601" xr:uid="{36A567E3-0498-4259-A740-4F2144510E35}"/>
    <hyperlink ref="A53" location="'R1602'!A1" display="R1602" xr:uid="{DCE32A64-A569-4CD0-B571-6127392251B6}"/>
    <hyperlink ref="A54" location="'R1603'!A1" display="R1603" xr:uid="{06C11BFE-010B-45C8-969F-18EB65905C9D}"/>
    <hyperlink ref="A55" location="'R1701'!A1" display="R1701" xr:uid="{503C4176-BD66-4B1D-A31D-CBB216A09652}"/>
    <hyperlink ref="A56" location="'R1702'!A1" display="R1702" xr:uid="{8C522C6D-5910-47B7-B2F8-17FED53897ED}"/>
    <hyperlink ref="A57" location="'R1703'!A1" display="R1703" xr:uid="{413BD131-FC32-425F-8702-07639161068A}"/>
    <hyperlink ref="A58" location="'R1704'!A1" display="R1704" xr:uid="{836E132E-6090-4BB3-A228-1E330634DEE1}"/>
    <hyperlink ref="A59" location="'R1810'!A1" display="R1810" xr:uid="{BF3AC02A-8B1E-4440-A74D-C9DC81B4BC2B}"/>
    <hyperlink ref="A60" location="'R1811'!A1" display="R1811" xr:uid="{ADAF3DAA-8AF2-4243-B107-CE399FE71A8F}"/>
    <hyperlink ref="A61" location="'R1901'!A1" display="R1901" xr:uid="{F25C080E-DA69-415A-9FE7-EE53AAC4B169}"/>
    <hyperlink ref="A62" location="'R1902'!A1" display="R1902" xr:uid="{F225B4FD-F525-4C6E-82D6-618E4584B8D1}"/>
    <hyperlink ref="A63" location="'R1903'!A1" display="R1903" xr:uid="{87C04F9C-7443-4B37-999E-8A9B1DD57E88}"/>
    <hyperlink ref="A64" location="'R1904'!A1" display="R1904" xr:uid="{7EB8585A-78D9-4A0B-B5D2-A2CFF712E3CC}"/>
    <hyperlink ref="A65" location="'R2001'!A1" display="R2001" xr:uid="{5F610F3A-1E2A-4080-ABD8-485AA98057B9}"/>
    <hyperlink ref="A66" location="'R2002'!A1" display="R2002" xr:uid="{D09A2F53-A861-4C70-8891-FBA7EB843C01}"/>
    <hyperlink ref="A67" location="'R2101'!A1" display="R2101" xr:uid="{EEB9D4E9-B4A4-46C6-BFA6-EAC46699820D}"/>
    <hyperlink ref="A68" location="'R2201'!A1" display="R2201" xr:uid="{C69BEE77-39BF-4ED4-958F-70EA4444D5A2}"/>
    <hyperlink ref="A69" location="'R2301'!A1" display="R2301" xr:uid="{B04C0A92-EB8C-4C87-92F6-67F638D021BE}"/>
    <hyperlink ref="A70" location="'R2302'!A1" display="R2302" xr:uid="{9DA37DA9-FEF4-41D0-8498-DE26C25F80C7}"/>
    <hyperlink ref="A71" location="'R2303'!A1" display="R2303" xr:uid="{F7C05EE9-6809-43C4-951D-6EDD965AD18A}"/>
    <hyperlink ref="A72" location="'R2304'!A1" display="R2304" xr:uid="{66AE10D5-A406-4EB6-9634-D4E9A9D8D449}"/>
    <hyperlink ref="A73" location="'R2401'!A1" display="R2401" xr:uid="{03BF6C2A-960B-447D-84B2-7D78B53DEF4C}"/>
    <hyperlink ref="A74" location="'R2403'!A1" display="R2403" xr:uid="{E5B831F0-ED09-4E75-88BE-318630368D13}"/>
    <hyperlink ref="A75" location="'R2404'!A1" display="R2404" xr:uid="{875487EC-20A1-4BDE-B4AB-81407E3C52A5}"/>
    <hyperlink ref="A76" location="'R2405'!A1" display="R2405" xr:uid="{A88CD4F2-18AA-40BE-B034-DBF810C6652A}"/>
    <hyperlink ref="A77" location="'R2406'!A1" display="R2406" xr:uid="{D5E6B81E-8BCC-4425-AA12-5578DE0FC950}"/>
    <hyperlink ref="A78" location="'R2407'!A1" display="R2407" xr:uid="{CE48001D-D3DE-4CD0-A902-BA7851AF54C5}"/>
    <hyperlink ref="A79" location="'R2408'!A1" display="R2408" xr:uid="{5ECD3C9D-DC4E-425F-B750-9680880FE360}"/>
    <hyperlink ref="A80" location="'R2501'!A1" display="R2501" xr:uid="{23FB5206-99A2-455E-A2BE-452CBC696007}"/>
    <hyperlink ref="A81" location="'R2502'!A1" display="R2502" xr:uid="{CEE0CD14-7290-47B5-962D-F836F257F337}"/>
    <hyperlink ref="A82" location="'R2503'!A1" display="R2503" xr:uid="{40F12390-B3C3-41FB-BAB2-D3C397619667}"/>
    <hyperlink ref="A83" location="'R2504'!A1" display="R2504" xr:uid="{A2CEEC29-BC5E-47F1-A1EA-9E85CFAE3A57}"/>
    <hyperlink ref="A84" location="'R2505'!A1" display="R2505" xr:uid="{4CD277A9-55BC-4078-AF43-8780F7810AC5}"/>
    <hyperlink ref="A85" location="'R2506'!A1" display="R2506" xr:uid="{40E103D6-80EC-4A91-BE0F-0218634E2EE5}"/>
    <hyperlink ref="A86" location="'R2507'!A1" display="R2507" xr:uid="{174094E2-7DA5-4B46-8107-D2BD2502D5AF}"/>
    <hyperlink ref="A87" location="'R2509'!A1" display="R2509" xr:uid="{601418D5-3BC6-4FA0-9EDB-04995294C01B}"/>
    <hyperlink ref="A88" location="'R2510'!A1" display="R2510" xr:uid="{EFF525C0-AA7B-40C1-B058-C74B24037467}"/>
    <hyperlink ref="A89" location="'R2511'!A1" display="R2511" xr:uid="{C504459C-18BE-4847-976E-08FDAB5553C4}"/>
    <hyperlink ref="A90" location="'R2512'!A1" display="R2512" xr:uid="{DCA0F41A-A39A-4757-993A-9F17F9C987B1}"/>
    <hyperlink ref="A91" location="'R2513'!A1" display="R2513" xr:uid="{816FC0C2-CF52-4FB7-BEC5-CAEAD70E82CC}"/>
    <hyperlink ref="A92" location="'R2514'!A1" display="R2514" xr:uid="{93EF4EE5-8A55-431B-96B0-FFA6187EC72A}"/>
    <hyperlink ref="A93" location="'R2515'!A1" display="R2515" xr:uid="{AA3F59DE-DF4C-4B2E-A1CE-AD22BD87219B}"/>
    <hyperlink ref="A94" location="'R2701'!A1" display="R2701" xr:uid="{86DFF798-863A-45B4-9CCF-ABDED39D0B02}"/>
    <hyperlink ref="A95" location="'R2702'!A1" display="R2702" xr:uid="{313E83D3-5403-4AA3-9ADA-6AB96116C8EF}"/>
    <hyperlink ref="A96" location="'R2801'!A1" display="R2801" xr:uid="{1BB5341A-B1FF-46D5-BBA9-B597A9B47785}"/>
  </hyperlinks>
  <pageMargins left="0.7" right="0.7" top="0.75" bottom="0.75" header="0.3" footer="0.3"/>
  <pageSetup scale="7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7C410-EC1F-47C5-8177-FF0B4B237F6C}">
  <sheetPr codeName="Sheet16"/>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1" t="s">
        <v>179</v>
      </c>
      <c r="B1" s="12" t="s">
        <v>301</v>
      </c>
    </row>
    <row r="2" spans="1:16" x14ac:dyDescent="0.25">
      <c r="A2" s="14" t="s">
        <v>181</v>
      </c>
      <c r="B2" s="12" t="s">
        <v>302</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2.9</v>
      </c>
      <c r="C6" s="12" t="s">
        <v>188</v>
      </c>
      <c r="H6" s="19" t="s">
        <v>189</v>
      </c>
      <c r="I6" s="12">
        <f>VLOOKUP($B$4,$B$9:$K$62,6,FALSE)</f>
        <v>2.9</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2.9</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2.9</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233</v>
      </c>
      <c r="C11" s="32">
        <v>23.5</v>
      </c>
      <c r="D11" s="35" t="s">
        <v>246</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23.5</v>
      </c>
      <c r="H11" s="12">
        <f t="shared" ref="H11:H62" si="2">LEN(TRIM(D11))</f>
        <v>6</v>
      </c>
      <c r="I11" s="12" t="str">
        <f t="shared" ref="I11:I62" si="3">IF(H11&gt;=3,MID(TRIM(D11),1,3),"NO")</f>
        <v>+/-</v>
      </c>
      <c r="J11" s="12" t="str">
        <f t="shared" ref="J11:J62" si="4">IF(TRIM(I11)="+/-",MID(TRIM(D11),4,H11-3),D11)</f>
        <v>0.9</v>
      </c>
      <c r="K11" s="13">
        <f t="shared" ref="K11:K62" si="5">IF(TRIM(J11)="*****",0,IF(ISERROR(VALUE(J11)),"NA",VALUE(J11/$I$4)))</f>
        <v>0.54711246200607899</v>
      </c>
      <c r="L11" s="13">
        <f t="shared" ref="L11:L62" si="6">IF(AND(ISNUMBER(G11),ISNUMBER($I$6)),$I$6-G11,"N/A")</f>
        <v>-20.6</v>
      </c>
      <c r="M11" s="13">
        <f t="shared" ref="M11:M62" si="7">IF(AND(ISNUMBER(K11),ISNUMBER($I$7)),SQRT(K11^2+($I$7)^2),"N/A")</f>
        <v>0.55047933970440222</v>
      </c>
      <c r="N11" s="13">
        <f>IF(AND(ISNUMBER(L11),ISNUMBER(M11),M11&lt;&gt;0),L11/M11,"NA")</f>
        <v>-37.421931240983248</v>
      </c>
      <c r="O11" s="12" t="s">
        <v>208</v>
      </c>
    </row>
    <row r="12" spans="1:16" x14ac:dyDescent="0.25">
      <c r="A12" s="30">
        <v>2</v>
      </c>
      <c r="B12" s="31" t="s">
        <v>211</v>
      </c>
      <c r="C12" s="32">
        <v>7.9</v>
      </c>
      <c r="D12" s="33" t="s">
        <v>253</v>
      </c>
      <c r="E12" s="48" t="str">
        <f t="shared" si="0"/>
        <v>Significantly Different</v>
      </c>
      <c r="G12" s="12">
        <f t="shared" si="1"/>
        <v>7.9</v>
      </c>
      <c r="H12" s="12">
        <f t="shared" si="2"/>
        <v>6</v>
      </c>
      <c r="I12" s="12" t="str">
        <f t="shared" si="3"/>
        <v>+/-</v>
      </c>
      <c r="J12" s="12" t="str">
        <f t="shared" si="4"/>
        <v>0.6</v>
      </c>
      <c r="K12" s="13">
        <f t="shared" si="5"/>
        <v>0.36474164133738601</v>
      </c>
      <c r="L12" s="13">
        <f t="shared" si="6"/>
        <v>-5</v>
      </c>
      <c r="M12" s="13">
        <f t="shared" si="7"/>
        <v>0.36977279819442066</v>
      </c>
      <c r="N12" s="13">
        <f t="shared" ref="N12:N62" si="8">IF(AND(ISNUMBER(L12),ISNUMBER(M12),M12&lt;&gt;0),L12/M12,"NA")</f>
        <v>-13.521816705865637</v>
      </c>
      <c r="O12" s="12" t="s">
        <v>211</v>
      </c>
    </row>
    <row r="13" spans="1:16" x14ac:dyDescent="0.25">
      <c r="A13" s="30">
        <v>3</v>
      </c>
      <c r="B13" s="31" t="s">
        <v>260</v>
      </c>
      <c r="C13" s="32">
        <v>7.3</v>
      </c>
      <c r="D13" s="33" t="s">
        <v>210</v>
      </c>
      <c r="E13" s="48" t="str">
        <f t="shared" si="0"/>
        <v>Significantly Different</v>
      </c>
      <c r="G13" s="12">
        <f t="shared" si="1"/>
        <v>7.3</v>
      </c>
      <c r="H13" s="12">
        <f t="shared" si="2"/>
        <v>6</v>
      </c>
      <c r="I13" s="12" t="str">
        <f t="shared" si="3"/>
        <v>+/-</v>
      </c>
      <c r="J13" s="12" t="str">
        <f t="shared" si="4"/>
        <v>0.2</v>
      </c>
      <c r="K13" s="13">
        <f t="shared" si="5"/>
        <v>0.12158054711246201</v>
      </c>
      <c r="L13" s="13">
        <f t="shared" si="6"/>
        <v>-4.4000000000000004</v>
      </c>
      <c r="M13" s="13">
        <f t="shared" si="7"/>
        <v>0.1359311840425404</v>
      </c>
      <c r="N13" s="13">
        <f t="shared" si="8"/>
        <v>-32.369320042286958</v>
      </c>
      <c r="O13" s="12" t="s">
        <v>213</v>
      </c>
    </row>
    <row r="14" spans="1:16" x14ac:dyDescent="0.25">
      <c r="A14" s="30">
        <v>4</v>
      </c>
      <c r="B14" s="31" t="s">
        <v>256</v>
      </c>
      <c r="C14" s="32">
        <v>5.4</v>
      </c>
      <c r="D14" s="33" t="s">
        <v>210</v>
      </c>
      <c r="E14" s="48" t="str">
        <f t="shared" si="0"/>
        <v>Significantly Different</v>
      </c>
      <c r="G14" s="12">
        <f t="shared" si="1"/>
        <v>5.4</v>
      </c>
      <c r="H14" s="12">
        <f t="shared" si="2"/>
        <v>6</v>
      </c>
      <c r="I14" s="12" t="str">
        <f t="shared" si="3"/>
        <v>+/-</v>
      </c>
      <c r="J14" s="12" t="str">
        <f t="shared" si="4"/>
        <v>0.2</v>
      </c>
      <c r="K14" s="13">
        <f t="shared" si="5"/>
        <v>0.12158054711246201</v>
      </c>
      <c r="L14" s="13">
        <f t="shared" si="6"/>
        <v>-2.5000000000000004</v>
      </c>
      <c r="M14" s="13">
        <f t="shared" si="7"/>
        <v>0.1359311840425404</v>
      </c>
      <c r="N14" s="13">
        <f t="shared" si="8"/>
        <v>-18.391659114935774</v>
      </c>
      <c r="O14" s="12" t="s">
        <v>215</v>
      </c>
    </row>
    <row r="15" spans="1:16" x14ac:dyDescent="0.25">
      <c r="A15" s="30">
        <v>5</v>
      </c>
      <c r="B15" s="31" t="s">
        <v>254</v>
      </c>
      <c r="C15" s="32">
        <v>4.2</v>
      </c>
      <c r="D15" s="33" t="s">
        <v>228</v>
      </c>
      <c r="E15" s="48" t="str">
        <f t="shared" si="0"/>
        <v>Significantly Different</v>
      </c>
      <c r="G15" s="12">
        <f t="shared" si="1"/>
        <v>4.2</v>
      </c>
      <c r="H15" s="12">
        <f t="shared" si="2"/>
        <v>6</v>
      </c>
      <c r="I15" s="12" t="str">
        <f t="shared" si="3"/>
        <v>+/-</v>
      </c>
      <c r="J15" s="12" t="str">
        <f t="shared" si="4"/>
        <v>0.3</v>
      </c>
      <c r="K15" s="13">
        <f t="shared" si="5"/>
        <v>0.18237082066869301</v>
      </c>
      <c r="L15" s="13">
        <f t="shared" si="6"/>
        <v>-1.3000000000000003</v>
      </c>
      <c r="M15" s="13">
        <f t="shared" si="7"/>
        <v>0.19223572402239389</v>
      </c>
      <c r="N15" s="13">
        <f t="shared" si="8"/>
        <v>-6.7625307762700801</v>
      </c>
      <c r="O15" s="12" t="s">
        <v>218</v>
      </c>
    </row>
    <row r="16" spans="1:16" x14ac:dyDescent="0.25">
      <c r="A16" s="30">
        <v>6</v>
      </c>
      <c r="B16" s="31" t="s">
        <v>239</v>
      </c>
      <c r="C16" s="32">
        <v>4.0999999999999996</v>
      </c>
      <c r="D16" s="33" t="s">
        <v>210</v>
      </c>
      <c r="E16" s="48" t="str">
        <f t="shared" si="0"/>
        <v>Significantly Different</v>
      </c>
      <c r="G16" s="12">
        <f t="shared" si="1"/>
        <v>4.0999999999999996</v>
      </c>
      <c r="H16" s="12">
        <f t="shared" si="2"/>
        <v>6</v>
      </c>
      <c r="I16" s="12" t="str">
        <f t="shared" si="3"/>
        <v>+/-</v>
      </c>
      <c r="J16" s="12" t="str">
        <f t="shared" si="4"/>
        <v>0.2</v>
      </c>
      <c r="K16" s="13">
        <f t="shared" si="5"/>
        <v>0.12158054711246201</v>
      </c>
      <c r="L16" s="13">
        <f t="shared" si="6"/>
        <v>-1.1999999999999997</v>
      </c>
      <c r="M16" s="13">
        <f t="shared" si="7"/>
        <v>0.1359311840425404</v>
      </c>
      <c r="N16" s="13">
        <f t="shared" si="8"/>
        <v>-8.8279963751691675</v>
      </c>
      <c r="O16" s="12" t="s">
        <v>220</v>
      </c>
    </row>
    <row r="17" spans="1:15" x14ac:dyDescent="0.25">
      <c r="A17" s="30">
        <v>7</v>
      </c>
      <c r="B17" s="31" t="s">
        <v>218</v>
      </c>
      <c r="C17" s="32">
        <v>4</v>
      </c>
      <c r="D17" s="33" t="s">
        <v>206</v>
      </c>
      <c r="E17" s="48" t="str">
        <f t="shared" si="0"/>
        <v>Significantly Different</v>
      </c>
      <c r="G17" s="12">
        <f t="shared" si="1"/>
        <v>4</v>
      </c>
      <c r="H17" s="12">
        <f t="shared" si="2"/>
        <v>6</v>
      </c>
      <c r="I17" s="12" t="str">
        <f t="shared" si="3"/>
        <v>+/-</v>
      </c>
      <c r="J17" s="12" t="str">
        <f t="shared" si="4"/>
        <v>0.1</v>
      </c>
      <c r="K17" s="13">
        <f t="shared" si="5"/>
        <v>6.0790273556231005E-2</v>
      </c>
      <c r="L17" s="13">
        <f t="shared" si="6"/>
        <v>-1.1000000000000001</v>
      </c>
      <c r="M17" s="13">
        <f t="shared" si="7"/>
        <v>8.5970429323592404E-2</v>
      </c>
      <c r="N17" s="13">
        <f t="shared" si="8"/>
        <v>-12.795097205570579</v>
      </c>
      <c r="O17" s="12" t="s">
        <v>222</v>
      </c>
    </row>
    <row r="18" spans="1:15" x14ac:dyDescent="0.25">
      <c r="A18" s="30">
        <v>8</v>
      </c>
      <c r="B18" s="31" t="s">
        <v>262</v>
      </c>
      <c r="C18" s="32">
        <v>3.7</v>
      </c>
      <c r="D18" s="33" t="s">
        <v>210</v>
      </c>
      <c r="E18" s="48" t="str">
        <f t="shared" si="0"/>
        <v>Significantly Different</v>
      </c>
      <c r="G18" s="12">
        <f t="shared" si="1"/>
        <v>3.7</v>
      </c>
      <c r="H18" s="12">
        <f t="shared" si="2"/>
        <v>6</v>
      </c>
      <c r="I18" s="12" t="str">
        <f t="shared" si="3"/>
        <v>+/-</v>
      </c>
      <c r="J18" s="12" t="str">
        <f t="shared" si="4"/>
        <v>0.2</v>
      </c>
      <c r="K18" s="13">
        <f t="shared" si="5"/>
        <v>0.12158054711246201</v>
      </c>
      <c r="L18" s="13">
        <f t="shared" si="6"/>
        <v>-0.80000000000000027</v>
      </c>
      <c r="M18" s="13">
        <f t="shared" si="7"/>
        <v>0.1359311840425404</v>
      </c>
      <c r="N18" s="13">
        <f t="shared" si="8"/>
        <v>-5.8853309167794485</v>
      </c>
      <c r="O18" s="12" t="s">
        <v>224</v>
      </c>
    </row>
    <row r="19" spans="1:15" x14ac:dyDescent="0.25">
      <c r="A19" s="30">
        <v>9</v>
      </c>
      <c r="B19" s="31" t="s">
        <v>236</v>
      </c>
      <c r="C19" s="32">
        <v>3.4</v>
      </c>
      <c r="D19" s="33" t="s">
        <v>210</v>
      </c>
      <c r="E19" s="48" t="str">
        <f t="shared" si="0"/>
        <v>Significantly Different</v>
      </c>
      <c r="G19" s="12">
        <f t="shared" si="1"/>
        <v>3.4</v>
      </c>
      <c r="H19" s="12">
        <f t="shared" si="2"/>
        <v>6</v>
      </c>
      <c r="I19" s="12" t="str">
        <f t="shared" si="3"/>
        <v>+/-</v>
      </c>
      <c r="J19" s="12" t="str">
        <f t="shared" si="4"/>
        <v>0.2</v>
      </c>
      <c r="K19" s="13">
        <f t="shared" si="5"/>
        <v>0.12158054711246201</v>
      </c>
      <c r="L19" s="13">
        <f t="shared" si="6"/>
        <v>-0.5</v>
      </c>
      <c r="M19" s="13">
        <f t="shared" si="7"/>
        <v>0.1359311840425404</v>
      </c>
      <c r="N19" s="13">
        <f t="shared" si="8"/>
        <v>-3.6783318229871544</v>
      </c>
      <c r="O19" s="12" t="s">
        <v>226</v>
      </c>
    </row>
    <row r="20" spans="1:15" x14ac:dyDescent="0.25">
      <c r="A20" s="30">
        <v>10</v>
      </c>
      <c r="B20" s="31" t="s">
        <v>213</v>
      </c>
      <c r="C20" s="32">
        <v>3.3</v>
      </c>
      <c r="D20" s="35" t="s">
        <v>210</v>
      </c>
      <c r="E20" s="48" t="str">
        <f t="shared" si="0"/>
        <v>Significantly Different</v>
      </c>
      <c r="G20" s="12">
        <f t="shared" si="1"/>
        <v>3.3</v>
      </c>
      <c r="H20" s="12">
        <f t="shared" si="2"/>
        <v>6</v>
      </c>
      <c r="I20" s="12" t="str">
        <f t="shared" si="3"/>
        <v>+/-</v>
      </c>
      <c r="J20" s="12" t="str">
        <f t="shared" si="4"/>
        <v>0.2</v>
      </c>
      <c r="K20" s="13">
        <f t="shared" si="5"/>
        <v>0.12158054711246201</v>
      </c>
      <c r="L20" s="13">
        <f t="shared" si="6"/>
        <v>-0.39999999999999991</v>
      </c>
      <c r="M20" s="13">
        <f t="shared" si="7"/>
        <v>0.1359311840425404</v>
      </c>
      <c r="N20" s="13">
        <f t="shared" si="8"/>
        <v>-2.9426654583897229</v>
      </c>
      <c r="O20" s="12" t="s">
        <v>229</v>
      </c>
    </row>
    <row r="21" spans="1:15" x14ac:dyDescent="0.25">
      <c r="A21" s="30">
        <v>10</v>
      </c>
      <c r="B21" s="31" t="s">
        <v>220</v>
      </c>
      <c r="C21" s="32">
        <v>3.3</v>
      </c>
      <c r="D21" s="33" t="s">
        <v>210</v>
      </c>
      <c r="E21" s="48" t="str">
        <f t="shared" si="0"/>
        <v>Significantly Different</v>
      </c>
      <c r="G21" s="12">
        <f t="shared" si="1"/>
        <v>3.3</v>
      </c>
      <c r="H21" s="12">
        <f t="shared" si="2"/>
        <v>6</v>
      </c>
      <c r="I21" s="12" t="str">
        <f t="shared" si="3"/>
        <v>+/-</v>
      </c>
      <c r="J21" s="12" t="str">
        <f t="shared" si="4"/>
        <v>0.2</v>
      </c>
      <c r="K21" s="13">
        <f t="shared" si="5"/>
        <v>0.12158054711246201</v>
      </c>
      <c r="L21" s="13">
        <f t="shared" si="6"/>
        <v>-0.39999999999999991</v>
      </c>
      <c r="M21" s="13">
        <f t="shared" si="7"/>
        <v>0.1359311840425404</v>
      </c>
      <c r="N21" s="13">
        <f t="shared" si="8"/>
        <v>-2.9426654583897229</v>
      </c>
      <c r="O21" s="12" t="s">
        <v>231</v>
      </c>
    </row>
    <row r="22" spans="1:15" x14ac:dyDescent="0.25">
      <c r="A22" s="30">
        <v>12</v>
      </c>
      <c r="B22" s="31" t="s">
        <v>244</v>
      </c>
      <c r="C22" s="32">
        <v>3.2</v>
      </c>
      <c r="D22" s="33" t="s">
        <v>210</v>
      </c>
      <c r="E22" s="48" t="str">
        <f t="shared" si="0"/>
        <v>Significantly Different</v>
      </c>
      <c r="G22" s="12">
        <f t="shared" si="1"/>
        <v>3.2</v>
      </c>
      <c r="H22" s="12">
        <f t="shared" si="2"/>
        <v>6</v>
      </c>
      <c r="I22" s="12" t="str">
        <f t="shared" si="3"/>
        <v>+/-</v>
      </c>
      <c r="J22" s="12" t="str">
        <f t="shared" si="4"/>
        <v>0.2</v>
      </c>
      <c r="K22" s="13">
        <f t="shared" si="5"/>
        <v>0.12158054711246201</v>
      </c>
      <c r="L22" s="13">
        <f t="shared" si="6"/>
        <v>-0.30000000000000027</v>
      </c>
      <c r="M22" s="13">
        <f t="shared" si="7"/>
        <v>0.1359311840425404</v>
      </c>
      <c r="N22" s="13">
        <f t="shared" si="8"/>
        <v>-2.2069990937922945</v>
      </c>
      <c r="O22" s="12" t="s">
        <v>233</v>
      </c>
    </row>
    <row r="23" spans="1:15" x14ac:dyDescent="0.25">
      <c r="A23" s="30">
        <v>13</v>
      </c>
      <c r="B23" s="31" t="s">
        <v>226</v>
      </c>
      <c r="C23" s="32">
        <v>3.1</v>
      </c>
      <c r="D23" s="33" t="s">
        <v>255</v>
      </c>
      <c r="E23" s="48" t="str">
        <f t="shared" si="0"/>
        <v>Not Significantly Different</v>
      </c>
      <c r="G23" s="12">
        <f t="shared" si="1"/>
        <v>3.1</v>
      </c>
      <c r="H23" s="12">
        <f t="shared" si="2"/>
        <v>6</v>
      </c>
      <c r="I23" s="12" t="str">
        <f t="shared" si="3"/>
        <v>+/-</v>
      </c>
      <c r="J23" s="12" t="str">
        <f t="shared" si="4"/>
        <v>0.4</v>
      </c>
      <c r="K23" s="13">
        <f t="shared" si="5"/>
        <v>0.24316109422492402</v>
      </c>
      <c r="L23" s="13">
        <f t="shared" si="6"/>
        <v>-0.20000000000000018</v>
      </c>
      <c r="M23" s="13">
        <f t="shared" si="7"/>
        <v>0.25064471888253259</v>
      </c>
      <c r="N23" s="13">
        <f t="shared" si="8"/>
        <v>-0.79794220636953606</v>
      </c>
      <c r="O23" s="12" t="s">
        <v>221</v>
      </c>
    </row>
    <row r="24" spans="1:15" x14ac:dyDescent="0.25">
      <c r="A24" s="30">
        <v>14</v>
      </c>
      <c r="B24" s="31" t="s">
        <v>240</v>
      </c>
      <c r="C24" s="32">
        <v>2.9</v>
      </c>
      <c r="D24" s="33" t="s">
        <v>206</v>
      </c>
      <c r="E24" s="48" t="str">
        <f t="shared" si="0"/>
        <v>Not Significantly Different</v>
      </c>
      <c r="G24" s="12">
        <f t="shared" si="1"/>
        <v>2.9</v>
      </c>
      <c r="H24" s="12">
        <f t="shared" si="2"/>
        <v>6</v>
      </c>
      <c r="I24" s="12" t="str">
        <f t="shared" si="3"/>
        <v>+/-</v>
      </c>
      <c r="J24" s="12" t="str">
        <f t="shared" si="4"/>
        <v>0.1</v>
      </c>
      <c r="K24" s="13">
        <f t="shared" si="5"/>
        <v>6.0790273556231005E-2</v>
      </c>
      <c r="L24" s="13">
        <f t="shared" si="6"/>
        <v>0</v>
      </c>
      <c r="M24" s="13">
        <f t="shared" si="7"/>
        <v>8.5970429323592404E-2</v>
      </c>
      <c r="N24" s="13">
        <f t="shared" si="8"/>
        <v>0</v>
      </c>
      <c r="O24" s="12" t="s">
        <v>235</v>
      </c>
    </row>
    <row r="25" spans="1:15" x14ac:dyDescent="0.25">
      <c r="A25" s="30">
        <v>15</v>
      </c>
      <c r="B25" s="31" t="s">
        <v>222</v>
      </c>
      <c r="C25" s="32">
        <v>2.8</v>
      </c>
      <c r="D25" s="33" t="s">
        <v>210</v>
      </c>
      <c r="E25" s="48" t="str">
        <f t="shared" si="0"/>
        <v>Not Significantly Different</v>
      </c>
      <c r="G25" s="12">
        <f t="shared" si="1"/>
        <v>2.8</v>
      </c>
      <c r="H25" s="12">
        <f t="shared" si="2"/>
        <v>6</v>
      </c>
      <c r="I25" s="12" t="str">
        <f t="shared" si="3"/>
        <v>+/-</v>
      </c>
      <c r="J25" s="12" t="str">
        <f t="shared" si="4"/>
        <v>0.2</v>
      </c>
      <c r="K25" s="13">
        <f t="shared" si="5"/>
        <v>0.12158054711246201</v>
      </c>
      <c r="L25" s="13">
        <f t="shared" si="6"/>
        <v>0.10000000000000009</v>
      </c>
      <c r="M25" s="13">
        <f t="shared" si="7"/>
        <v>0.1359311840425404</v>
      </c>
      <c r="N25" s="13">
        <f t="shared" si="8"/>
        <v>0.73566636459743151</v>
      </c>
      <c r="O25" s="12" t="s">
        <v>237</v>
      </c>
    </row>
    <row r="26" spans="1:15" x14ac:dyDescent="0.25">
      <c r="A26" s="30">
        <v>15</v>
      </c>
      <c r="B26" s="31" t="s">
        <v>247</v>
      </c>
      <c r="C26" s="32">
        <v>2.8</v>
      </c>
      <c r="D26" s="33" t="s">
        <v>210</v>
      </c>
      <c r="E26" s="48" t="str">
        <f t="shared" si="0"/>
        <v>Not Significantly Different</v>
      </c>
      <c r="G26" s="12">
        <f t="shared" si="1"/>
        <v>2.8</v>
      </c>
      <c r="H26" s="12">
        <f t="shared" si="2"/>
        <v>6</v>
      </c>
      <c r="I26" s="12" t="str">
        <f t="shared" si="3"/>
        <v>+/-</v>
      </c>
      <c r="J26" s="12" t="str">
        <f t="shared" si="4"/>
        <v>0.2</v>
      </c>
      <c r="K26" s="13">
        <f t="shared" si="5"/>
        <v>0.12158054711246201</v>
      </c>
      <c r="L26" s="13">
        <f t="shared" si="6"/>
        <v>0.10000000000000009</v>
      </c>
      <c r="M26" s="13">
        <f t="shared" si="7"/>
        <v>0.1359311840425404</v>
      </c>
      <c r="N26" s="13">
        <f t="shared" si="8"/>
        <v>0.73566636459743151</v>
      </c>
      <c r="O26" s="12" t="s">
        <v>219</v>
      </c>
    </row>
    <row r="27" spans="1:15" x14ac:dyDescent="0.25">
      <c r="A27" s="30">
        <v>15</v>
      </c>
      <c r="B27" s="31" t="s">
        <v>223</v>
      </c>
      <c r="C27" s="32">
        <v>2.8</v>
      </c>
      <c r="D27" s="33" t="s">
        <v>228</v>
      </c>
      <c r="E27" s="48" t="str">
        <f t="shared" si="0"/>
        <v>Not Significantly Different</v>
      </c>
      <c r="G27" s="12">
        <f t="shared" si="1"/>
        <v>2.8</v>
      </c>
      <c r="H27" s="12">
        <f t="shared" si="2"/>
        <v>6</v>
      </c>
      <c r="I27" s="12" t="str">
        <f t="shared" si="3"/>
        <v>+/-</v>
      </c>
      <c r="J27" s="12" t="str">
        <f t="shared" si="4"/>
        <v>0.3</v>
      </c>
      <c r="K27" s="13">
        <f t="shared" si="5"/>
        <v>0.18237082066869301</v>
      </c>
      <c r="L27" s="13">
        <f t="shared" si="6"/>
        <v>0.10000000000000009</v>
      </c>
      <c r="M27" s="13">
        <f t="shared" si="7"/>
        <v>0.19223572402239389</v>
      </c>
      <c r="N27" s="13">
        <f t="shared" si="8"/>
        <v>0.52019467509769879</v>
      </c>
      <c r="O27" s="12" t="s">
        <v>236</v>
      </c>
    </row>
    <row r="28" spans="1:15" x14ac:dyDescent="0.25">
      <c r="A28" s="30">
        <v>15</v>
      </c>
      <c r="B28" s="31" t="s">
        <v>243</v>
      </c>
      <c r="C28" s="32">
        <v>2.8</v>
      </c>
      <c r="D28" s="33" t="s">
        <v>206</v>
      </c>
      <c r="E28" s="48" t="str">
        <f t="shared" si="0"/>
        <v>Not Significantly Different</v>
      </c>
      <c r="G28" s="12">
        <f t="shared" si="1"/>
        <v>2.8</v>
      </c>
      <c r="H28" s="12">
        <f t="shared" si="2"/>
        <v>6</v>
      </c>
      <c r="I28" s="12" t="str">
        <f t="shared" si="3"/>
        <v>+/-</v>
      </c>
      <c r="J28" s="12" t="str">
        <f t="shared" si="4"/>
        <v>0.1</v>
      </c>
      <c r="K28" s="13">
        <f t="shared" si="5"/>
        <v>6.0790273556231005E-2</v>
      </c>
      <c r="L28" s="13">
        <f t="shared" si="6"/>
        <v>0.10000000000000009</v>
      </c>
      <c r="M28" s="13">
        <f t="shared" si="7"/>
        <v>8.5970429323592404E-2</v>
      </c>
      <c r="N28" s="13">
        <f t="shared" si="8"/>
        <v>1.1631906550518718</v>
      </c>
      <c r="O28" s="12" t="s">
        <v>225</v>
      </c>
    </row>
    <row r="29" spans="1:15" x14ac:dyDescent="0.25">
      <c r="A29" s="30">
        <v>19</v>
      </c>
      <c r="B29" s="31" t="s">
        <v>215</v>
      </c>
      <c r="C29" s="32">
        <v>2.7</v>
      </c>
      <c r="D29" s="33" t="s">
        <v>210</v>
      </c>
      <c r="E29" s="48" t="str">
        <f t="shared" si="0"/>
        <v>Not Significantly Different</v>
      </c>
      <c r="G29" s="12">
        <f t="shared" si="1"/>
        <v>2.7</v>
      </c>
      <c r="H29" s="12">
        <f t="shared" si="2"/>
        <v>6</v>
      </c>
      <c r="I29" s="12" t="str">
        <f t="shared" si="3"/>
        <v>+/-</v>
      </c>
      <c r="J29" s="12" t="str">
        <f t="shared" si="4"/>
        <v>0.2</v>
      </c>
      <c r="K29" s="13">
        <f t="shared" si="5"/>
        <v>0.12158054711246201</v>
      </c>
      <c r="L29" s="13">
        <f t="shared" si="6"/>
        <v>0.19999999999999973</v>
      </c>
      <c r="M29" s="13">
        <f t="shared" si="7"/>
        <v>0.1359311840425404</v>
      </c>
      <c r="N29" s="13">
        <f t="shared" si="8"/>
        <v>1.4713327291948597</v>
      </c>
      <c r="O29" s="12" t="s">
        <v>241</v>
      </c>
    </row>
    <row r="30" spans="1:15" x14ac:dyDescent="0.25">
      <c r="A30" s="30">
        <v>19</v>
      </c>
      <c r="B30" s="31" t="s">
        <v>249</v>
      </c>
      <c r="C30" s="32">
        <v>2.7</v>
      </c>
      <c r="D30" s="33" t="s">
        <v>206</v>
      </c>
      <c r="E30" s="48" t="str">
        <f t="shared" si="0"/>
        <v>Significantly Different</v>
      </c>
      <c r="G30" s="12">
        <f t="shared" si="1"/>
        <v>2.7</v>
      </c>
      <c r="H30" s="12">
        <f t="shared" si="2"/>
        <v>6</v>
      </c>
      <c r="I30" s="12" t="str">
        <f t="shared" si="3"/>
        <v>+/-</v>
      </c>
      <c r="J30" s="12" t="str">
        <f t="shared" si="4"/>
        <v>0.1</v>
      </c>
      <c r="K30" s="13">
        <f t="shared" si="5"/>
        <v>6.0790273556231005E-2</v>
      </c>
      <c r="L30" s="13">
        <f t="shared" si="6"/>
        <v>0.19999999999999973</v>
      </c>
      <c r="M30" s="13">
        <f t="shared" si="7"/>
        <v>8.5970429323592404E-2</v>
      </c>
      <c r="N30" s="13">
        <f t="shared" si="8"/>
        <v>2.3263813101037383</v>
      </c>
      <c r="O30" s="12" t="s">
        <v>207</v>
      </c>
    </row>
    <row r="31" spans="1:15" x14ac:dyDescent="0.25">
      <c r="A31" s="30">
        <v>19</v>
      </c>
      <c r="B31" s="31" t="s">
        <v>242</v>
      </c>
      <c r="C31" s="32">
        <v>2.7</v>
      </c>
      <c r="D31" s="33" t="s">
        <v>206</v>
      </c>
      <c r="E31" s="48" t="str">
        <f t="shared" si="0"/>
        <v>Significantly Different</v>
      </c>
      <c r="G31" s="12">
        <f t="shared" si="1"/>
        <v>2.7</v>
      </c>
      <c r="H31" s="12">
        <f t="shared" si="2"/>
        <v>6</v>
      </c>
      <c r="I31" s="12" t="str">
        <f t="shared" si="3"/>
        <v>+/-</v>
      </c>
      <c r="J31" s="12" t="str">
        <f t="shared" si="4"/>
        <v>0.1</v>
      </c>
      <c r="K31" s="13">
        <f t="shared" si="5"/>
        <v>6.0790273556231005E-2</v>
      </c>
      <c r="L31" s="13">
        <f t="shared" si="6"/>
        <v>0.19999999999999973</v>
      </c>
      <c r="M31" s="13">
        <f t="shared" si="7"/>
        <v>8.5970429323592404E-2</v>
      </c>
      <c r="N31" s="13">
        <f t="shared" si="8"/>
        <v>2.3263813101037383</v>
      </c>
      <c r="O31" s="12" t="s">
        <v>244</v>
      </c>
    </row>
    <row r="32" spans="1:15" x14ac:dyDescent="0.25">
      <c r="A32" s="30">
        <v>22</v>
      </c>
      <c r="B32" s="31" t="s">
        <v>227</v>
      </c>
      <c r="C32" s="32">
        <v>2.6</v>
      </c>
      <c r="D32" s="33" t="s">
        <v>210</v>
      </c>
      <c r="E32" s="48" t="str">
        <f t="shared" si="0"/>
        <v>Significantly Different</v>
      </c>
      <c r="G32" s="12">
        <f t="shared" si="1"/>
        <v>2.6</v>
      </c>
      <c r="H32" s="12">
        <f t="shared" si="2"/>
        <v>6</v>
      </c>
      <c r="I32" s="12" t="str">
        <f t="shared" si="3"/>
        <v>+/-</v>
      </c>
      <c r="J32" s="12" t="str">
        <f t="shared" si="4"/>
        <v>0.2</v>
      </c>
      <c r="K32" s="13">
        <f t="shared" si="5"/>
        <v>0.12158054711246201</v>
      </c>
      <c r="L32" s="13">
        <f t="shared" si="6"/>
        <v>0.29999999999999982</v>
      </c>
      <c r="M32" s="13">
        <f t="shared" si="7"/>
        <v>0.1359311840425404</v>
      </c>
      <c r="N32" s="13">
        <f t="shared" si="8"/>
        <v>2.2069990937922914</v>
      </c>
      <c r="O32" s="12" t="s">
        <v>247</v>
      </c>
    </row>
    <row r="33" spans="1:15" x14ac:dyDescent="0.25">
      <c r="A33" s="30">
        <v>22</v>
      </c>
      <c r="B33" s="31" t="s">
        <v>261</v>
      </c>
      <c r="C33" s="32">
        <v>2.6</v>
      </c>
      <c r="D33" s="33" t="s">
        <v>206</v>
      </c>
      <c r="E33" s="48" t="str">
        <f t="shared" si="0"/>
        <v>Significantly Different</v>
      </c>
      <c r="G33" s="12">
        <f t="shared" si="1"/>
        <v>2.6</v>
      </c>
      <c r="H33" s="12">
        <f t="shared" si="2"/>
        <v>6</v>
      </c>
      <c r="I33" s="12" t="str">
        <f t="shared" si="3"/>
        <v>+/-</v>
      </c>
      <c r="J33" s="12" t="str">
        <f t="shared" si="4"/>
        <v>0.1</v>
      </c>
      <c r="K33" s="13">
        <f t="shared" si="5"/>
        <v>6.0790273556231005E-2</v>
      </c>
      <c r="L33" s="13">
        <f t="shared" si="6"/>
        <v>0.29999999999999982</v>
      </c>
      <c r="M33" s="13">
        <f t="shared" si="7"/>
        <v>8.5970429323592404E-2</v>
      </c>
      <c r="N33" s="13">
        <f t="shared" si="8"/>
        <v>3.4895719651556099</v>
      </c>
      <c r="O33" s="12" t="s">
        <v>249</v>
      </c>
    </row>
    <row r="34" spans="1:15" x14ac:dyDescent="0.25">
      <c r="A34" s="30">
        <v>22</v>
      </c>
      <c r="B34" s="31" t="s">
        <v>245</v>
      </c>
      <c r="C34" s="32">
        <v>2.6</v>
      </c>
      <c r="D34" s="33" t="s">
        <v>228</v>
      </c>
      <c r="E34" s="48" t="str">
        <f t="shared" si="0"/>
        <v>Not Significantly Different</v>
      </c>
      <c r="G34" s="12">
        <f t="shared" si="1"/>
        <v>2.6</v>
      </c>
      <c r="H34" s="12">
        <f t="shared" si="2"/>
        <v>6</v>
      </c>
      <c r="I34" s="12" t="str">
        <f t="shared" si="3"/>
        <v>+/-</v>
      </c>
      <c r="J34" s="12" t="str">
        <f t="shared" si="4"/>
        <v>0.3</v>
      </c>
      <c r="K34" s="13">
        <f t="shared" si="5"/>
        <v>0.18237082066869301</v>
      </c>
      <c r="L34" s="13">
        <f t="shared" si="6"/>
        <v>0.29999999999999982</v>
      </c>
      <c r="M34" s="13">
        <f t="shared" si="7"/>
        <v>0.19223572402239389</v>
      </c>
      <c r="N34" s="13">
        <f t="shared" si="8"/>
        <v>1.5605840252930943</v>
      </c>
      <c r="O34" s="12" t="s">
        <v>240</v>
      </c>
    </row>
    <row r="35" spans="1:15" x14ac:dyDescent="0.25">
      <c r="A35" s="30">
        <v>22</v>
      </c>
      <c r="B35" s="31" t="s">
        <v>238</v>
      </c>
      <c r="C35" s="32">
        <v>2.6</v>
      </c>
      <c r="D35" s="33" t="s">
        <v>255</v>
      </c>
      <c r="E35" s="48" t="str">
        <f t="shared" si="0"/>
        <v>Not Significantly Different</v>
      </c>
      <c r="G35" s="12">
        <f t="shared" si="1"/>
        <v>2.6</v>
      </c>
      <c r="H35" s="12">
        <f t="shared" si="2"/>
        <v>6</v>
      </c>
      <c r="I35" s="12" t="str">
        <f t="shared" si="3"/>
        <v>+/-</v>
      </c>
      <c r="J35" s="12" t="str">
        <f t="shared" si="4"/>
        <v>0.4</v>
      </c>
      <c r="K35" s="13">
        <f t="shared" si="5"/>
        <v>0.24316109422492402</v>
      </c>
      <c r="L35" s="13">
        <f t="shared" si="6"/>
        <v>0.29999999999999982</v>
      </c>
      <c r="M35" s="13">
        <f t="shared" si="7"/>
        <v>0.25064471888253259</v>
      </c>
      <c r="N35" s="13">
        <f t="shared" si="8"/>
        <v>1.1969133095543023</v>
      </c>
      <c r="O35" s="12" t="s">
        <v>250</v>
      </c>
    </row>
    <row r="36" spans="1:15" x14ac:dyDescent="0.25">
      <c r="A36" s="30">
        <v>22</v>
      </c>
      <c r="B36" s="31" t="s">
        <v>232</v>
      </c>
      <c r="C36" s="32">
        <v>2.6</v>
      </c>
      <c r="D36" s="33" t="s">
        <v>210</v>
      </c>
      <c r="E36" s="48" t="str">
        <f t="shared" si="0"/>
        <v>Significantly Different</v>
      </c>
      <c r="G36" s="12">
        <f t="shared" si="1"/>
        <v>2.6</v>
      </c>
      <c r="H36" s="12">
        <f t="shared" si="2"/>
        <v>6</v>
      </c>
      <c r="I36" s="12" t="str">
        <f t="shared" si="3"/>
        <v>+/-</v>
      </c>
      <c r="J36" s="12" t="str">
        <f t="shared" si="4"/>
        <v>0.2</v>
      </c>
      <c r="K36" s="13">
        <f t="shared" si="5"/>
        <v>0.12158054711246201</v>
      </c>
      <c r="L36" s="13">
        <f t="shared" si="6"/>
        <v>0.29999999999999982</v>
      </c>
      <c r="M36" s="13">
        <f t="shared" si="7"/>
        <v>0.1359311840425404</v>
      </c>
      <c r="N36" s="13">
        <f t="shared" si="8"/>
        <v>2.2069990937922914</v>
      </c>
      <c r="O36" s="12" t="s">
        <v>242</v>
      </c>
    </row>
    <row r="37" spans="1:15" x14ac:dyDescent="0.25">
      <c r="A37" s="30">
        <v>27</v>
      </c>
      <c r="B37" s="31" t="s">
        <v>259</v>
      </c>
      <c r="C37" s="32">
        <v>2.5</v>
      </c>
      <c r="D37" s="33" t="s">
        <v>206</v>
      </c>
      <c r="E37" s="48" t="str">
        <f t="shared" si="0"/>
        <v>Significantly Different</v>
      </c>
      <c r="G37" s="12">
        <f t="shared" si="1"/>
        <v>2.5</v>
      </c>
      <c r="H37" s="12">
        <f t="shared" si="2"/>
        <v>6</v>
      </c>
      <c r="I37" s="12" t="str">
        <f t="shared" si="3"/>
        <v>+/-</v>
      </c>
      <c r="J37" s="12" t="str">
        <f t="shared" si="4"/>
        <v>0.1</v>
      </c>
      <c r="K37" s="13">
        <f t="shared" si="5"/>
        <v>6.0790273556231005E-2</v>
      </c>
      <c r="L37" s="13">
        <f t="shared" si="6"/>
        <v>0.39999999999999991</v>
      </c>
      <c r="M37" s="13">
        <f t="shared" si="7"/>
        <v>8.5970429323592404E-2</v>
      </c>
      <c r="N37" s="13">
        <f t="shared" si="8"/>
        <v>4.6527626202074819</v>
      </c>
      <c r="O37" s="12" t="s">
        <v>223</v>
      </c>
    </row>
    <row r="38" spans="1:15" x14ac:dyDescent="0.25">
      <c r="A38" s="30">
        <v>28</v>
      </c>
      <c r="B38" s="31" t="s">
        <v>224</v>
      </c>
      <c r="C38" s="32">
        <v>2.4</v>
      </c>
      <c r="D38" s="33" t="s">
        <v>228</v>
      </c>
      <c r="E38" s="48" t="str">
        <f t="shared" si="0"/>
        <v>Significantly Different</v>
      </c>
      <c r="G38" s="12">
        <f t="shared" si="1"/>
        <v>2.4</v>
      </c>
      <c r="H38" s="12">
        <f t="shared" si="2"/>
        <v>6</v>
      </c>
      <c r="I38" s="12" t="str">
        <f t="shared" si="3"/>
        <v>+/-</v>
      </c>
      <c r="J38" s="12" t="str">
        <f t="shared" si="4"/>
        <v>0.3</v>
      </c>
      <c r="K38" s="13">
        <f t="shared" si="5"/>
        <v>0.18237082066869301</v>
      </c>
      <c r="L38" s="13">
        <f t="shared" si="6"/>
        <v>0.5</v>
      </c>
      <c r="M38" s="13">
        <f t="shared" si="7"/>
        <v>0.19223572402239389</v>
      </c>
      <c r="N38" s="13">
        <f t="shared" si="8"/>
        <v>2.6009733754884921</v>
      </c>
      <c r="O38" s="12" t="s">
        <v>227</v>
      </c>
    </row>
    <row r="39" spans="1:15" x14ac:dyDescent="0.25">
      <c r="A39" s="30">
        <v>28</v>
      </c>
      <c r="B39" s="31" t="s">
        <v>229</v>
      </c>
      <c r="C39" s="32">
        <v>2.4</v>
      </c>
      <c r="D39" s="33" t="s">
        <v>206</v>
      </c>
      <c r="E39" s="48" t="str">
        <f t="shared" si="0"/>
        <v>Significantly Different</v>
      </c>
      <c r="G39" s="12">
        <f t="shared" si="1"/>
        <v>2.4</v>
      </c>
      <c r="H39" s="12">
        <f t="shared" si="2"/>
        <v>6</v>
      </c>
      <c r="I39" s="12" t="str">
        <f t="shared" si="3"/>
        <v>+/-</v>
      </c>
      <c r="J39" s="12" t="str">
        <f t="shared" si="4"/>
        <v>0.1</v>
      </c>
      <c r="K39" s="13">
        <f t="shared" si="5"/>
        <v>6.0790273556231005E-2</v>
      </c>
      <c r="L39" s="13">
        <f t="shared" si="6"/>
        <v>0.5</v>
      </c>
      <c r="M39" s="13">
        <f t="shared" si="7"/>
        <v>8.5970429323592404E-2</v>
      </c>
      <c r="N39" s="13">
        <f t="shared" si="8"/>
        <v>5.8159532752593535</v>
      </c>
      <c r="O39" s="12" t="s">
        <v>254</v>
      </c>
    </row>
    <row r="40" spans="1:15" x14ac:dyDescent="0.25">
      <c r="A40" s="30">
        <v>28</v>
      </c>
      <c r="B40" s="31" t="s">
        <v>221</v>
      </c>
      <c r="C40" s="32">
        <v>2.4</v>
      </c>
      <c r="D40" s="33" t="s">
        <v>228</v>
      </c>
      <c r="E40" s="48" t="str">
        <f t="shared" si="0"/>
        <v>Significantly Different</v>
      </c>
      <c r="G40" s="12">
        <f t="shared" si="1"/>
        <v>2.4</v>
      </c>
      <c r="H40" s="12">
        <f t="shared" si="2"/>
        <v>6</v>
      </c>
      <c r="I40" s="12" t="str">
        <f t="shared" si="3"/>
        <v>+/-</v>
      </c>
      <c r="J40" s="12" t="str">
        <f t="shared" si="4"/>
        <v>0.3</v>
      </c>
      <c r="K40" s="13">
        <f t="shared" si="5"/>
        <v>0.18237082066869301</v>
      </c>
      <c r="L40" s="13">
        <f t="shared" si="6"/>
        <v>0.5</v>
      </c>
      <c r="M40" s="13">
        <f t="shared" si="7"/>
        <v>0.19223572402239389</v>
      </c>
      <c r="N40" s="13">
        <f t="shared" si="8"/>
        <v>2.6009733754884921</v>
      </c>
      <c r="O40" s="12" t="s">
        <v>214</v>
      </c>
    </row>
    <row r="41" spans="1:15" x14ac:dyDescent="0.25">
      <c r="A41" s="30">
        <v>31</v>
      </c>
      <c r="B41" s="31" t="s">
        <v>231</v>
      </c>
      <c r="C41" s="32">
        <v>2.2999999999999998</v>
      </c>
      <c r="D41" s="33" t="s">
        <v>206</v>
      </c>
      <c r="E41" s="48" t="str">
        <f t="shared" si="0"/>
        <v>Significantly Different</v>
      </c>
      <c r="G41" s="12">
        <f t="shared" si="1"/>
        <v>2.2999999999999998</v>
      </c>
      <c r="H41" s="12">
        <f t="shared" si="2"/>
        <v>6</v>
      </c>
      <c r="I41" s="12" t="str">
        <f t="shared" si="3"/>
        <v>+/-</v>
      </c>
      <c r="J41" s="12" t="str">
        <f t="shared" si="4"/>
        <v>0.1</v>
      </c>
      <c r="K41" s="13">
        <f t="shared" si="5"/>
        <v>6.0790273556231005E-2</v>
      </c>
      <c r="L41" s="13">
        <f t="shared" si="6"/>
        <v>0.60000000000000009</v>
      </c>
      <c r="M41" s="13">
        <f t="shared" si="7"/>
        <v>8.5970429323592404E-2</v>
      </c>
      <c r="N41" s="13">
        <f t="shared" si="8"/>
        <v>6.979143930311225</v>
      </c>
      <c r="O41" s="12" t="s">
        <v>257</v>
      </c>
    </row>
    <row r="42" spans="1:15" x14ac:dyDescent="0.25">
      <c r="A42" s="30">
        <v>31</v>
      </c>
      <c r="B42" s="31" t="s">
        <v>237</v>
      </c>
      <c r="C42" s="32">
        <v>2.2999999999999998</v>
      </c>
      <c r="D42" s="33" t="s">
        <v>206</v>
      </c>
      <c r="E42" s="48" t="str">
        <f t="shared" si="0"/>
        <v>Significantly Different</v>
      </c>
      <c r="G42" s="12">
        <f t="shared" si="1"/>
        <v>2.2999999999999998</v>
      </c>
      <c r="H42" s="12">
        <f t="shared" si="2"/>
        <v>6</v>
      </c>
      <c r="I42" s="12" t="str">
        <f t="shared" si="3"/>
        <v>+/-</v>
      </c>
      <c r="J42" s="12" t="str">
        <f t="shared" si="4"/>
        <v>0.1</v>
      </c>
      <c r="K42" s="13">
        <f t="shared" si="5"/>
        <v>6.0790273556231005E-2</v>
      </c>
      <c r="L42" s="13">
        <f t="shared" si="6"/>
        <v>0.60000000000000009</v>
      </c>
      <c r="M42" s="13">
        <f t="shared" si="7"/>
        <v>8.5970429323592404E-2</v>
      </c>
      <c r="N42" s="13">
        <f t="shared" si="8"/>
        <v>6.979143930311225</v>
      </c>
      <c r="O42" s="12" t="s">
        <v>252</v>
      </c>
    </row>
    <row r="43" spans="1:15" x14ac:dyDescent="0.25">
      <c r="A43" s="30">
        <v>31</v>
      </c>
      <c r="B43" s="31" t="s">
        <v>248</v>
      </c>
      <c r="C43" s="32">
        <v>2.2999999999999998</v>
      </c>
      <c r="D43" s="33" t="s">
        <v>206</v>
      </c>
      <c r="E43" s="48" t="str">
        <f t="shared" si="0"/>
        <v>Significantly Different</v>
      </c>
      <c r="G43" s="12">
        <f t="shared" si="1"/>
        <v>2.2999999999999998</v>
      </c>
      <c r="H43" s="12">
        <f t="shared" si="2"/>
        <v>6</v>
      </c>
      <c r="I43" s="12" t="str">
        <f t="shared" si="3"/>
        <v>+/-</v>
      </c>
      <c r="J43" s="12" t="str">
        <f t="shared" si="4"/>
        <v>0.1</v>
      </c>
      <c r="K43" s="13">
        <f t="shared" si="5"/>
        <v>6.0790273556231005E-2</v>
      </c>
      <c r="L43" s="13">
        <f t="shared" si="6"/>
        <v>0.60000000000000009</v>
      </c>
      <c r="M43" s="13">
        <f t="shared" si="7"/>
        <v>8.5970429323592404E-2</v>
      </c>
      <c r="N43" s="13">
        <f t="shared" si="8"/>
        <v>6.979143930311225</v>
      </c>
      <c r="O43" s="12" t="s">
        <v>259</v>
      </c>
    </row>
    <row r="44" spans="1:15" x14ac:dyDescent="0.25">
      <c r="A44" s="30">
        <v>31</v>
      </c>
      <c r="B44" s="31" t="s">
        <v>234</v>
      </c>
      <c r="C44" s="32">
        <v>2.2999999999999998</v>
      </c>
      <c r="D44" s="33" t="s">
        <v>206</v>
      </c>
      <c r="E44" s="48" t="str">
        <f t="shared" si="0"/>
        <v>Significantly Different</v>
      </c>
      <c r="G44" s="12">
        <f t="shared" si="1"/>
        <v>2.2999999999999998</v>
      </c>
      <c r="H44" s="12">
        <f t="shared" si="2"/>
        <v>6</v>
      </c>
      <c r="I44" s="12" t="str">
        <f t="shared" si="3"/>
        <v>+/-</v>
      </c>
      <c r="J44" s="12" t="str">
        <f t="shared" si="4"/>
        <v>0.1</v>
      </c>
      <c r="K44" s="13">
        <f t="shared" si="5"/>
        <v>6.0790273556231005E-2</v>
      </c>
      <c r="L44" s="13">
        <f t="shared" si="6"/>
        <v>0.60000000000000009</v>
      </c>
      <c r="M44" s="13">
        <f t="shared" si="7"/>
        <v>8.5970429323592404E-2</v>
      </c>
      <c r="N44" s="13">
        <f t="shared" si="8"/>
        <v>6.979143930311225</v>
      </c>
      <c r="O44" s="12" t="s">
        <v>261</v>
      </c>
    </row>
    <row r="45" spans="1:15" x14ac:dyDescent="0.25">
      <c r="A45" s="30">
        <v>35</v>
      </c>
      <c r="B45" s="31" t="s">
        <v>235</v>
      </c>
      <c r="C45" s="32">
        <v>2.2000000000000002</v>
      </c>
      <c r="D45" s="33" t="s">
        <v>206</v>
      </c>
      <c r="E45" s="48" t="str">
        <f t="shared" si="0"/>
        <v>Significantly Different</v>
      </c>
      <c r="G45" s="12">
        <f t="shared" si="1"/>
        <v>2.2000000000000002</v>
      </c>
      <c r="H45" s="12">
        <f t="shared" si="2"/>
        <v>6</v>
      </c>
      <c r="I45" s="12" t="str">
        <f t="shared" si="3"/>
        <v>+/-</v>
      </c>
      <c r="J45" s="12" t="str">
        <f t="shared" si="4"/>
        <v>0.1</v>
      </c>
      <c r="K45" s="13">
        <f t="shared" si="5"/>
        <v>6.0790273556231005E-2</v>
      </c>
      <c r="L45" s="13">
        <f t="shared" si="6"/>
        <v>0.69999999999999973</v>
      </c>
      <c r="M45" s="13">
        <f t="shared" si="7"/>
        <v>8.5970429323592404E-2</v>
      </c>
      <c r="N45" s="13">
        <f t="shared" si="8"/>
        <v>8.1423345853630913</v>
      </c>
      <c r="O45" s="12" t="s">
        <v>230</v>
      </c>
    </row>
    <row r="46" spans="1:15" x14ac:dyDescent="0.25">
      <c r="A46" s="30">
        <v>35</v>
      </c>
      <c r="B46" s="31" t="s">
        <v>225</v>
      </c>
      <c r="C46" s="32">
        <v>2.2000000000000002</v>
      </c>
      <c r="D46" s="33" t="s">
        <v>210</v>
      </c>
      <c r="E46" s="48" t="str">
        <f t="shared" si="0"/>
        <v>Significantly Different</v>
      </c>
      <c r="G46" s="12">
        <f t="shared" si="1"/>
        <v>2.2000000000000002</v>
      </c>
      <c r="H46" s="12">
        <f t="shared" si="2"/>
        <v>6</v>
      </c>
      <c r="I46" s="12" t="str">
        <f t="shared" si="3"/>
        <v>+/-</v>
      </c>
      <c r="J46" s="12" t="str">
        <f t="shared" si="4"/>
        <v>0.2</v>
      </c>
      <c r="K46" s="13">
        <f t="shared" si="5"/>
        <v>0.12158054711246201</v>
      </c>
      <c r="L46" s="13">
        <f t="shared" si="6"/>
        <v>0.69999999999999973</v>
      </c>
      <c r="M46" s="13">
        <f t="shared" si="7"/>
        <v>0.1359311840425404</v>
      </c>
      <c r="N46" s="13">
        <f t="shared" si="8"/>
        <v>5.1496645521820144</v>
      </c>
      <c r="O46" s="12" t="s">
        <v>243</v>
      </c>
    </row>
    <row r="47" spans="1:15" x14ac:dyDescent="0.25">
      <c r="A47" s="30">
        <v>35</v>
      </c>
      <c r="B47" s="31" t="s">
        <v>257</v>
      </c>
      <c r="C47" s="32">
        <v>2.2000000000000002</v>
      </c>
      <c r="D47" s="33" t="s">
        <v>206</v>
      </c>
      <c r="E47" s="48" t="str">
        <f t="shared" si="0"/>
        <v>Significantly Different</v>
      </c>
      <c r="G47" s="12">
        <f t="shared" si="1"/>
        <v>2.2000000000000002</v>
      </c>
      <c r="H47" s="12">
        <f t="shared" si="2"/>
        <v>6</v>
      </c>
      <c r="I47" s="12" t="str">
        <f t="shared" si="3"/>
        <v>+/-</v>
      </c>
      <c r="J47" s="12" t="str">
        <f t="shared" si="4"/>
        <v>0.1</v>
      </c>
      <c r="K47" s="13">
        <f t="shared" si="5"/>
        <v>6.0790273556231005E-2</v>
      </c>
      <c r="L47" s="13">
        <f t="shared" si="6"/>
        <v>0.69999999999999973</v>
      </c>
      <c r="M47" s="13">
        <f t="shared" si="7"/>
        <v>8.5970429323592404E-2</v>
      </c>
      <c r="N47" s="13">
        <f t="shared" si="8"/>
        <v>8.1423345853630913</v>
      </c>
      <c r="O47" s="12" t="s">
        <v>260</v>
      </c>
    </row>
    <row r="48" spans="1:15" x14ac:dyDescent="0.25">
      <c r="A48" s="30">
        <v>35</v>
      </c>
      <c r="B48" s="31" t="s">
        <v>230</v>
      </c>
      <c r="C48" s="32">
        <v>2.2000000000000002</v>
      </c>
      <c r="D48" s="33" t="s">
        <v>228</v>
      </c>
      <c r="E48" s="48" t="str">
        <f t="shared" si="0"/>
        <v>Significantly Different</v>
      </c>
      <c r="G48" s="12">
        <f t="shared" si="1"/>
        <v>2.2000000000000002</v>
      </c>
      <c r="H48" s="12">
        <f t="shared" si="2"/>
        <v>6</v>
      </c>
      <c r="I48" s="12" t="str">
        <f t="shared" si="3"/>
        <v>+/-</v>
      </c>
      <c r="J48" s="12" t="str">
        <f t="shared" si="4"/>
        <v>0.3</v>
      </c>
      <c r="K48" s="13">
        <f t="shared" si="5"/>
        <v>0.18237082066869301</v>
      </c>
      <c r="L48" s="13">
        <f t="shared" si="6"/>
        <v>0.69999999999999973</v>
      </c>
      <c r="M48" s="13">
        <f t="shared" si="7"/>
        <v>0.19223572402239389</v>
      </c>
      <c r="N48" s="13">
        <f t="shared" si="8"/>
        <v>3.6413627256838872</v>
      </c>
      <c r="O48" s="12" t="s">
        <v>239</v>
      </c>
    </row>
    <row r="49" spans="1:15" x14ac:dyDescent="0.25">
      <c r="A49" s="30">
        <v>39</v>
      </c>
      <c r="B49" s="31" t="s">
        <v>241</v>
      </c>
      <c r="C49" s="32">
        <v>2.1</v>
      </c>
      <c r="D49" s="33" t="s">
        <v>210</v>
      </c>
      <c r="E49" s="48" t="str">
        <f t="shared" si="0"/>
        <v>Significantly Different</v>
      </c>
      <c r="G49" s="12">
        <f t="shared" si="1"/>
        <v>2.1</v>
      </c>
      <c r="H49" s="12">
        <f t="shared" si="2"/>
        <v>6</v>
      </c>
      <c r="I49" s="12" t="str">
        <f t="shared" si="3"/>
        <v>+/-</v>
      </c>
      <c r="J49" s="12" t="str">
        <f t="shared" si="4"/>
        <v>0.2</v>
      </c>
      <c r="K49" s="13">
        <f t="shared" si="5"/>
        <v>0.12158054711246201</v>
      </c>
      <c r="L49" s="13">
        <f t="shared" si="6"/>
        <v>0.79999999999999982</v>
      </c>
      <c r="M49" s="13">
        <f t="shared" si="7"/>
        <v>0.1359311840425404</v>
      </c>
      <c r="N49" s="13">
        <f t="shared" si="8"/>
        <v>5.8853309167794459</v>
      </c>
      <c r="O49" s="12" t="s">
        <v>248</v>
      </c>
    </row>
    <row r="50" spans="1:15" x14ac:dyDescent="0.25">
      <c r="A50" s="30">
        <v>39</v>
      </c>
      <c r="B50" s="31" t="s">
        <v>207</v>
      </c>
      <c r="C50" s="32">
        <v>2.1</v>
      </c>
      <c r="D50" s="33" t="s">
        <v>210</v>
      </c>
      <c r="E50" s="48" t="str">
        <f t="shared" si="0"/>
        <v>Significantly Different</v>
      </c>
      <c r="G50" s="12">
        <f t="shared" si="1"/>
        <v>2.1</v>
      </c>
      <c r="H50" s="12">
        <f t="shared" si="2"/>
        <v>6</v>
      </c>
      <c r="I50" s="12" t="str">
        <f t="shared" si="3"/>
        <v>+/-</v>
      </c>
      <c r="J50" s="12" t="str">
        <f t="shared" si="4"/>
        <v>0.2</v>
      </c>
      <c r="K50" s="13">
        <f t="shared" si="5"/>
        <v>0.12158054711246201</v>
      </c>
      <c r="L50" s="13">
        <f t="shared" si="6"/>
        <v>0.79999999999999982</v>
      </c>
      <c r="M50" s="13">
        <f t="shared" si="7"/>
        <v>0.1359311840425404</v>
      </c>
      <c r="N50" s="13">
        <f t="shared" si="8"/>
        <v>5.8853309167794459</v>
      </c>
      <c r="O50" s="12" t="s">
        <v>245</v>
      </c>
    </row>
    <row r="51" spans="1:15" x14ac:dyDescent="0.25">
      <c r="A51" s="30">
        <v>39</v>
      </c>
      <c r="B51" s="31" t="s">
        <v>214</v>
      </c>
      <c r="C51" s="32">
        <v>2.1</v>
      </c>
      <c r="D51" s="33" t="s">
        <v>210</v>
      </c>
      <c r="E51" s="48" t="str">
        <f t="shared" si="0"/>
        <v>Significantly Different</v>
      </c>
      <c r="G51" s="12">
        <f t="shared" si="1"/>
        <v>2.1</v>
      </c>
      <c r="H51" s="12">
        <f t="shared" si="2"/>
        <v>6</v>
      </c>
      <c r="I51" s="12" t="str">
        <f t="shared" si="3"/>
        <v>+/-</v>
      </c>
      <c r="J51" s="12" t="str">
        <f t="shared" si="4"/>
        <v>0.2</v>
      </c>
      <c r="K51" s="13">
        <f t="shared" si="5"/>
        <v>0.12158054711246201</v>
      </c>
      <c r="L51" s="13">
        <f t="shared" si="6"/>
        <v>0.79999999999999982</v>
      </c>
      <c r="M51" s="13">
        <f t="shared" si="7"/>
        <v>0.1359311840425404</v>
      </c>
      <c r="N51" s="13">
        <f t="shared" si="8"/>
        <v>5.8853309167794459</v>
      </c>
      <c r="O51" s="12" t="s">
        <v>263</v>
      </c>
    </row>
    <row r="52" spans="1:15" x14ac:dyDescent="0.25">
      <c r="A52" s="30">
        <v>39</v>
      </c>
      <c r="B52" s="31" t="s">
        <v>252</v>
      </c>
      <c r="C52" s="32">
        <v>2.1</v>
      </c>
      <c r="D52" s="33" t="s">
        <v>210</v>
      </c>
      <c r="E52" s="48" t="str">
        <f t="shared" si="0"/>
        <v>Significantly Different</v>
      </c>
      <c r="G52" s="12">
        <f t="shared" si="1"/>
        <v>2.1</v>
      </c>
      <c r="H52" s="12">
        <f t="shared" si="2"/>
        <v>6</v>
      </c>
      <c r="I52" s="12" t="str">
        <f t="shared" si="3"/>
        <v>+/-</v>
      </c>
      <c r="J52" s="12" t="str">
        <f t="shared" si="4"/>
        <v>0.2</v>
      </c>
      <c r="K52" s="13">
        <f t="shared" si="5"/>
        <v>0.12158054711246201</v>
      </c>
      <c r="L52" s="13">
        <f t="shared" si="6"/>
        <v>0.79999999999999982</v>
      </c>
      <c r="M52" s="13">
        <f t="shared" si="7"/>
        <v>0.1359311840425404</v>
      </c>
      <c r="N52" s="13">
        <f t="shared" si="8"/>
        <v>5.8853309167794459</v>
      </c>
      <c r="O52" s="12" t="s">
        <v>238</v>
      </c>
    </row>
    <row r="53" spans="1:15" x14ac:dyDescent="0.25">
      <c r="A53" s="30">
        <v>39</v>
      </c>
      <c r="B53" s="31" t="s">
        <v>263</v>
      </c>
      <c r="C53" s="32">
        <v>2.1</v>
      </c>
      <c r="D53" s="33" t="s">
        <v>210</v>
      </c>
      <c r="E53" s="48" t="str">
        <f t="shared" si="0"/>
        <v>Significantly Different</v>
      </c>
      <c r="G53" s="12">
        <f t="shared" si="1"/>
        <v>2.1</v>
      </c>
      <c r="H53" s="12">
        <f t="shared" si="2"/>
        <v>6</v>
      </c>
      <c r="I53" s="12" t="str">
        <f t="shared" si="3"/>
        <v>+/-</v>
      </c>
      <c r="J53" s="12" t="str">
        <f t="shared" si="4"/>
        <v>0.2</v>
      </c>
      <c r="K53" s="13">
        <f t="shared" si="5"/>
        <v>0.12158054711246201</v>
      </c>
      <c r="L53" s="13">
        <f t="shared" si="6"/>
        <v>0.79999999999999982</v>
      </c>
      <c r="M53" s="13">
        <f t="shared" si="7"/>
        <v>0.1359311840425404</v>
      </c>
      <c r="N53" s="13">
        <f t="shared" si="8"/>
        <v>5.8853309167794459</v>
      </c>
      <c r="O53" s="12" t="s">
        <v>251</v>
      </c>
    </row>
    <row r="54" spans="1:15" x14ac:dyDescent="0.25">
      <c r="A54" s="30">
        <v>39</v>
      </c>
      <c r="B54" s="31" t="s">
        <v>251</v>
      </c>
      <c r="C54" s="32">
        <v>2.1</v>
      </c>
      <c r="D54" s="33" t="s">
        <v>206</v>
      </c>
      <c r="E54" s="48" t="str">
        <f t="shared" si="0"/>
        <v>Significantly Different</v>
      </c>
      <c r="G54" s="12">
        <f t="shared" si="1"/>
        <v>2.1</v>
      </c>
      <c r="H54" s="12">
        <f t="shared" si="2"/>
        <v>6</v>
      </c>
      <c r="I54" s="12" t="str">
        <f t="shared" si="3"/>
        <v>+/-</v>
      </c>
      <c r="J54" s="12" t="str">
        <f t="shared" si="4"/>
        <v>0.1</v>
      </c>
      <c r="K54" s="13">
        <f t="shared" si="5"/>
        <v>6.0790273556231005E-2</v>
      </c>
      <c r="L54" s="13">
        <f t="shared" si="6"/>
        <v>0.79999999999999982</v>
      </c>
      <c r="M54" s="13">
        <f t="shared" si="7"/>
        <v>8.5970429323592404E-2</v>
      </c>
      <c r="N54" s="13">
        <f t="shared" si="8"/>
        <v>9.3055252404149638</v>
      </c>
      <c r="O54" s="12" t="s">
        <v>258</v>
      </c>
    </row>
    <row r="55" spans="1:15" x14ac:dyDescent="0.25">
      <c r="A55" s="30">
        <v>39</v>
      </c>
      <c r="B55" s="31" t="s">
        <v>258</v>
      </c>
      <c r="C55" s="32">
        <v>2.1</v>
      </c>
      <c r="D55" s="33" t="s">
        <v>206</v>
      </c>
      <c r="E55" s="48" t="str">
        <f t="shared" si="0"/>
        <v>Significantly Different</v>
      </c>
      <c r="G55" s="12">
        <f t="shared" si="1"/>
        <v>2.1</v>
      </c>
      <c r="H55" s="12">
        <f t="shared" si="2"/>
        <v>6</v>
      </c>
      <c r="I55" s="12" t="str">
        <f t="shared" si="3"/>
        <v>+/-</v>
      </c>
      <c r="J55" s="12" t="str">
        <f t="shared" si="4"/>
        <v>0.1</v>
      </c>
      <c r="K55" s="13">
        <f t="shared" si="5"/>
        <v>6.0790273556231005E-2</v>
      </c>
      <c r="L55" s="13">
        <f t="shared" si="6"/>
        <v>0.79999999999999982</v>
      </c>
      <c r="M55" s="13">
        <f t="shared" si="7"/>
        <v>8.5970429323592404E-2</v>
      </c>
      <c r="N55" s="13">
        <f t="shared" si="8"/>
        <v>9.3055252404149638</v>
      </c>
      <c r="O55" s="12" t="s">
        <v>232</v>
      </c>
    </row>
    <row r="56" spans="1:15" x14ac:dyDescent="0.25">
      <c r="A56" s="30">
        <v>39</v>
      </c>
      <c r="B56" s="31" t="s">
        <v>216</v>
      </c>
      <c r="C56" s="32">
        <v>2.1</v>
      </c>
      <c r="D56" s="33" t="s">
        <v>228</v>
      </c>
      <c r="E56" s="48" t="str">
        <f t="shared" si="0"/>
        <v>Significantly Different</v>
      </c>
      <c r="G56" s="12">
        <f t="shared" si="1"/>
        <v>2.1</v>
      </c>
      <c r="H56" s="12">
        <f t="shared" si="2"/>
        <v>6</v>
      </c>
      <c r="I56" s="12" t="str">
        <f t="shared" si="3"/>
        <v>+/-</v>
      </c>
      <c r="J56" s="12" t="str">
        <f t="shared" si="4"/>
        <v>0.3</v>
      </c>
      <c r="K56" s="13">
        <f t="shared" si="5"/>
        <v>0.18237082066869301</v>
      </c>
      <c r="L56" s="13">
        <f t="shared" si="6"/>
        <v>0.79999999999999982</v>
      </c>
      <c r="M56" s="13">
        <f t="shared" si="7"/>
        <v>0.19223572402239389</v>
      </c>
      <c r="N56" s="13">
        <f t="shared" si="8"/>
        <v>4.1615574007815859</v>
      </c>
      <c r="O56" s="12" t="s">
        <v>209</v>
      </c>
    </row>
    <row r="57" spans="1:15" x14ac:dyDescent="0.25">
      <c r="A57" s="30">
        <v>47</v>
      </c>
      <c r="B57" s="31" t="s">
        <v>219</v>
      </c>
      <c r="C57" s="32">
        <v>2</v>
      </c>
      <c r="D57" s="33" t="s">
        <v>210</v>
      </c>
      <c r="E57" s="48" t="str">
        <f t="shared" si="0"/>
        <v>Significantly Different</v>
      </c>
      <c r="G57" s="12">
        <f t="shared" si="1"/>
        <v>2</v>
      </c>
      <c r="H57" s="12">
        <f t="shared" si="2"/>
        <v>6</v>
      </c>
      <c r="I57" s="12" t="str">
        <f t="shared" si="3"/>
        <v>+/-</v>
      </c>
      <c r="J57" s="12" t="str">
        <f t="shared" si="4"/>
        <v>0.2</v>
      </c>
      <c r="K57" s="13">
        <f t="shared" si="5"/>
        <v>0.12158054711246201</v>
      </c>
      <c r="L57" s="13">
        <f t="shared" si="6"/>
        <v>0.89999999999999991</v>
      </c>
      <c r="M57" s="13">
        <f t="shared" si="7"/>
        <v>0.1359311840425404</v>
      </c>
      <c r="N57" s="13">
        <f t="shared" si="8"/>
        <v>6.6209972813768774</v>
      </c>
      <c r="O57" s="12" t="s">
        <v>262</v>
      </c>
    </row>
    <row r="58" spans="1:15" x14ac:dyDescent="0.25">
      <c r="A58" s="30">
        <v>47</v>
      </c>
      <c r="B58" s="31" t="s">
        <v>209</v>
      </c>
      <c r="C58" s="32">
        <v>2</v>
      </c>
      <c r="D58" s="33" t="s">
        <v>228</v>
      </c>
      <c r="E58" s="48" t="str">
        <f t="shared" si="0"/>
        <v>Significantly Different</v>
      </c>
      <c r="G58" s="12">
        <f t="shared" si="1"/>
        <v>2</v>
      </c>
      <c r="H58" s="12">
        <f t="shared" si="2"/>
        <v>6</v>
      </c>
      <c r="I58" s="12" t="str">
        <f t="shared" si="3"/>
        <v>+/-</v>
      </c>
      <c r="J58" s="12" t="str">
        <f t="shared" si="4"/>
        <v>0.3</v>
      </c>
      <c r="K58" s="13">
        <f t="shared" si="5"/>
        <v>0.18237082066869301</v>
      </c>
      <c r="L58" s="13">
        <f t="shared" si="6"/>
        <v>0.89999999999999991</v>
      </c>
      <c r="M58" s="13">
        <f t="shared" si="7"/>
        <v>0.19223572402239389</v>
      </c>
      <c r="N58" s="13">
        <f t="shared" si="8"/>
        <v>4.6817520758792845</v>
      </c>
      <c r="O58" s="12" t="s">
        <v>256</v>
      </c>
    </row>
    <row r="59" spans="1:15" x14ac:dyDescent="0.25">
      <c r="A59" s="30">
        <v>49</v>
      </c>
      <c r="B59" s="31" t="s">
        <v>208</v>
      </c>
      <c r="C59" s="32">
        <v>1.9</v>
      </c>
      <c r="D59" s="33" t="s">
        <v>206</v>
      </c>
      <c r="E59" s="48" t="str">
        <f t="shared" si="0"/>
        <v>Significantly Different</v>
      </c>
      <c r="G59" s="12">
        <f t="shared" si="1"/>
        <v>1.9</v>
      </c>
      <c r="H59" s="12">
        <f t="shared" si="2"/>
        <v>6</v>
      </c>
      <c r="I59" s="12" t="str">
        <f t="shared" si="3"/>
        <v>+/-</v>
      </c>
      <c r="J59" s="12" t="str">
        <f t="shared" si="4"/>
        <v>0.1</v>
      </c>
      <c r="K59" s="13">
        <f t="shared" si="5"/>
        <v>6.0790273556231005E-2</v>
      </c>
      <c r="L59" s="13">
        <f t="shared" si="6"/>
        <v>1</v>
      </c>
      <c r="M59" s="13">
        <f t="shared" si="7"/>
        <v>8.5970429323592404E-2</v>
      </c>
      <c r="N59" s="13">
        <f t="shared" si="8"/>
        <v>11.631906550518707</v>
      </c>
      <c r="O59" s="12" t="s">
        <v>212</v>
      </c>
    </row>
    <row r="60" spans="1:15" x14ac:dyDescent="0.25">
      <c r="A60" s="30">
        <v>50</v>
      </c>
      <c r="B60" s="31" t="s">
        <v>212</v>
      </c>
      <c r="C60" s="32">
        <v>1.8</v>
      </c>
      <c r="D60" s="33" t="s">
        <v>210</v>
      </c>
      <c r="E60" s="48" t="str">
        <f t="shared" si="0"/>
        <v>Significantly Different</v>
      </c>
      <c r="G60" s="12">
        <f t="shared" si="1"/>
        <v>1.8</v>
      </c>
      <c r="H60" s="12">
        <f t="shared" si="2"/>
        <v>6</v>
      </c>
      <c r="I60" s="12" t="str">
        <f t="shared" si="3"/>
        <v>+/-</v>
      </c>
      <c r="J60" s="12" t="str">
        <f t="shared" si="4"/>
        <v>0.2</v>
      </c>
      <c r="K60" s="13">
        <f t="shared" si="5"/>
        <v>0.12158054711246201</v>
      </c>
      <c r="L60" s="13">
        <f t="shared" si="6"/>
        <v>1.0999999999999999</v>
      </c>
      <c r="M60" s="13">
        <f t="shared" si="7"/>
        <v>0.1359311840425404</v>
      </c>
      <c r="N60" s="13">
        <f t="shared" si="8"/>
        <v>8.0923300105717377</v>
      </c>
      <c r="O60" s="12" t="s">
        <v>234</v>
      </c>
    </row>
    <row r="61" spans="1:15" x14ac:dyDescent="0.25">
      <c r="A61" s="30">
        <v>51</v>
      </c>
      <c r="B61" s="31" t="s">
        <v>250</v>
      </c>
      <c r="C61" s="32">
        <v>1.4</v>
      </c>
      <c r="D61" s="33" t="s">
        <v>210</v>
      </c>
      <c r="E61" s="48" t="str">
        <f t="shared" si="0"/>
        <v>Significantly Different</v>
      </c>
      <c r="G61" s="12">
        <f t="shared" si="1"/>
        <v>1.4</v>
      </c>
      <c r="H61" s="12">
        <f t="shared" si="2"/>
        <v>6</v>
      </c>
      <c r="I61" s="12" t="str">
        <f t="shared" si="3"/>
        <v>+/-</v>
      </c>
      <c r="J61" s="12" t="str">
        <f t="shared" si="4"/>
        <v>0.2</v>
      </c>
      <c r="K61" s="13">
        <f t="shared" si="5"/>
        <v>0.12158054711246201</v>
      </c>
      <c r="L61" s="13">
        <f t="shared" si="6"/>
        <v>1.5</v>
      </c>
      <c r="M61" s="13">
        <f t="shared" si="7"/>
        <v>0.1359311840425404</v>
      </c>
      <c r="N61" s="13">
        <f t="shared" si="8"/>
        <v>11.034995468961462</v>
      </c>
      <c r="O61" s="12" t="s">
        <v>216</v>
      </c>
    </row>
    <row r="62" spans="1:15" ht="15.75" thickBot="1" x14ac:dyDescent="0.3">
      <c r="A62" s="36"/>
      <c r="B62" s="37" t="s">
        <v>264</v>
      </c>
      <c r="C62" s="38">
        <v>4.5</v>
      </c>
      <c r="D62" s="39" t="s">
        <v>228</v>
      </c>
      <c r="E62" s="49" t="str">
        <f t="shared" si="0"/>
        <v>Significantly Different</v>
      </c>
      <c r="G62" s="12">
        <f t="shared" si="1"/>
        <v>4.5</v>
      </c>
      <c r="H62" s="12">
        <f t="shared" si="2"/>
        <v>6</v>
      </c>
      <c r="I62" s="12" t="str">
        <f t="shared" si="3"/>
        <v>+/-</v>
      </c>
      <c r="J62" s="12" t="str">
        <f t="shared" si="4"/>
        <v>0.3</v>
      </c>
      <c r="K62" s="13">
        <f t="shared" si="5"/>
        <v>0.18237082066869301</v>
      </c>
      <c r="L62" s="13">
        <f t="shared" si="6"/>
        <v>-1.6</v>
      </c>
      <c r="M62" s="13">
        <f t="shared" si="7"/>
        <v>0.19223572402239389</v>
      </c>
      <c r="N62" s="13">
        <f t="shared" si="8"/>
        <v>-8.3231148015631753</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497" priority="5" operator="equal">
      <formula>"State Selected"</formula>
    </cfRule>
    <cfRule type="cellIs" dxfId="496" priority="6" operator="equal">
      <formula>"Not Significantly Different"</formula>
    </cfRule>
  </conditionalFormatting>
  <conditionalFormatting sqref="E10:E62">
    <cfRule type="cellIs" dxfId="495" priority="1" operator="equal">
      <formula>"OTHER ERROR"</formula>
    </cfRule>
    <cfRule type="cellIs" dxfId="494" priority="2" operator="equal">
      <formula>"Statistical Test not applicable"</formula>
    </cfRule>
    <cfRule type="cellIs" dxfId="493" priority="3" operator="equal">
      <formula>"Geography Selected"</formula>
    </cfRule>
    <cfRule type="cellIs" dxfId="492"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9EC0AD20-9781-4B44-996E-D4215057509E}">
      <formula1>$O$10:$O$62</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264B2-3432-4634-9676-B6E375D7C416}">
  <sheetPr codeName="Sheet18"/>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1" t="s">
        <v>179</v>
      </c>
      <c r="B1" s="12" t="s">
        <v>303</v>
      </c>
    </row>
    <row r="2" spans="1:16" x14ac:dyDescent="0.25">
      <c r="A2" s="14" t="s">
        <v>181</v>
      </c>
      <c r="B2" s="12" t="s">
        <v>304</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60.2</v>
      </c>
      <c r="C6" s="12" t="s">
        <v>188</v>
      </c>
      <c r="H6" s="19" t="s">
        <v>189</v>
      </c>
      <c r="I6" s="12">
        <f>VLOOKUP($B$4,$B$9:$K$62,6,FALSE)</f>
        <v>60.2</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60.2</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60.2</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207</v>
      </c>
      <c r="C11" s="32">
        <v>93</v>
      </c>
      <c r="D11" s="35" t="s">
        <v>206</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93</v>
      </c>
      <c r="H11" s="12">
        <f t="shared" ref="H11:H62" si="2">LEN(TRIM(D11))</f>
        <v>6</v>
      </c>
      <c r="I11" s="12" t="str">
        <f t="shared" ref="I11:I62" si="3">IF(H11&gt;=3,MID(TRIM(D11),1,3),"NO")</f>
        <v>+/-</v>
      </c>
      <c r="J11" s="12" t="str">
        <f t="shared" ref="J11:J62" si="4">IF(TRIM(I11)="+/-",MID(TRIM(D11),4,H11-3),D11)</f>
        <v>0.1</v>
      </c>
      <c r="K11" s="13">
        <f t="shared" ref="K11:K62" si="5">IF(TRIM(J11)="*****",0,IF(ISERROR(VALUE(J11)),"NA",VALUE(J11/$I$4)))</f>
        <v>6.0790273556231005E-2</v>
      </c>
      <c r="L11" s="13">
        <f t="shared" ref="L11:L62" si="6">IF(AND(ISNUMBER(G11),ISNUMBER($I$6)),$I$6-G11,"N/A")</f>
        <v>-32.799999999999997</v>
      </c>
      <c r="M11" s="13">
        <f t="shared" ref="M11:M62" si="7">IF(AND(ISNUMBER(K11),ISNUMBER($I$7)),SQRT(K11^2+($I$7)^2),"N/A")</f>
        <v>8.5970429323592404E-2</v>
      </c>
      <c r="N11" s="13">
        <f>IF(AND(ISNUMBER(L11),ISNUMBER(M11),M11&lt;&gt;0),L11/M11,"NA")</f>
        <v>-381.52653485701353</v>
      </c>
      <c r="O11" s="12" t="s">
        <v>208</v>
      </c>
    </row>
    <row r="12" spans="1:16" x14ac:dyDescent="0.25">
      <c r="A12" s="30">
        <v>2</v>
      </c>
      <c r="B12" s="31" t="s">
        <v>209</v>
      </c>
      <c r="C12" s="32">
        <v>92.6</v>
      </c>
      <c r="D12" s="33" t="s">
        <v>206</v>
      </c>
      <c r="E12" s="48" t="str">
        <f t="shared" si="0"/>
        <v>Significantly Different</v>
      </c>
      <c r="G12" s="12">
        <f t="shared" si="1"/>
        <v>92.6</v>
      </c>
      <c r="H12" s="12">
        <f t="shared" si="2"/>
        <v>6</v>
      </c>
      <c r="I12" s="12" t="str">
        <f t="shared" si="3"/>
        <v>+/-</v>
      </c>
      <c r="J12" s="12" t="str">
        <f t="shared" si="4"/>
        <v>0.1</v>
      </c>
      <c r="K12" s="13">
        <f t="shared" si="5"/>
        <v>6.0790273556231005E-2</v>
      </c>
      <c r="L12" s="13">
        <f t="shared" si="6"/>
        <v>-32.399999999999991</v>
      </c>
      <c r="M12" s="13">
        <f t="shared" si="7"/>
        <v>8.5970429323592404E-2</v>
      </c>
      <c r="N12" s="13">
        <f t="shared" ref="N12:N62" si="8">IF(AND(ISNUMBER(L12),ISNUMBER(M12),M12&lt;&gt;0),L12/M12,"NA")</f>
        <v>-376.87377223680602</v>
      </c>
      <c r="O12" s="12" t="s">
        <v>211</v>
      </c>
    </row>
    <row r="13" spans="1:16" x14ac:dyDescent="0.25">
      <c r="A13" s="30">
        <v>3</v>
      </c>
      <c r="B13" s="31" t="s">
        <v>212</v>
      </c>
      <c r="C13" s="32">
        <v>92</v>
      </c>
      <c r="D13" s="33" t="s">
        <v>206</v>
      </c>
      <c r="E13" s="48" t="str">
        <f t="shared" si="0"/>
        <v>Significantly Different</v>
      </c>
      <c r="G13" s="12">
        <f t="shared" si="1"/>
        <v>92</v>
      </c>
      <c r="H13" s="12">
        <f t="shared" si="2"/>
        <v>6</v>
      </c>
      <c r="I13" s="12" t="str">
        <f t="shared" si="3"/>
        <v>+/-</v>
      </c>
      <c r="J13" s="12" t="str">
        <f t="shared" si="4"/>
        <v>0.1</v>
      </c>
      <c r="K13" s="13">
        <f t="shared" si="5"/>
        <v>6.0790273556231005E-2</v>
      </c>
      <c r="L13" s="13">
        <f t="shared" si="6"/>
        <v>-31.799999999999997</v>
      </c>
      <c r="M13" s="13">
        <f t="shared" si="7"/>
        <v>8.5970429323592404E-2</v>
      </c>
      <c r="N13" s="13">
        <f t="shared" si="8"/>
        <v>-369.89462830649484</v>
      </c>
      <c r="O13" s="12" t="s">
        <v>213</v>
      </c>
    </row>
    <row r="14" spans="1:16" x14ac:dyDescent="0.25">
      <c r="A14" s="30">
        <v>4</v>
      </c>
      <c r="B14" s="31" t="s">
        <v>214</v>
      </c>
      <c r="C14" s="32">
        <v>89.8</v>
      </c>
      <c r="D14" s="33" t="s">
        <v>206</v>
      </c>
      <c r="E14" s="48" t="str">
        <f t="shared" si="0"/>
        <v>Significantly Different</v>
      </c>
      <c r="G14" s="12">
        <f t="shared" si="1"/>
        <v>89.8</v>
      </c>
      <c r="H14" s="12">
        <f t="shared" si="2"/>
        <v>6</v>
      </c>
      <c r="I14" s="12" t="str">
        <f t="shared" si="3"/>
        <v>+/-</v>
      </c>
      <c r="J14" s="12" t="str">
        <f t="shared" si="4"/>
        <v>0.1</v>
      </c>
      <c r="K14" s="13">
        <f t="shared" si="5"/>
        <v>6.0790273556231005E-2</v>
      </c>
      <c r="L14" s="13">
        <f t="shared" si="6"/>
        <v>-29.599999999999994</v>
      </c>
      <c r="M14" s="13">
        <f t="shared" si="7"/>
        <v>8.5970429323592404E-2</v>
      </c>
      <c r="N14" s="13">
        <f t="shared" si="8"/>
        <v>-344.30443389535367</v>
      </c>
      <c r="O14" s="12" t="s">
        <v>215</v>
      </c>
    </row>
    <row r="15" spans="1:16" x14ac:dyDescent="0.25">
      <c r="A15" s="30">
        <v>5</v>
      </c>
      <c r="B15" s="31" t="s">
        <v>223</v>
      </c>
      <c r="C15" s="32">
        <v>85.9</v>
      </c>
      <c r="D15" s="33" t="s">
        <v>206</v>
      </c>
      <c r="E15" s="48" t="str">
        <f t="shared" si="0"/>
        <v>Significantly Different</v>
      </c>
      <c r="G15" s="12">
        <f t="shared" si="1"/>
        <v>85.9</v>
      </c>
      <c r="H15" s="12">
        <f t="shared" si="2"/>
        <v>6</v>
      </c>
      <c r="I15" s="12" t="str">
        <f t="shared" si="3"/>
        <v>+/-</v>
      </c>
      <c r="J15" s="12" t="str">
        <f t="shared" si="4"/>
        <v>0.1</v>
      </c>
      <c r="K15" s="13">
        <f t="shared" si="5"/>
        <v>6.0790273556231005E-2</v>
      </c>
      <c r="L15" s="13">
        <f t="shared" si="6"/>
        <v>-25.700000000000003</v>
      </c>
      <c r="M15" s="13">
        <f t="shared" si="7"/>
        <v>8.5970429323592404E-2</v>
      </c>
      <c r="N15" s="13">
        <f t="shared" si="8"/>
        <v>-298.93999834833079</v>
      </c>
      <c r="O15" s="12" t="s">
        <v>218</v>
      </c>
    </row>
    <row r="16" spans="1:16" x14ac:dyDescent="0.25">
      <c r="A16" s="30">
        <v>6</v>
      </c>
      <c r="B16" s="31" t="s">
        <v>219</v>
      </c>
      <c r="C16" s="32">
        <v>85.4</v>
      </c>
      <c r="D16" s="33" t="s">
        <v>206</v>
      </c>
      <c r="E16" s="48" t="str">
        <f t="shared" si="0"/>
        <v>Significantly Different</v>
      </c>
      <c r="G16" s="12">
        <f t="shared" si="1"/>
        <v>85.4</v>
      </c>
      <c r="H16" s="12">
        <f t="shared" si="2"/>
        <v>6</v>
      </c>
      <c r="I16" s="12" t="str">
        <f t="shared" si="3"/>
        <v>+/-</v>
      </c>
      <c r="J16" s="12" t="str">
        <f t="shared" si="4"/>
        <v>0.1</v>
      </c>
      <c r="K16" s="13">
        <f t="shared" si="5"/>
        <v>6.0790273556231005E-2</v>
      </c>
      <c r="L16" s="13">
        <f t="shared" si="6"/>
        <v>-25.200000000000003</v>
      </c>
      <c r="M16" s="13">
        <f t="shared" si="7"/>
        <v>8.5970429323592404E-2</v>
      </c>
      <c r="N16" s="13">
        <f t="shared" si="8"/>
        <v>-293.12404507307144</v>
      </c>
      <c r="O16" s="12" t="s">
        <v>220</v>
      </c>
    </row>
    <row r="17" spans="1:15" x14ac:dyDescent="0.25">
      <c r="A17" s="30">
        <v>7</v>
      </c>
      <c r="B17" s="31" t="s">
        <v>225</v>
      </c>
      <c r="C17" s="32">
        <v>84.5</v>
      </c>
      <c r="D17" s="33" t="s">
        <v>206</v>
      </c>
      <c r="E17" s="48" t="str">
        <f t="shared" si="0"/>
        <v>Significantly Different</v>
      </c>
      <c r="G17" s="12">
        <f t="shared" si="1"/>
        <v>84.5</v>
      </c>
      <c r="H17" s="12">
        <f t="shared" si="2"/>
        <v>6</v>
      </c>
      <c r="I17" s="12" t="str">
        <f t="shared" si="3"/>
        <v>+/-</v>
      </c>
      <c r="J17" s="12" t="str">
        <f t="shared" si="4"/>
        <v>0.1</v>
      </c>
      <c r="K17" s="13">
        <f t="shared" si="5"/>
        <v>6.0790273556231005E-2</v>
      </c>
      <c r="L17" s="13">
        <f t="shared" si="6"/>
        <v>-24.299999999999997</v>
      </c>
      <c r="M17" s="13">
        <f t="shared" si="7"/>
        <v>8.5970429323592404E-2</v>
      </c>
      <c r="N17" s="13">
        <f t="shared" si="8"/>
        <v>-282.65532917760453</v>
      </c>
      <c r="O17" s="12" t="s">
        <v>222</v>
      </c>
    </row>
    <row r="18" spans="1:15" x14ac:dyDescent="0.25">
      <c r="A18" s="30">
        <v>8</v>
      </c>
      <c r="B18" s="31" t="s">
        <v>216</v>
      </c>
      <c r="C18" s="32">
        <v>84</v>
      </c>
      <c r="D18" s="33" t="s">
        <v>206</v>
      </c>
      <c r="E18" s="48" t="str">
        <f t="shared" si="0"/>
        <v>Significantly Different</v>
      </c>
      <c r="G18" s="12">
        <f t="shared" si="1"/>
        <v>84</v>
      </c>
      <c r="H18" s="12">
        <f t="shared" si="2"/>
        <v>6</v>
      </c>
      <c r="I18" s="12" t="str">
        <f t="shared" si="3"/>
        <v>+/-</v>
      </c>
      <c r="J18" s="12" t="str">
        <f t="shared" si="4"/>
        <v>0.1</v>
      </c>
      <c r="K18" s="13">
        <f t="shared" si="5"/>
        <v>6.0790273556231005E-2</v>
      </c>
      <c r="L18" s="13">
        <f t="shared" si="6"/>
        <v>-23.799999999999997</v>
      </c>
      <c r="M18" s="13">
        <f t="shared" si="7"/>
        <v>8.5970429323592404E-2</v>
      </c>
      <c r="N18" s="13">
        <f t="shared" si="8"/>
        <v>-276.83937590234518</v>
      </c>
      <c r="O18" s="12" t="s">
        <v>224</v>
      </c>
    </row>
    <row r="19" spans="1:15" x14ac:dyDescent="0.25">
      <c r="A19" s="30">
        <v>9</v>
      </c>
      <c r="B19" s="31" t="s">
        <v>230</v>
      </c>
      <c r="C19" s="32">
        <v>83.8</v>
      </c>
      <c r="D19" s="33" t="s">
        <v>210</v>
      </c>
      <c r="E19" s="48" t="str">
        <f t="shared" si="0"/>
        <v>Significantly Different</v>
      </c>
      <c r="G19" s="12">
        <f t="shared" si="1"/>
        <v>83.8</v>
      </c>
      <c r="H19" s="12">
        <f t="shared" si="2"/>
        <v>6</v>
      </c>
      <c r="I19" s="12" t="str">
        <f t="shared" si="3"/>
        <v>+/-</v>
      </c>
      <c r="J19" s="12" t="str">
        <f t="shared" si="4"/>
        <v>0.2</v>
      </c>
      <c r="K19" s="13">
        <f t="shared" si="5"/>
        <v>0.12158054711246201</v>
      </c>
      <c r="L19" s="13">
        <f t="shared" si="6"/>
        <v>-23.599999999999994</v>
      </c>
      <c r="M19" s="13">
        <f t="shared" si="7"/>
        <v>0.1359311840425404</v>
      </c>
      <c r="N19" s="13">
        <f t="shared" si="8"/>
        <v>-173.61726204499365</v>
      </c>
      <c r="O19" s="12" t="s">
        <v>226</v>
      </c>
    </row>
    <row r="20" spans="1:15" x14ac:dyDescent="0.25">
      <c r="A20" s="30">
        <v>10</v>
      </c>
      <c r="B20" s="31" t="s">
        <v>221</v>
      </c>
      <c r="C20" s="32">
        <v>81.8</v>
      </c>
      <c r="D20" s="35" t="s">
        <v>206</v>
      </c>
      <c r="E20" s="48" t="str">
        <f t="shared" si="0"/>
        <v>Significantly Different</v>
      </c>
      <c r="G20" s="12">
        <f t="shared" si="1"/>
        <v>81.8</v>
      </c>
      <c r="H20" s="12">
        <f t="shared" si="2"/>
        <v>6</v>
      </c>
      <c r="I20" s="12" t="str">
        <f t="shared" si="3"/>
        <v>+/-</v>
      </c>
      <c r="J20" s="12" t="str">
        <f t="shared" si="4"/>
        <v>0.1</v>
      </c>
      <c r="K20" s="13">
        <f t="shared" si="5"/>
        <v>6.0790273556231005E-2</v>
      </c>
      <c r="L20" s="13">
        <f t="shared" si="6"/>
        <v>-21.599999999999994</v>
      </c>
      <c r="M20" s="13">
        <f t="shared" si="7"/>
        <v>8.5970429323592404E-2</v>
      </c>
      <c r="N20" s="13">
        <f t="shared" si="8"/>
        <v>-251.24918149120401</v>
      </c>
      <c r="O20" s="12" t="s">
        <v>229</v>
      </c>
    </row>
    <row r="21" spans="1:15" x14ac:dyDescent="0.25">
      <c r="A21" s="30">
        <v>11</v>
      </c>
      <c r="B21" s="31" t="s">
        <v>238</v>
      </c>
      <c r="C21" s="32">
        <v>81.5</v>
      </c>
      <c r="D21" s="33" t="s">
        <v>206</v>
      </c>
      <c r="E21" s="48" t="str">
        <f t="shared" si="0"/>
        <v>Significantly Different</v>
      </c>
      <c r="G21" s="12">
        <f t="shared" si="1"/>
        <v>81.5</v>
      </c>
      <c r="H21" s="12">
        <f t="shared" si="2"/>
        <v>6</v>
      </c>
      <c r="I21" s="12" t="str">
        <f t="shared" si="3"/>
        <v>+/-</v>
      </c>
      <c r="J21" s="12" t="str">
        <f t="shared" si="4"/>
        <v>0.1</v>
      </c>
      <c r="K21" s="13">
        <f t="shared" si="5"/>
        <v>6.0790273556231005E-2</v>
      </c>
      <c r="L21" s="13">
        <f t="shared" si="6"/>
        <v>-21.299999999999997</v>
      </c>
      <c r="M21" s="13">
        <f t="shared" si="7"/>
        <v>8.5970429323592404E-2</v>
      </c>
      <c r="N21" s="13">
        <f t="shared" si="8"/>
        <v>-247.75960952604842</v>
      </c>
      <c r="O21" s="12" t="s">
        <v>231</v>
      </c>
    </row>
    <row r="22" spans="1:15" x14ac:dyDescent="0.25">
      <c r="A22" s="30">
        <v>12</v>
      </c>
      <c r="B22" s="31" t="s">
        <v>234</v>
      </c>
      <c r="C22" s="32">
        <v>81</v>
      </c>
      <c r="D22" s="33" t="s">
        <v>206</v>
      </c>
      <c r="E22" s="48" t="str">
        <f t="shared" si="0"/>
        <v>Significantly Different</v>
      </c>
      <c r="G22" s="12">
        <f t="shared" si="1"/>
        <v>81</v>
      </c>
      <c r="H22" s="12">
        <f t="shared" si="2"/>
        <v>6</v>
      </c>
      <c r="I22" s="12" t="str">
        <f t="shared" si="3"/>
        <v>+/-</v>
      </c>
      <c r="J22" s="12" t="str">
        <f t="shared" si="4"/>
        <v>0.1</v>
      </c>
      <c r="K22" s="13">
        <f t="shared" si="5"/>
        <v>6.0790273556231005E-2</v>
      </c>
      <c r="L22" s="13">
        <f t="shared" si="6"/>
        <v>-20.799999999999997</v>
      </c>
      <c r="M22" s="13">
        <f t="shared" si="7"/>
        <v>8.5970429323592404E-2</v>
      </c>
      <c r="N22" s="13">
        <f t="shared" si="8"/>
        <v>-241.94365625078908</v>
      </c>
      <c r="O22" s="12" t="s">
        <v>233</v>
      </c>
    </row>
    <row r="23" spans="1:15" x14ac:dyDescent="0.25">
      <c r="A23" s="30">
        <v>13</v>
      </c>
      <c r="B23" s="31" t="s">
        <v>240</v>
      </c>
      <c r="C23" s="32">
        <v>79.400000000000006</v>
      </c>
      <c r="D23" s="33" t="s">
        <v>206</v>
      </c>
      <c r="E23" s="48" t="str">
        <f t="shared" si="0"/>
        <v>Significantly Different</v>
      </c>
      <c r="G23" s="12">
        <f t="shared" si="1"/>
        <v>79.400000000000006</v>
      </c>
      <c r="H23" s="12">
        <f t="shared" si="2"/>
        <v>6</v>
      </c>
      <c r="I23" s="12" t="str">
        <f t="shared" si="3"/>
        <v>+/-</v>
      </c>
      <c r="J23" s="12" t="str">
        <f t="shared" si="4"/>
        <v>0.1</v>
      </c>
      <c r="K23" s="13">
        <f t="shared" si="5"/>
        <v>6.0790273556231005E-2</v>
      </c>
      <c r="L23" s="13">
        <f t="shared" si="6"/>
        <v>-19.200000000000003</v>
      </c>
      <c r="M23" s="13">
        <f t="shared" si="7"/>
        <v>8.5970429323592404E-2</v>
      </c>
      <c r="N23" s="13">
        <f t="shared" si="8"/>
        <v>-223.3326057699592</v>
      </c>
      <c r="O23" s="12" t="s">
        <v>221</v>
      </c>
    </row>
    <row r="24" spans="1:15" x14ac:dyDescent="0.25">
      <c r="A24" s="30">
        <v>14</v>
      </c>
      <c r="B24" s="31" t="s">
        <v>242</v>
      </c>
      <c r="C24" s="32">
        <v>79.3</v>
      </c>
      <c r="D24" s="33" t="s">
        <v>206</v>
      </c>
      <c r="E24" s="48" t="str">
        <f t="shared" si="0"/>
        <v>Significantly Different</v>
      </c>
      <c r="G24" s="12">
        <f t="shared" si="1"/>
        <v>79.3</v>
      </c>
      <c r="H24" s="12">
        <f t="shared" si="2"/>
        <v>6</v>
      </c>
      <c r="I24" s="12" t="str">
        <f t="shared" si="3"/>
        <v>+/-</v>
      </c>
      <c r="J24" s="12" t="str">
        <f t="shared" si="4"/>
        <v>0.1</v>
      </c>
      <c r="K24" s="13">
        <f t="shared" si="5"/>
        <v>6.0790273556231005E-2</v>
      </c>
      <c r="L24" s="13">
        <f t="shared" si="6"/>
        <v>-19.099999999999994</v>
      </c>
      <c r="M24" s="13">
        <f t="shared" si="7"/>
        <v>8.5970429323592404E-2</v>
      </c>
      <c r="N24" s="13">
        <f t="shared" si="8"/>
        <v>-222.16941511490722</v>
      </c>
      <c r="O24" s="12" t="s">
        <v>235</v>
      </c>
    </row>
    <row r="25" spans="1:15" x14ac:dyDescent="0.25">
      <c r="A25" s="30">
        <v>15</v>
      </c>
      <c r="B25" s="31" t="s">
        <v>237</v>
      </c>
      <c r="C25" s="32">
        <v>78.7</v>
      </c>
      <c r="D25" s="33" t="s">
        <v>206</v>
      </c>
      <c r="E25" s="48" t="str">
        <f t="shared" si="0"/>
        <v>Significantly Different</v>
      </c>
      <c r="G25" s="12">
        <f t="shared" si="1"/>
        <v>78.7</v>
      </c>
      <c r="H25" s="12">
        <f t="shared" si="2"/>
        <v>6</v>
      </c>
      <c r="I25" s="12" t="str">
        <f t="shared" si="3"/>
        <v>+/-</v>
      </c>
      <c r="J25" s="12" t="str">
        <f t="shared" si="4"/>
        <v>0.1</v>
      </c>
      <c r="K25" s="13">
        <f t="shared" si="5"/>
        <v>6.0790273556231005E-2</v>
      </c>
      <c r="L25" s="13">
        <f t="shared" si="6"/>
        <v>-18.5</v>
      </c>
      <c r="M25" s="13">
        <f t="shared" si="7"/>
        <v>8.5970429323592404E-2</v>
      </c>
      <c r="N25" s="13">
        <f t="shared" si="8"/>
        <v>-215.19027118459607</v>
      </c>
      <c r="O25" s="12" t="s">
        <v>237</v>
      </c>
    </row>
    <row r="26" spans="1:15" x14ac:dyDescent="0.25">
      <c r="A26" s="30">
        <v>16</v>
      </c>
      <c r="B26" s="31" t="s">
        <v>243</v>
      </c>
      <c r="C26" s="32">
        <v>78.599999999999994</v>
      </c>
      <c r="D26" s="33" t="s">
        <v>206</v>
      </c>
      <c r="E26" s="48" t="str">
        <f t="shared" si="0"/>
        <v>Significantly Different</v>
      </c>
      <c r="G26" s="12">
        <f t="shared" si="1"/>
        <v>78.599999999999994</v>
      </c>
      <c r="H26" s="12">
        <f t="shared" si="2"/>
        <v>6</v>
      </c>
      <c r="I26" s="12" t="str">
        <f t="shared" si="3"/>
        <v>+/-</v>
      </c>
      <c r="J26" s="12" t="str">
        <f t="shared" si="4"/>
        <v>0.1</v>
      </c>
      <c r="K26" s="13">
        <f t="shared" si="5"/>
        <v>6.0790273556231005E-2</v>
      </c>
      <c r="L26" s="13">
        <f t="shared" si="6"/>
        <v>-18.399999999999991</v>
      </c>
      <c r="M26" s="13">
        <f t="shared" si="7"/>
        <v>8.5970429323592404E-2</v>
      </c>
      <c r="N26" s="13">
        <f t="shared" si="8"/>
        <v>-214.02708052954409</v>
      </c>
      <c r="O26" s="12" t="s">
        <v>219</v>
      </c>
    </row>
    <row r="27" spans="1:15" x14ac:dyDescent="0.25">
      <c r="A27" s="30">
        <v>17</v>
      </c>
      <c r="B27" s="31" t="s">
        <v>227</v>
      </c>
      <c r="C27" s="32">
        <v>78.5</v>
      </c>
      <c r="D27" s="33" t="s">
        <v>206</v>
      </c>
      <c r="E27" s="48" t="str">
        <f t="shared" si="0"/>
        <v>Significantly Different</v>
      </c>
      <c r="G27" s="12">
        <f t="shared" si="1"/>
        <v>78.5</v>
      </c>
      <c r="H27" s="12">
        <f t="shared" si="2"/>
        <v>6</v>
      </c>
      <c r="I27" s="12" t="str">
        <f t="shared" si="3"/>
        <v>+/-</v>
      </c>
      <c r="J27" s="12" t="str">
        <f t="shared" si="4"/>
        <v>0.1</v>
      </c>
      <c r="K27" s="13">
        <f t="shared" si="5"/>
        <v>6.0790273556231005E-2</v>
      </c>
      <c r="L27" s="13">
        <f t="shared" si="6"/>
        <v>-18.299999999999997</v>
      </c>
      <c r="M27" s="13">
        <f t="shared" si="7"/>
        <v>8.5970429323592404E-2</v>
      </c>
      <c r="N27" s="13">
        <f t="shared" si="8"/>
        <v>-212.86388987449232</v>
      </c>
      <c r="O27" s="12" t="s">
        <v>236</v>
      </c>
    </row>
    <row r="28" spans="1:15" x14ac:dyDescent="0.25">
      <c r="A28" s="30">
        <v>18</v>
      </c>
      <c r="B28" s="31" t="s">
        <v>232</v>
      </c>
      <c r="C28" s="32">
        <v>77.8</v>
      </c>
      <c r="D28" s="33" t="s">
        <v>206</v>
      </c>
      <c r="E28" s="48" t="str">
        <f t="shared" si="0"/>
        <v>Significantly Different</v>
      </c>
      <c r="G28" s="12">
        <f t="shared" si="1"/>
        <v>77.8</v>
      </c>
      <c r="H28" s="12">
        <f t="shared" si="2"/>
        <v>6</v>
      </c>
      <c r="I28" s="12" t="str">
        <f t="shared" si="3"/>
        <v>+/-</v>
      </c>
      <c r="J28" s="12" t="str">
        <f t="shared" si="4"/>
        <v>0.1</v>
      </c>
      <c r="K28" s="13">
        <f t="shared" si="5"/>
        <v>6.0790273556231005E-2</v>
      </c>
      <c r="L28" s="13">
        <f t="shared" si="6"/>
        <v>-17.599999999999994</v>
      </c>
      <c r="M28" s="13">
        <f t="shared" si="7"/>
        <v>8.5970429323592404E-2</v>
      </c>
      <c r="N28" s="13">
        <f t="shared" si="8"/>
        <v>-204.72155528912918</v>
      </c>
      <c r="O28" s="12" t="s">
        <v>225</v>
      </c>
    </row>
    <row r="29" spans="1:15" x14ac:dyDescent="0.25">
      <c r="A29" s="30">
        <v>19</v>
      </c>
      <c r="B29" s="31" t="s">
        <v>248</v>
      </c>
      <c r="C29" s="32">
        <v>75.900000000000006</v>
      </c>
      <c r="D29" s="33" t="s">
        <v>206</v>
      </c>
      <c r="E29" s="48" t="str">
        <f t="shared" si="0"/>
        <v>Significantly Different</v>
      </c>
      <c r="G29" s="12">
        <f t="shared" si="1"/>
        <v>75.900000000000006</v>
      </c>
      <c r="H29" s="12">
        <f t="shared" si="2"/>
        <v>6</v>
      </c>
      <c r="I29" s="12" t="str">
        <f t="shared" si="3"/>
        <v>+/-</v>
      </c>
      <c r="J29" s="12" t="str">
        <f t="shared" si="4"/>
        <v>0.1</v>
      </c>
      <c r="K29" s="13">
        <f t="shared" si="5"/>
        <v>6.0790273556231005E-2</v>
      </c>
      <c r="L29" s="13">
        <f t="shared" si="6"/>
        <v>-15.700000000000003</v>
      </c>
      <c r="M29" s="13">
        <f t="shared" si="7"/>
        <v>8.5970429323592404E-2</v>
      </c>
      <c r="N29" s="13">
        <f t="shared" si="8"/>
        <v>-182.62093284314372</v>
      </c>
      <c r="O29" s="12" t="s">
        <v>241</v>
      </c>
    </row>
    <row r="30" spans="1:15" x14ac:dyDescent="0.25">
      <c r="A30" s="30">
        <v>20</v>
      </c>
      <c r="B30" s="31" t="s">
        <v>236</v>
      </c>
      <c r="C30" s="32">
        <v>75.599999999999994</v>
      </c>
      <c r="D30" s="33" t="s">
        <v>206</v>
      </c>
      <c r="E30" s="48" t="str">
        <f t="shared" si="0"/>
        <v>Significantly Different</v>
      </c>
      <c r="G30" s="12">
        <f t="shared" si="1"/>
        <v>75.599999999999994</v>
      </c>
      <c r="H30" s="12">
        <f t="shared" si="2"/>
        <v>6</v>
      </c>
      <c r="I30" s="12" t="str">
        <f t="shared" si="3"/>
        <v>+/-</v>
      </c>
      <c r="J30" s="12" t="str">
        <f t="shared" si="4"/>
        <v>0.1</v>
      </c>
      <c r="K30" s="13">
        <f t="shared" si="5"/>
        <v>6.0790273556231005E-2</v>
      </c>
      <c r="L30" s="13">
        <f t="shared" si="6"/>
        <v>-15.399999999999991</v>
      </c>
      <c r="M30" s="13">
        <f t="shared" si="7"/>
        <v>8.5970429323592404E-2</v>
      </c>
      <c r="N30" s="13">
        <f t="shared" si="8"/>
        <v>-179.13136087798799</v>
      </c>
      <c r="O30" s="12" t="s">
        <v>207</v>
      </c>
    </row>
    <row r="31" spans="1:15" x14ac:dyDescent="0.25">
      <c r="A31" s="30">
        <v>21</v>
      </c>
      <c r="B31" s="31" t="s">
        <v>239</v>
      </c>
      <c r="C31" s="32">
        <v>75.099999999999994</v>
      </c>
      <c r="D31" s="33" t="s">
        <v>206</v>
      </c>
      <c r="E31" s="48" t="str">
        <f t="shared" si="0"/>
        <v>Significantly Different</v>
      </c>
      <c r="G31" s="12">
        <f t="shared" si="1"/>
        <v>75.099999999999994</v>
      </c>
      <c r="H31" s="12">
        <f t="shared" si="2"/>
        <v>6</v>
      </c>
      <c r="I31" s="12" t="str">
        <f t="shared" si="3"/>
        <v>+/-</v>
      </c>
      <c r="J31" s="12" t="str">
        <f t="shared" si="4"/>
        <v>0.1</v>
      </c>
      <c r="K31" s="13">
        <f t="shared" si="5"/>
        <v>6.0790273556231005E-2</v>
      </c>
      <c r="L31" s="13">
        <f t="shared" si="6"/>
        <v>-14.899999999999991</v>
      </c>
      <c r="M31" s="13">
        <f t="shared" si="7"/>
        <v>8.5970429323592404E-2</v>
      </c>
      <c r="N31" s="13">
        <f t="shared" si="8"/>
        <v>-173.31540760272864</v>
      </c>
      <c r="O31" s="12" t="s">
        <v>244</v>
      </c>
    </row>
    <row r="32" spans="1:15" x14ac:dyDescent="0.25">
      <c r="A32" s="30">
        <v>22</v>
      </c>
      <c r="B32" s="31" t="s">
        <v>249</v>
      </c>
      <c r="C32" s="32">
        <v>74.8</v>
      </c>
      <c r="D32" s="33" t="s">
        <v>206</v>
      </c>
      <c r="E32" s="48" t="str">
        <f t="shared" si="0"/>
        <v>Significantly Different</v>
      </c>
      <c r="G32" s="12">
        <f t="shared" si="1"/>
        <v>74.8</v>
      </c>
      <c r="H32" s="12">
        <f t="shared" si="2"/>
        <v>6</v>
      </c>
      <c r="I32" s="12" t="str">
        <f t="shared" si="3"/>
        <v>+/-</v>
      </c>
      <c r="J32" s="12" t="str">
        <f t="shared" si="4"/>
        <v>0.1</v>
      </c>
      <c r="K32" s="13">
        <f t="shared" si="5"/>
        <v>6.0790273556231005E-2</v>
      </c>
      <c r="L32" s="13">
        <f t="shared" si="6"/>
        <v>-14.599999999999994</v>
      </c>
      <c r="M32" s="13">
        <f t="shared" si="7"/>
        <v>8.5970429323592404E-2</v>
      </c>
      <c r="N32" s="13">
        <f t="shared" si="8"/>
        <v>-169.82583563757305</v>
      </c>
      <c r="O32" s="12" t="s">
        <v>247</v>
      </c>
    </row>
    <row r="33" spans="1:15" x14ac:dyDescent="0.25">
      <c r="A33" s="30">
        <v>23</v>
      </c>
      <c r="B33" s="31" t="s">
        <v>251</v>
      </c>
      <c r="C33" s="32">
        <v>73.599999999999994</v>
      </c>
      <c r="D33" s="33" t="s">
        <v>206</v>
      </c>
      <c r="E33" s="48" t="str">
        <f t="shared" si="0"/>
        <v>Significantly Different</v>
      </c>
      <c r="G33" s="12">
        <f t="shared" si="1"/>
        <v>73.599999999999994</v>
      </c>
      <c r="H33" s="12">
        <f t="shared" si="2"/>
        <v>6</v>
      </c>
      <c r="I33" s="12" t="str">
        <f t="shared" si="3"/>
        <v>+/-</v>
      </c>
      <c r="J33" s="12" t="str">
        <f t="shared" si="4"/>
        <v>0.1</v>
      </c>
      <c r="K33" s="13">
        <f t="shared" si="5"/>
        <v>6.0790273556231005E-2</v>
      </c>
      <c r="L33" s="13">
        <f t="shared" si="6"/>
        <v>-13.399999999999991</v>
      </c>
      <c r="M33" s="13">
        <f t="shared" si="7"/>
        <v>8.5970429323592404E-2</v>
      </c>
      <c r="N33" s="13">
        <f t="shared" si="8"/>
        <v>-155.86754777695057</v>
      </c>
      <c r="O33" s="12" t="s">
        <v>249</v>
      </c>
    </row>
    <row r="34" spans="1:15" x14ac:dyDescent="0.25">
      <c r="A34" s="30">
        <v>24</v>
      </c>
      <c r="B34" s="31" t="s">
        <v>215</v>
      </c>
      <c r="C34" s="32">
        <v>72.099999999999994</v>
      </c>
      <c r="D34" s="33" t="s">
        <v>206</v>
      </c>
      <c r="E34" s="48" t="str">
        <f t="shared" si="0"/>
        <v>Significantly Different</v>
      </c>
      <c r="G34" s="12">
        <f t="shared" si="1"/>
        <v>72.099999999999994</v>
      </c>
      <c r="H34" s="12">
        <f t="shared" si="2"/>
        <v>6</v>
      </c>
      <c r="I34" s="12" t="str">
        <f t="shared" si="3"/>
        <v>+/-</v>
      </c>
      <c r="J34" s="12" t="str">
        <f t="shared" si="4"/>
        <v>0.1</v>
      </c>
      <c r="K34" s="13">
        <f t="shared" si="5"/>
        <v>6.0790273556231005E-2</v>
      </c>
      <c r="L34" s="13">
        <f t="shared" si="6"/>
        <v>-11.899999999999991</v>
      </c>
      <c r="M34" s="13">
        <f t="shared" si="7"/>
        <v>8.5970429323592404E-2</v>
      </c>
      <c r="N34" s="13">
        <f t="shared" si="8"/>
        <v>-138.41968795117251</v>
      </c>
      <c r="O34" s="12" t="s">
        <v>240</v>
      </c>
    </row>
    <row r="35" spans="1:15" x14ac:dyDescent="0.25">
      <c r="A35" s="30">
        <v>25</v>
      </c>
      <c r="B35" s="31" t="s">
        <v>245</v>
      </c>
      <c r="C35" s="32">
        <v>71.400000000000006</v>
      </c>
      <c r="D35" s="33" t="s">
        <v>228</v>
      </c>
      <c r="E35" s="48" t="str">
        <f t="shared" si="0"/>
        <v>Significantly Different</v>
      </c>
      <c r="G35" s="12">
        <f t="shared" si="1"/>
        <v>71.400000000000006</v>
      </c>
      <c r="H35" s="12">
        <f t="shared" si="2"/>
        <v>6</v>
      </c>
      <c r="I35" s="12" t="str">
        <f t="shared" si="3"/>
        <v>+/-</v>
      </c>
      <c r="J35" s="12" t="str">
        <f t="shared" si="4"/>
        <v>0.3</v>
      </c>
      <c r="K35" s="13">
        <f t="shared" si="5"/>
        <v>0.18237082066869301</v>
      </c>
      <c r="L35" s="13">
        <f t="shared" si="6"/>
        <v>-11.200000000000003</v>
      </c>
      <c r="M35" s="13">
        <f t="shared" si="7"/>
        <v>0.19223572402239389</v>
      </c>
      <c r="N35" s="13">
        <f t="shared" si="8"/>
        <v>-58.261803610942231</v>
      </c>
      <c r="O35" s="12" t="s">
        <v>250</v>
      </c>
    </row>
    <row r="36" spans="1:15" x14ac:dyDescent="0.25">
      <c r="A36" s="30">
        <v>26</v>
      </c>
      <c r="B36" s="31" t="s">
        <v>247</v>
      </c>
      <c r="C36" s="32">
        <v>70.7</v>
      </c>
      <c r="D36" s="33" t="s">
        <v>206</v>
      </c>
      <c r="E36" s="48" t="str">
        <f t="shared" si="0"/>
        <v>Significantly Different</v>
      </c>
      <c r="G36" s="12">
        <f t="shared" si="1"/>
        <v>70.7</v>
      </c>
      <c r="H36" s="12">
        <f t="shared" si="2"/>
        <v>6</v>
      </c>
      <c r="I36" s="12" t="str">
        <f t="shared" si="3"/>
        <v>+/-</v>
      </c>
      <c r="J36" s="12" t="str">
        <f t="shared" si="4"/>
        <v>0.1</v>
      </c>
      <c r="K36" s="13">
        <f t="shared" si="5"/>
        <v>6.0790273556231005E-2</v>
      </c>
      <c r="L36" s="13">
        <f t="shared" si="6"/>
        <v>-10.5</v>
      </c>
      <c r="M36" s="13">
        <f t="shared" si="7"/>
        <v>8.5970429323592404E-2</v>
      </c>
      <c r="N36" s="13">
        <f t="shared" si="8"/>
        <v>-122.13501878044642</v>
      </c>
      <c r="O36" s="12" t="s">
        <v>242</v>
      </c>
    </row>
    <row r="37" spans="1:15" x14ac:dyDescent="0.25">
      <c r="A37" s="30">
        <v>27</v>
      </c>
      <c r="B37" s="31" t="s">
        <v>220</v>
      </c>
      <c r="C37" s="32">
        <v>67.8</v>
      </c>
      <c r="D37" s="33" t="s">
        <v>206</v>
      </c>
      <c r="E37" s="48" t="str">
        <f t="shared" si="0"/>
        <v>Significantly Different</v>
      </c>
      <c r="G37" s="12">
        <f t="shared" si="1"/>
        <v>67.8</v>
      </c>
      <c r="H37" s="12">
        <f t="shared" si="2"/>
        <v>6</v>
      </c>
      <c r="I37" s="12" t="str">
        <f t="shared" si="3"/>
        <v>+/-</v>
      </c>
      <c r="J37" s="12" t="str">
        <f t="shared" si="4"/>
        <v>0.1</v>
      </c>
      <c r="K37" s="13">
        <f t="shared" si="5"/>
        <v>6.0790273556231005E-2</v>
      </c>
      <c r="L37" s="13">
        <f t="shared" si="6"/>
        <v>-7.5999999999999943</v>
      </c>
      <c r="M37" s="13">
        <f t="shared" si="7"/>
        <v>8.5970429323592404E-2</v>
      </c>
      <c r="N37" s="13">
        <f t="shared" si="8"/>
        <v>-88.402489783942102</v>
      </c>
      <c r="O37" s="12" t="s">
        <v>223</v>
      </c>
    </row>
    <row r="38" spans="1:15" x14ac:dyDescent="0.25">
      <c r="A38" s="30">
        <v>27</v>
      </c>
      <c r="B38" s="31" t="s">
        <v>256</v>
      </c>
      <c r="C38" s="32">
        <v>67.8</v>
      </c>
      <c r="D38" s="33" t="s">
        <v>206</v>
      </c>
      <c r="E38" s="48" t="str">
        <f t="shared" si="0"/>
        <v>Significantly Different</v>
      </c>
      <c r="G38" s="12">
        <f t="shared" si="1"/>
        <v>67.8</v>
      </c>
      <c r="H38" s="12">
        <f t="shared" si="2"/>
        <v>6</v>
      </c>
      <c r="I38" s="12" t="str">
        <f t="shared" si="3"/>
        <v>+/-</v>
      </c>
      <c r="J38" s="12" t="str">
        <f t="shared" si="4"/>
        <v>0.1</v>
      </c>
      <c r="K38" s="13">
        <f t="shared" si="5"/>
        <v>6.0790273556231005E-2</v>
      </c>
      <c r="L38" s="13">
        <f t="shared" si="6"/>
        <v>-7.5999999999999943</v>
      </c>
      <c r="M38" s="13">
        <f t="shared" si="7"/>
        <v>8.5970429323592404E-2</v>
      </c>
      <c r="N38" s="13">
        <f t="shared" si="8"/>
        <v>-88.402489783942102</v>
      </c>
      <c r="O38" s="12" t="s">
        <v>227</v>
      </c>
    </row>
    <row r="39" spans="1:15" x14ac:dyDescent="0.25">
      <c r="A39" s="30">
        <v>29</v>
      </c>
      <c r="B39" s="31" t="s">
        <v>222</v>
      </c>
      <c r="C39" s="32">
        <v>66.3</v>
      </c>
      <c r="D39" s="33" t="s">
        <v>206</v>
      </c>
      <c r="E39" s="48" t="str">
        <f t="shared" si="0"/>
        <v>Significantly Different</v>
      </c>
      <c r="G39" s="12">
        <f t="shared" si="1"/>
        <v>66.3</v>
      </c>
      <c r="H39" s="12">
        <f t="shared" si="2"/>
        <v>6</v>
      </c>
      <c r="I39" s="12" t="str">
        <f t="shared" si="3"/>
        <v>+/-</v>
      </c>
      <c r="J39" s="12" t="str">
        <f t="shared" si="4"/>
        <v>0.1</v>
      </c>
      <c r="K39" s="13">
        <f t="shared" si="5"/>
        <v>6.0790273556231005E-2</v>
      </c>
      <c r="L39" s="13">
        <f t="shared" si="6"/>
        <v>-6.0999999999999943</v>
      </c>
      <c r="M39" s="13">
        <f t="shared" si="7"/>
        <v>8.5970429323592404E-2</v>
      </c>
      <c r="N39" s="13">
        <f t="shared" si="8"/>
        <v>-70.954629958164048</v>
      </c>
      <c r="O39" s="12" t="s">
        <v>254</v>
      </c>
    </row>
    <row r="40" spans="1:15" x14ac:dyDescent="0.25">
      <c r="A40" s="30">
        <v>30</v>
      </c>
      <c r="B40" s="31" t="s">
        <v>208</v>
      </c>
      <c r="C40" s="32">
        <v>65.3</v>
      </c>
      <c r="D40" s="33" t="s">
        <v>206</v>
      </c>
      <c r="E40" s="48" t="str">
        <f t="shared" si="0"/>
        <v>Significantly Different</v>
      </c>
      <c r="G40" s="12">
        <f t="shared" si="1"/>
        <v>65.3</v>
      </c>
      <c r="H40" s="12">
        <f t="shared" si="2"/>
        <v>6</v>
      </c>
      <c r="I40" s="12" t="str">
        <f t="shared" si="3"/>
        <v>+/-</v>
      </c>
      <c r="J40" s="12" t="str">
        <f t="shared" si="4"/>
        <v>0.1</v>
      </c>
      <c r="K40" s="13">
        <f t="shared" si="5"/>
        <v>6.0790273556231005E-2</v>
      </c>
      <c r="L40" s="13">
        <f t="shared" si="6"/>
        <v>-5.0999999999999943</v>
      </c>
      <c r="M40" s="13">
        <f t="shared" si="7"/>
        <v>8.5970429323592404E-2</v>
      </c>
      <c r="N40" s="13">
        <f t="shared" si="8"/>
        <v>-59.322723407645341</v>
      </c>
      <c r="O40" s="12" t="s">
        <v>214</v>
      </c>
    </row>
    <row r="41" spans="1:15" x14ac:dyDescent="0.25">
      <c r="A41" s="30">
        <v>31</v>
      </c>
      <c r="B41" s="31" t="s">
        <v>260</v>
      </c>
      <c r="C41" s="32">
        <v>65.2</v>
      </c>
      <c r="D41" s="33" t="s">
        <v>206</v>
      </c>
      <c r="E41" s="48" t="str">
        <f t="shared" si="0"/>
        <v>Significantly Different</v>
      </c>
      <c r="G41" s="12">
        <f t="shared" si="1"/>
        <v>65.2</v>
      </c>
      <c r="H41" s="12">
        <f t="shared" si="2"/>
        <v>6</v>
      </c>
      <c r="I41" s="12" t="str">
        <f t="shared" si="3"/>
        <v>+/-</v>
      </c>
      <c r="J41" s="12" t="str">
        <f t="shared" si="4"/>
        <v>0.1</v>
      </c>
      <c r="K41" s="13">
        <f t="shared" si="5"/>
        <v>6.0790273556231005E-2</v>
      </c>
      <c r="L41" s="13">
        <f t="shared" si="6"/>
        <v>-5</v>
      </c>
      <c r="M41" s="13">
        <f t="shared" si="7"/>
        <v>8.5970429323592404E-2</v>
      </c>
      <c r="N41" s="13">
        <f t="shared" si="8"/>
        <v>-58.159532752593535</v>
      </c>
      <c r="O41" s="12" t="s">
        <v>257</v>
      </c>
    </row>
    <row r="42" spans="1:15" x14ac:dyDescent="0.25">
      <c r="A42" s="30">
        <v>32</v>
      </c>
      <c r="B42" s="31" t="s">
        <v>263</v>
      </c>
      <c r="C42" s="32">
        <v>63.5</v>
      </c>
      <c r="D42" s="33" t="s">
        <v>206</v>
      </c>
      <c r="E42" s="48" t="str">
        <f t="shared" si="0"/>
        <v>Significantly Different</v>
      </c>
      <c r="G42" s="12">
        <f t="shared" si="1"/>
        <v>63.5</v>
      </c>
      <c r="H42" s="12">
        <f t="shared" si="2"/>
        <v>6</v>
      </c>
      <c r="I42" s="12" t="str">
        <f t="shared" si="3"/>
        <v>+/-</v>
      </c>
      <c r="J42" s="12" t="str">
        <f t="shared" si="4"/>
        <v>0.1</v>
      </c>
      <c r="K42" s="13">
        <f t="shared" si="5"/>
        <v>6.0790273556231005E-2</v>
      </c>
      <c r="L42" s="13">
        <f t="shared" si="6"/>
        <v>-3.2999999999999972</v>
      </c>
      <c r="M42" s="13">
        <f t="shared" si="7"/>
        <v>8.5970429323592404E-2</v>
      </c>
      <c r="N42" s="13">
        <f t="shared" si="8"/>
        <v>-38.385291616711697</v>
      </c>
      <c r="O42" s="12" t="s">
        <v>252</v>
      </c>
    </row>
    <row r="43" spans="1:15" x14ac:dyDescent="0.25">
      <c r="A43" s="30">
        <v>33</v>
      </c>
      <c r="B43" s="31" t="s">
        <v>261</v>
      </c>
      <c r="C43" s="32">
        <v>62.7</v>
      </c>
      <c r="D43" s="33" t="s">
        <v>206</v>
      </c>
      <c r="E43" s="48" t="str">
        <f t="shared" si="0"/>
        <v>Significantly Different</v>
      </c>
      <c r="G43" s="12">
        <f t="shared" si="1"/>
        <v>62.7</v>
      </c>
      <c r="H43" s="12">
        <f t="shared" si="2"/>
        <v>6</v>
      </c>
      <c r="I43" s="12" t="str">
        <f t="shared" si="3"/>
        <v>+/-</v>
      </c>
      <c r="J43" s="12" t="str">
        <f t="shared" si="4"/>
        <v>0.1</v>
      </c>
      <c r="K43" s="13">
        <f t="shared" si="5"/>
        <v>6.0790273556231005E-2</v>
      </c>
      <c r="L43" s="13">
        <f t="shared" si="6"/>
        <v>-2.5</v>
      </c>
      <c r="M43" s="13">
        <f t="shared" si="7"/>
        <v>8.5970429323592404E-2</v>
      </c>
      <c r="N43" s="13">
        <f t="shared" si="8"/>
        <v>-29.079766376296767</v>
      </c>
      <c r="O43" s="12" t="s">
        <v>259</v>
      </c>
    </row>
    <row r="44" spans="1:15" x14ac:dyDescent="0.25">
      <c r="A44" s="30">
        <v>34</v>
      </c>
      <c r="B44" s="31" t="s">
        <v>224</v>
      </c>
      <c r="C44" s="32">
        <v>61.8</v>
      </c>
      <c r="D44" s="33" t="s">
        <v>206</v>
      </c>
      <c r="E44" s="48" t="str">
        <f t="shared" si="0"/>
        <v>Significantly Different</v>
      </c>
      <c r="G44" s="12">
        <f t="shared" si="1"/>
        <v>61.8</v>
      </c>
      <c r="H44" s="12">
        <f t="shared" si="2"/>
        <v>6</v>
      </c>
      <c r="I44" s="12" t="str">
        <f t="shared" si="3"/>
        <v>+/-</v>
      </c>
      <c r="J44" s="12" t="str">
        <f t="shared" si="4"/>
        <v>0.1</v>
      </c>
      <c r="K44" s="13">
        <f t="shared" si="5"/>
        <v>6.0790273556231005E-2</v>
      </c>
      <c r="L44" s="13">
        <f t="shared" si="6"/>
        <v>-1.5999999999999943</v>
      </c>
      <c r="M44" s="13">
        <f t="shared" si="7"/>
        <v>8.5970429323592404E-2</v>
      </c>
      <c r="N44" s="13">
        <f t="shared" si="8"/>
        <v>-18.611050480829864</v>
      </c>
      <c r="O44" s="12" t="s">
        <v>261</v>
      </c>
    </row>
    <row r="45" spans="1:15" x14ac:dyDescent="0.25">
      <c r="A45" s="30">
        <v>35</v>
      </c>
      <c r="B45" s="31" t="s">
        <v>262</v>
      </c>
      <c r="C45" s="32">
        <v>61.3</v>
      </c>
      <c r="D45" s="33" t="s">
        <v>206</v>
      </c>
      <c r="E45" s="48" t="str">
        <f t="shared" si="0"/>
        <v>Significantly Different</v>
      </c>
      <c r="G45" s="12">
        <f t="shared" si="1"/>
        <v>61.3</v>
      </c>
      <c r="H45" s="12">
        <f t="shared" si="2"/>
        <v>6</v>
      </c>
      <c r="I45" s="12" t="str">
        <f t="shared" si="3"/>
        <v>+/-</v>
      </c>
      <c r="J45" s="12" t="str">
        <f t="shared" si="4"/>
        <v>0.1</v>
      </c>
      <c r="K45" s="13">
        <f t="shared" si="5"/>
        <v>6.0790273556231005E-2</v>
      </c>
      <c r="L45" s="13">
        <f t="shared" si="6"/>
        <v>-1.0999999999999943</v>
      </c>
      <c r="M45" s="13">
        <f t="shared" si="7"/>
        <v>8.5970429323592404E-2</v>
      </c>
      <c r="N45" s="13">
        <f t="shared" si="8"/>
        <v>-12.795097205570512</v>
      </c>
      <c r="O45" s="12" t="s">
        <v>230</v>
      </c>
    </row>
    <row r="46" spans="1:15" x14ac:dyDescent="0.25">
      <c r="A46" s="30">
        <v>36</v>
      </c>
      <c r="B46" s="31" t="s">
        <v>235</v>
      </c>
      <c r="C46" s="32">
        <v>60.9</v>
      </c>
      <c r="D46" s="33" t="s">
        <v>206</v>
      </c>
      <c r="E46" s="48" t="str">
        <f t="shared" si="0"/>
        <v>Significantly Different</v>
      </c>
      <c r="G46" s="12">
        <f t="shared" si="1"/>
        <v>60.9</v>
      </c>
      <c r="H46" s="12">
        <f t="shared" si="2"/>
        <v>6</v>
      </c>
      <c r="I46" s="12" t="str">
        <f t="shared" si="3"/>
        <v>+/-</v>
      </c>
      <c r="J46" s="12" t="str">
        <f t="shared" si="4"/>
        <v>0.1</v>
      </c>
      <c r="K46" s="13">
        <f t="shared" si="5"/>
        <v>6.0790273556231005E-2</v>
      </c>
      <c r="L46" s="13">
        <f t="shared" si="6"/>
        <v>-0.69999999999999574</v>
      </c>
      <c r="M46" s="13">
        <f t="shared" si="7"/>
        <v>8.5970429323592404E-2</v>
      </c>
      <c r="N46" s="13">
        <f t="shared" si="8"/>
        <v>-8.1423345853630451</v>
      </c>
      <c r="O46" s="12" t="s">
        <v>243</v>
      </c>
    </row>
    <row r="47" spans="1:15" x14ac:dyDescent="0.25">
      <c r="A47" s="30">
        <v>37</v>
      </c>
      <c r="B47" s="31" t="s">
        <v>211</v>
      </c>
      <c r="C47" s="32">
        <v>60.1</v>
      </c>
      <c r="D47" s="33" t="s">
        <v>206</v>
      </c>
      <c r="E47" s="48" t="str">
        <f t="shared" si="0"/>
        <v>Not Significantly Different</v>
      </c>
      <c r="G47" s="12">
        <f t="shared" si="1"/>
        <v>60.1</v>
      </c>
      <c r="H47" s="12">
        <f t="shared" si="2"/>
        <v>6</v>
      </c>
      <c r="I47" s="12" t="str">
        <f t="shared" si="3"/>
        <v>+/-</v>
      </c>
      <c r="J47" s="12" t="str">
        <f t="shared" si="4"/>
        <v>0.1</v>
      </c>
      <c r="K47" s="13">
        <f t="shared" si="5"/>
        <v>6.0790273556231005E-2</v>
      </c>
      <c r="L47" s="13">
        <f t="shared" si="6"/>
        <v>0.10000000000000142</v>
      </c>
      <c r="M47" s="13">
        <f t="shared" si="7"/>
        <v>8.5970429323592404E-2</v>
      </c>
      <c r="N47" s="13">
        <f t="shared" si="8"/>
        <v>1.1631906550518871</v>
      </c>
      <c r="O47" s="12" t="s">
        <v>260</v>
      </c>
    </row>
    <row r="48" spans="1:15" x14ac:dyDescent="0.25">
      <c r="A48" s="30">
        <v>38</v>
      </c>
      <c r="B48" s="31" t="s">
        <v>241</v>
      </c>
      <c r="C48" s="32">
        <v>58.4</v>
      </c>
      <c r="D48" s="33" t="s">
        <v>206</v>
      </c>
      <c r="E48" s="48" t="str">
        <f t="shared" si="0"/>
        <v>Significantly Different</v>
      </c>
      <c r="G48" s="12">
        <f t="shared" si="1"/>
        <v>58.4</v>
      </c>
      <c r="H48" s="12">
        <f t="shared" si="2"/>
        <v>6</v>
      </c>
      <c r="I48" s="12" t="str">
        <f t="shared" si="3"/>
        <v>+/-</v>
      </c>
      <c r="J48" s="12" t="str">
        <f t="shared" si="4"/>
        <v>0.1</v>
      </c>
      <c r="K48" s="13">
        <f t="shared" si="5"/>
        <v>6.0790273556231005E-2</v>
      </c>
      <c r="L48" s="13">
        <f t="shared" si="6"/>
        <v>1.8000000000000043</v>
      </c>
      <c r="M48" s="13">
        <f t="shared" si="7"/>
        <v>8.5970429323592404E-2</v>
      </c>
      <c r="N48" s="13">
        <f t="shared" si="8"/>
        <v>20.937431790933722</v>
      </c>
      <c r="O48" s="12" t="s">
        <v>239</v>
      </c>
    </row>
    <row r="49" spans="1:15" x14ac:dyDescent="0.25">
      <c r="A49" s="30">
        <v>39</v>
      </c>
      <c r="B49" s="31" t="s">
        <v>250</v>
      </c>
      <c r="C49" s="32">
        <v>56.4</v>
      </c>
      <c r="D49" s="33" t="s">
        <v>206</v>
      </c>
      <c r="E49" s="48" t="str">
        <f t="shared" si="0"/>
        <v>Significantly Different</v>
      </c>
      <c r="G49" s="12">
        <f t="shared" si="1"/>
        <v>56.4</v>
      </c>
      <c r="H49" s="12">
        <f t="shared" si="2"/>
        <v>6</v>
      </c>
      <c r="I49" s="12" t="str">
        <f t="shared" si="3"/>
        <v>+/-</v>
      </c>
      <c r="J49" s="12" t="str">
        <f t="shared" si="4"/>
        <v>0.1</v>
      </c>
      <c r="K49" s="13">
        <f t="shared" si="5"/>
        <v>6.0790273556231005E-2</v>
      </c>
      <c r="L49" s="13">
        <f t="shared" si="6"/>
        <v>3.8000000000000043</v>
      </c>
      <c r="M49" s="13">
        <f t="shared" si="7"/>
        <v>8.5970429323592404E-2</v>
      </c>
      <c r="N49" s="13">
        <f t="shared" si="8"/>
        <v>44.201244891971136</v>
      </c>
      <c r="O49" s="12" t="s">
        <v>248</v>
      </c>
    </row>
    <row r="50" spans="1:15" x14ac:dyDescent="0.25">
      <c r="A50" s="30">
        <v>40</v>
      </c>
      <c r="B50" s="31" t="s">
        <v>259</v>
      </c>
      <c r="C50" s="32">
        <v>55.2</v>
      </c>
      <c r="D50" s="33" t="s">
        <v>206</v>
      </c>
      <c r="E50" s="48" t="str">
        <f t="shared" si="0"/>
        <v>Significantly Different</v>
      </c>
      <c r="G50" s="12">
        <f t="shared" si="1"/>
        <v>55.2</v>
      </c>
      <c r="H50" s="12">
        <f t="shared" si="2"/>
        <v>6</v>
      </c>
      <c r="I50" s="12" t="str">
        <f t="shared" si="3"/>
        <v>+/-</v>
      </c>
      <c r="J50" s="12" t="str">
        <f t="shared" si="4"/>
        <v>0.1</v>
      </c>
      <c r="K50" s="13">
        <f t="shared" si="5"/>
        <v>6.0790273556231005E-2</v>
      </c>
      <c r="L50" s="13">
        <f t="shared" si="6"/>
        <v>5</v>
      </c>
      <c r="M50" s="13">
        <f t="shared" si="7"/>
        <v>8.5970429323592404E-2</v>
      </c>
      <c r="N50" s="13">
        <f t="shared" si="8"/>
        <v>58.159532752593535</v>
      </c>
      <c r="O50" s="12" t="s">
        <v>245</v>
      </c>
    </row>
    <row r="51" spans="1:15" x14ac:dyDescent="0.25">
      <c r="A51" s="30">
        <v>41</v>
      </c>
      <c r="B51" s="31" t="s">
        <v>257</v>
      </c>
      <c r="C51" s="32">
        <v>54.6</v>
      </c>
      <c r="D51" s="33" t="s">
        <v>206</v>
      </c>
      <c r="E51" s="48" t="str">
        <f t="shared" si="0"/>
        <v>Significantly Different</v>
      </c>
      <c r="G51" s="12">
        <f t="shared" si="1"/>
        <v>54.6</v>
      </c>
      <c r="H51" s="12">
        <f t="shared" si="2"/>
        <v>6</v>
      </c>
      <c r="I51" s="12" t="str">
        <f t="shared" si="3"/>
        <v>+/-</v>
      </c>
      <c r="J51" s="12" t="str">
        <f t="shared" si="4"/>
        <v>0.1</v>
      </c>
      <c r="K51" s="13">
        <f t="shared" si="5"/>
        <v>6.0790273556231005E-2</v>
      </c>
      <c r="L51" s="13">
        <f t="shared" si="6"/>
        <v>5.6000000000000014</v>
      </c>
      <c r="M51" s="13">
        <f t="shared" si="7"/>
        <v>8.5970429323592404E-2</v>
      </c>
      <c r="N51" s="13">
        <f t="shared" si="8"/>
        <v>65.138676682904773</v>
      </c>
      <c r="O51" s="12" t="s">
        <v>263</v>
      </c>
    </row>
    <row r="52" spans="1:15" x14ac:dyDescent="0.25">
      <c r="A52" s="30">
        <v>42</v>
      </c>
      <c r="B52" s="31" t="s">
        <v>213</v>
      </c>
      <c r="C52" s="32">
        <v>54.3</v>
      </c>
      <c r="D52" s="33" t="s">
        <v>206</v>
      </c>
      <c r="E52" s="48" t="str">
        <f t="shared" si="0"/>
        <v>Significantly Different</v>
      </c>
      <c r="G52" s="12">
        <f t="shared" si="1"/>
        <v>54.3</v>
      </c>
      <c r="H52" s="12">
        <f t="shared" si="2"/>
        <v>6</v>
      </c>
      <c r="I52" s="12" t="str">
        <f t="shared" si="3"/>
        <v>+/-</v>
      </c>
      <c r="J52" s="12" t="str">
        <f t="shared" si="4"/>
        <v>0.1</v>
      </c>
      <c r="K52" s="13">
        <f t="shared" si="5"/>
        <v>6.0790273556231005E-2</v>
      </c>
      <c r="L52" s="13">
        <f t="shared" si="6"/>
        <v>5.9000000000000057</v>
      </c>
      <c r="M52" s="13">
        <f t="shared" si="7"/>
        <v>8.5970429323592404E-2</v>
      </c>
      <c r="N52" s="13">
        <f t="shared" si="8"/>
        <v>68.628248648060435</v>
      </c>
      <c r="O52" s="12" t="s">
        <v>238</v>
      </c>
    </row>
    <row r="53" spans="1:15" x14ac:dyDescent="0.25">
      <c r="A53" s="30">
        <v>43</v>
      </c>
      <c r="B53" s="31" t="s">
        <v>229</v>
      </c>
      <c r="C53" s="32">
        <v>53.3</v>
      </c>
      <c r="D53" s="33" t="s">
        <v>206</v>
      </c>
      <c r="E53" s="48" t="str">
        <f t="shared" si="0"/>
        <v>Significantly Different</v>
      </c>
      <c r="G53" s="12">
        <f t="shared" si="1"/>
        <v>53.3</v>
      </c>
      <c r="H53" s="12">
        <f t="shared" si="2"/>
        <v>6</v>
      </c>
      <c r="I53" s="12" t="str">
        <f t="shared" si="3"/>
        <v>+/-</v>
      </c>
      <c r="J53" s="12" t="str">
        <f t="shared" si="4"/>
        <v>0.1</v>
      </c>
      <c r="K53" s="13">
        <f t="shared" si="5"/>
        <v>6.0790273556231005E-2</v>
      </c>
      <c r="L53" s="13">
        <f t="shared" si="6"/>
        <v>6.9000000000000057</v>
      </c>
      <c r="M53" s="13">
        <f t="shared" si="7"/>
        <v>8.5970429323592404E-2</v>
      </c>
      <c r="N53" s="13">
        <f t="shared" si="8"/>
        <v>80.260155198579142</v>
      </c>
      <c r="O53" s="12" t="s">
        <v>251</v>
      </c>
    </row>
    <row r="54" spans="1:15" x14ac:dyDescent="0.25">
      <c r="A54" s="30">
        <v>44</v>
      </c>
      <c r="B54" s="31" t="s">
        <v>231</v>
      </c>
      <c r="C54" s="32">
        <v>52.2</v>
      </c>
      <c r="D54" s="33" t="s">
        <v>206</v>
      </c>
      <c r="E54" s="48" t="str">
        <f t="shared" si="0"/>
        <v>Significantly Different</v>
      </c>
      <c r="G54" s="12">
        <f t="shared" si="1"/>
        <v>52.2</v>
      </c>
      <c r="H54" s="12">
        <f t="shared" si="2"/>
        <v>6</v>
      </c>
      <c r="I54" s="12" t="str">
        <f t="shared" si="3"/>
        <v>+/-</v>
      </c>
      <c r="J54" s="12" t="str">
        <f t="shared" si="4"/>
        <v>0.1</v>
      </c>
      <c r="K54" s="13">
        <f t="shared" si="5"/>
        <v>6.0790273556231005E-2</v>
      </c>
      <c r="L54" s="13">
        <f t="shared" si="6"/>
        <v>8</v>
      </c>
      <c r="M54" s="13">
        <f t="shared" si="7"/>
        <v>8.5970429323592404E-2</v>
      </c>
      <c r="N54" s="13">
        <f t="shared" si="8"/>
        <v>93.055252404149655</v>
      </c>
      <c r="O54" s="12" t="s">
        <v>258</v>
      </c>
    </row>
    <row r="55" spans="1:15" x14ac:dyDescent="0.25">
      <c r="A55" s="30">
        <v>45</v>
      </c>
      <c r="B55" s="31" t="s">
        <v>244</v>
      </c>
      <c r="C55" s="32">
        <v>50.2</v>
      </c>
      <c r="D55" s="33" t="s">
        <v>206</v>
      </c>
      <c r="E55" s="48" t="str">
        <f t="shared" si="0"/>
        <v>Significantly Different</v>
      </c>
      <c r="G55" s="12">
        <f t="shared" si="1"/>
        <v>50.2</v>
      </c>
      <c r="H55" s="12">
        <f t="shared" si="2"/>
        <v>6</v>
      </c>
      <c r="I55" s="12" t="str">
        <f t="shared" si="3"/>
        <v>+/-</v>
      </c>
      <c r="J55" s="12" t="str">
        <f t="shared" si="4"/>
        <v>0.1</v>
      </c>
      <c r="K55" s="13">
        <f t="shared" si="5"/>
        <v>6.0790273556231005E-2</v>
      </c>
      <c r="L55" s="13">
        <f t="shared" si="6"/>
        <v>10</v>
      </c>
      <c r="M55" s="13">
        <f t="shared" si="7"/>
        <v>8.5970429323592404E-2</v>
      </c>
      <c r="N55" s="13">
        <f t="shared" si="8"/>
        <v>116.31906550518707</v>
      </c>
      <c r="O55" s="12" t="s">
        <v>232</v>
      </c>
    </row>
    <row r="56" spans="1:15" x14ac:dyDescent="0.25">
      <c r="A56" s="30">
        <v>46</v>
      </c>
      <c r="B56" s="31" t="s">
        <v>254</v>
      </c>
      <c r="C56" s="32">
        <v>48.4</v>
      </c>
      <c r="D56" s="33" t="s">
        <v>206</v>
      </c>
      <c r="E56" s="48" t="str">
        <f t="shared" si="0"/>
        <v>Significantly Different</v>
      </c>
      <c r="G56" s="12">
        <f t="shared" si="1"/>
        <v>48.4</v>
      </c>
      <c r="H56" s="12">
        <f t="shared" si="2"/>
        <v>6</v>
      </c>
      <c r="I56" s="12" t="str">
        <f t="shared" si="3"/>
        <v>+/-</v>
      </c>
      <c r="J56" s="12" t="str">
        <f t="shared" si="4"/>
        <v>0.1</v>
      </c>
      <c r="K56" s="13">
        <f t="shared" si="5"/>
        <v>6.0790273556231005E-2</v>
      </c>
      <c r="L56" s="13">
        <f t="shared" si="6"/>
        <v>11.800000000000004</v>
      </c>
      <c r="M56" s="13">
        <f t="shared" si="7"/>
        <v>8.5970429323592404E-2</v>
      </c>
      <c r="N56" s="13">
        <f t="shared" si="8"/>
        <v>137.25649729612078</v>
      </c>
      <c r="O56" s="12" t="s">
        <v>209</v>
      </c>
    </row>
    <row r="57" spans="1:15" x14ac:dyDescent="0.25">
      <c r="A57" s="30">
        <v>47</v>
      </c>
      <c r="B57" s="31" t="s">
        <v>258</v>
      </c>
      <c r="C57" s="32">
        <v>41.4</v>
      </c>
      <c r="D57" s="33" t="s">
        <v>206</v>
      </c>
      <c r="E57" s="48" t="str">
        <f t="shared" si="0"/>
        <v>Significantly Different</v>
      </c>
      <c r="G57" s="12">
        <f t="shared" si="1"/>
        <v>41.4</v>
      </c>
      <c r="H57" s="12">
        <f t="shared" si="2"/>
        <v>6</v>
      </c>
      <c r="I57" s="12" t="str">
        <f t="shared" si="3"/>
        <v>+/-</v>
      </c>
      <c r="J57" s="12" t="str">
        <f t="shared" si="4"/>
        <v>0.1</v>
      </c>
      <c r="K57" s="13">
        <f t="shared" si="5"/>
        <v>6.0790273556231005E-2</v>
      </c>
      <c r="L57" s="13">
        <f t="shared" si="6"/>
        <v>18.800000000000004</v>
      </c>
      <c r="M57" s="13">
        <f t="shared" si="7"/>
        <v>8.5970429323592404E-2</v>
      </c>
      <c r="N57" s="13">
        <f t="shared" si="8"/>
        <v>218.67984314975175</v>
      </c>
      <c r="O57" s="12" t="s">
        <v>262</v>
      </c>
    </row>
    <row r="58" spans="1:15" x14ac:dyDescent="0.25">
      <c r="A58" s="30">
        <v>48</v>
      </c>
      <c r="B58" s="31" t="s">
        <v>226</v>
      </c>
      <c r="C58" s="32">
        <v>36.9</v>
      </c>
      <c r="D58" s="33" t="s">
        <v>206</v>
      </c>
      <c r="E58" s="48" t="str">
        <f t="shared" si="0"/>
        <v>Significantly Different</v>
      </c>
      <c r="G58" s="12">
        <f t="shared" si="1"/>
        <v>36.9</v>
      </c>
      <c r="H58" s="12">
        <f t="shared" si="2"/>
        <v>6</v>
      </c>
      <c r="I58" s="12" t="str">
        <f t="shared" si="3"/>
        <v>+/-</v>
      </c>
      <c r="J58" s="12" t="str">
        <f t="shared" si="4"/>
        <v>0.1</v>
      </c>
      <c r="K58" s="13">
        <f t="shared" si="5"/>
        <v>6.0790273556231005E-2</v>
      </c>
      <c r="L58" s="13">
        <f t="shared" si="6"/>
        <v>23.300000000000004</v>
      </c>
      <c r="M58" s="13">
        <f t="shared" si="7"/>
        <v>8.5970429323592404E-2</v>
      </c>
      <c r="N58" s="13">
        <f t="shared" si="8"/>
        <v>271.02342262708589</v>
      </c>
      <c r="O58" s="12" t="s">
        <v>256</v>
      </c>
    </row>
    <row r="59" spans="1:15" x14ac:dyDescent="0.25">
      <c r="A59" s="30">
        <v>48</v>
      </c>
      <c r="B59" s="31" t="s">
        <v>252</v>
      </c>
      <c r="C59" s="32">
        <v>36.9</v>
      </c>
      <c r="D59" s="33" t="s">
        <v>206</v>
      </c>
      <c r="E59" s="48" t="str">
        <f t="shared" si="0"/>
        <v>Significantly Different</v>
      </c>
      <c r="G59" s="12">
        <f t="shared" si="1"/>
        <v>36.9</v>
      </c>
      <c r="H59" s="12">
        <f t="shared" si="2"/>
        <v>6</v>
      </c>
      <c r="I59" s="12" t="str">
        <f t="shared" si="3"/>
        <v>+/-</v>
      </c>
      <c r="J59" s="12" t="str">
        <f t="shared" si="4"/>
        <v>0.1</v>
      </c>
      <c r="K59" s="13">
        <f t="shared" si="5"/>
        <v>6.0790273556231005E-2</v>
      </c>
      <c r="L59" s="13">
        <f t="shared" si="6"/>
        <v>23.300000000000004</v>
      </c>
      <c r="M59" s="13">
        <f t="shared" si="7"/>
        <v>8.5970429323592404E-2</v>
      </c>
      <c r="N59" s="13">
        <f t="shared" si="8"/>
        <v>271.02342262708589</v>
      </c>
      <c r="O59" s="12" t="s">
        <v>212</v>
      </c>
    </row>
    <row r="60" spans="1:15" x14ac:dyDescent="0.25">
      <c r="A60" s="30">
        <v>50</v>
      </c>
      <c r="B60" s="31" t="s">
        <v>218</v>
      </c>
      <c r="C60" s="32">
        <v>36.6</v>
      </c>
      <c r="D60" s="33" t="s">
        <v>206</v>
      </c>
      <c r="E60" s="48" t="str">
        <f t="shared" si="0"/>
        <v>Significantly Different</v>
      </c>
      <c r="G60" s="12">
        <f t="shared" si="1"/>
        <v>36.6</v>
      </c>
      <c r="H60" s="12">
        <f t="shared" si="2"/>
        <v>6</v>
      </c>
      <c r="I60" s="12" t="str">
        <f t="shared" si="3"/>
        <v>+/-</v>
      </c>
      <c r="J60" s="12" t="str">
        <f t="shared" si="4"/>
        <v>0.1</v>
      </c>
      <c r="K60" s="13">
        <f t="shared" si="5"/>
        <v>6.0790273556231005E-2</v>
      </c>
      <c r="L60" s="13">
        <f t="shared" si="6"/>
        <v>23.6</v>
      </c>
      <c r="M60" s="13">
        <f t="shared" si="7"/>
        <v>8.5970429323592404E-2</v>
      </c>
      <c r="N60" s="13">
        <f t="shared" si="8"/>
        <v>274.51299459224151</v>
      </c>
      <c r="O60" s="12" t="s">
        <v>234</v>
      </c>
    </row>
    <row r="61" spans="1:15" x14ac:dyDescent="0.25">
      <c r="A61" s="30">
        <v>51</v>
      </c>
      <c r="B61" s="31" t="s">
        <v>233</v>
      </c>
      <c r="C61" s="32">
        <v>21.7</v>
      </c>
      <c r="D61" s="33" t="s">
        <v>206</v>
      </c>
      <c r="E61" s="48" t="str">
        <f t="shared" si="0"/>
        <v>Significantly Different</v>
      </c>
      <c r="G61" s="12">
        <f t="shared" si="1"/>
        <v>21.7</v>
      </c>
      <c r="H61" s="12">
        <f t="shared" si="2"/>
        <v>6</v>
      </c>
      <c r="I61" s="12" t="str">
        <f t="shared" si="3"/>
        <v>+/-</v>
      </c>
      <c r="J61" s="12" t="str">
        <f t="shared" si="4"/>
        <v>0.1</v>
      </c>
      <c r="K61" s="13">
        <f t="shared" si="5"/>
        <v>6.0790273556231005E-2</v>
      </c>
      <c r="L61" s="13">
        <f t="shared" si="6"/>
        <v>38.5</v>
      </c>
      <c r="M61" s="13">
        <f t="shared" si="7"/>
        <v>8.5970429323592404E-2</v>
      </c>
      <c r="N61" s="13">
        <f t="shared" si="8"/>
        <v>447.82840219497024</v>
      </c>
      <c r="O61" s="12" t="s">
        <v>216</v>
      </c>
    </row>
    <row r="62" spans="1:15" ht="15.75" thickBot="1" x14ac:dyDescent="0.3">
      <c r="A62" s="36"/>
      <c r="B62" s="37" t="s">
        <v>264</v>
      </c>
      <c r="C62" s="38">
        <v>1</v>
      </c>
      <c r="D62" s="39" t="s">
        <v>206</v>
      </c>
      <c r="E62" s="49" t="str">
        <f t="shared" si="0"/>
        <v>Significantly Different</v>
      </c>
      <c r="G62" s="12">
        <f t="shared" si="1"/>
        <v>1</v>
      </c>
      <c r="H62" s="12">
        <f t="shared" si="2"/>
        <v>6</v>
      </c>
      <c r="I62" s="12" t="str">
        <f t="shared" si="3"/>
        <v>+/-</v>
      </c>
      <c r="J62" s="12" t="str">
        <f t="shared" si="4"/>
        <v>0.1</v>
      </c>
      <c r="K62" s="13">
        <f t="shared" si="5"/>
        <v>6.0790273556231005E-2</v>
      </c>
      <c r="L62" s="13">
        <f t="shared" si="6"/>
        <v>59.2</v>
      </c>
      <c r="M62" s="13">
        <f t="shared" si="7"/>
        <v>8.5970429323592404E-2</v>
      </c>
      <c r="N62" s="13">
        <f t="shared" si="8"/>
        <v>688.60886779070745</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491" priority="5" operator="equal">
      <formula>"State Selected"</formula>
    </cfRule>
    <cfRule type="cellIs" dxfId="490" priority="6" operator="equal">
      <formula>"Not Significantly Different"</formula>
    </cfRule>
  </conditionalFormatting>
  <conditionalFormatting sqref="E10:E62">
    <cfRule type="cellIs" dxfId="489" priority="1" operator="equal">
      <formula>"OTHER ERROR"</formula>
    </cfRule>
    <cfRule type="cellIs" dxfId="488" priority="2" operator="equal">
      <formula>"Statistical Test not applicable"</formula>
    </cfRule>
    <cfRule type="cellIs" dxfId="487" priority="3" operator="equal">
      <formula>"Geography Selected"</formula>
    </cfRule>
    <cfRule type="cellIs" dxfId="486"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9A55124D-8CC1-4A22-8E5F-D5833FE60C95}">
      <formula1>$O$10:$O$62</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2311-68D1-49C7-AE3F-9F857D1D7B7B}">
  <sheetPr codeName="Sheet20"/>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305</v>
      </c>
    </row>
    <row r="2" spans="1:16" x14ac:dyDescent="0.25">
      <c r="A2" s="14" t="s">
        <v>181</v>
      </c>
      <c r="B2" s="12" t="s">
        <v>306</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13.7</v>
      </c>
      <c r="C6" s="12" t="s">
        <v>188</v>
      </c>
      <c r="H6" s="19" t="s">
        <v>189</v>
      </c>
      <c r="I6" s="12">
        <f>VLOOKUP($B$4,$B$9:$K$62,6,FALSE)</f>
        <v>13.7</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13.7</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13.7</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218</v>
      </c>
      <c r="C11" s="32">
        <v>26.9</v>
      </c>
      <c r="D11" s="35" t="s">
        <v>206</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26.9</v>
      </c>
      <c r="H11" s="12">
        <f t="shared" ref="H11:H62" si="2">LEN(TRIM(D11))</f>
        <v>6</v>
      </c>
      <c r="I11" s="12" t="str">
        <f t="shared" ref="I11:I62" si="3">IF(H11&gt;=3,MID(TRIM(D11),1,3),"NO")</f>
        <v>+/-</v>
      </c>
      <c r="J11" s="12" t="str">
        <f t="shared" ref="J11:J62" si="4">IF(TRIM(I11)="+/-",MID(TRIM(D11),4,H11-3),D11)</f>
        <v>0.1</v>
      </c>
      <c r="K11" s="13">
        <f t="shared" ref="K11:K62" si="5">IF(TRIM(J11)="*****",0,IF(ISERROR(VALUE(J11)),"NA",VALUE(J11/$I$4)))</f>
        <v>6.0790273556231005E-2</v>
      </c>
      <c r="L11" s="13">
        <f t="shared" ref="L11:L62" si="6">IF(AND(ISNUMBER(G11),ISNUMBER($I$6)),$I$6-G11,"N/A")</f>
        <v>-13.2</v>
      </c>
      <c r="M11" s="13">
        <f t="shared" ref="M11:M62" si="7">IF(AND(ISNUMBER(K11),ISNUMBER($I$7)),SQRT(K11^2+($I$7)^2),"N/A")</f>
        <v>8.5970429323592404E-2</v>
      </c>
      <c r="N11" s="13">
        <f>IF(AND(ISNUMBER(L11),ISNUMBER(M11),M11&lt;&gt;0),L11/M11,"NA")</f>
        <v>-153.54116646684693</v>
      </c>
      <c r="O11" s="12" t="s">
        <v>208</v>
      </c>
    </row>
    <row r="12" spans="1:16" x14ac:dyDescent="0.25">
      <c r="A12" s="30">
        <v>2</v>
      </c>
      <c r="B12" s="31" t="s">
        <v>257</v>
      </c>
      <c r="C12" s="32">
        <v>22.8</v>
      </c>
      <c r="D12" s="33" t="s">
        <v>228</v>
      </c>
      <c r="E12" s="48" t="str">
        <f t="shared" si="0"/>
        <v>Significantly Different</v>
      </c>
      <c r="G12" s="12">
        <f t="shared" si="1"/>
        <v>22.8</v>
      </c>
      <c r="H12" s="12">
        <f t="shared" si="2"/>
        <v>6</v>
      </c>
      <c r="I12" s="12" t="str">
        <f t="shared" si="3"/>
        <v>+/-</v>
      </c>
      <c r="J12" s="12" t="str">
        <f t="shared" si="4"/>
        <v>0.3</v>
      </c>
      <c r="K12" s="13">
        <f t="shared" si="5"/>
        <v>0.18237082066869301</v>
      </c>
      <c r="L12" s="13">
        <f t="shared" si="6"/>
        <v>-9.1000000000000014</v>
      </c>
      <c r="M12" s="13">
        <f t="shared" si="7"/>
        <v>0.19223572402239389</v>
      </c>
      <c r="N12" s="13">
        <f t="shared" ref="N12:N62" si="8">IF(AND(ISNUMBER(L12),ISNUMBER(M12),M12&lt;&gt;0),L12/M12,"NA")</f>
        <v>-47.337715433890558</v>
      </c>
      <c r="O12" s="12" t="s">
        <v>211</v>
      </c>
    </row>
    <row r="13" spans="1:16" x14ac:dyDescent="0.25">
      <c r="A13" s="30">
        <v>2</v>
      </c>
      <c r="B13" s="31" t="s">
        <v>259</v>
      </c>
      <c r="C13" s="32">
        <v>22.8</v>
      </c>
      <c r="D13" s="33" t="s">
        <v>210</v>
      </c>
      <c r="E13" s="48" t="str">
        <f t="shared" si="0"/>
        <v>Significantly Different</v>
      </c>
      <c r="G13" s="12">
        <f t="shared" si="1"/>
        <v>22.8</v>
      </c>
      <c r="H13" s="12">
        <f t="shared" si="2"/>
        <v>6</v>
      </c>
      <c r="I13" s="12" t="str">
        <f t="shared" si="3"/>
        <v>+/-</v>
      </c>
      <c r="J13" s="12" t="str">
        <f t="shared" si="4"/>
        <v>0.2</v>
      </c>
      <c r="K13" s="13">
        <f t="shared" si="5"/>
        <v>0.12158054711246201</v>
      </c>
      <c r="L13" s="13">
        <f t="shared" si="6"/>
        <v>-9.1000000000000014</v>
      </c>
      <c r="M13" s="13">
        <f t="shared" si="7"/>
        <v>0.1359311840425404</v>
      </c>
      <c r="N13" s="13">
        <f t="shared" si="8"/>
        <v>-66.945639178366221</v>
      </c>
      <c r="O13" s="12" t="s">
        <v>213</v>
      </c>
    </row>
    <row r="14" spans="1:16" x14ac:dyDescent="0.25">
      <c r="A14" s="30">
        <v>4</v>
      </c>
      <c r="B14" s="31" t="s">
        <v>229</v>
      </c>
      <c r="C14" s="32">
        <v>21</v>
      </c>
      <c r="D14" s="33" t="s">
        <v>210</v>
      </c>
      <c r="E14" s="48" t="str">
        <f t="shared" si="0"/>
        <v>Significantly Different</v>
      </c>
      <c r="G14" s="12">
        <f t="shared" si="1"/>
        <v>21</v>
      </c>
      <c r="H14" s="12">
        <f t="shared" si="2"/>
        <v>6</v>
      </c>
      <c r="I14" s="12" t="str">
        <f t="shared" si="3"/>
        <v>+/-</v>
      </c>
      <c r="J14" s="12" t="str">
        <f t="shared" si="4"/>
        <v>0.2</v>
      </c>
      <c r="K14" s="13">
        <f t="shared" si="5"/>
        <v>0.12158054711246201</v>
      </c>
      <c r="L14" s="13">
        <f t="shared" si="6"/>
        <v>-7.3000000000000007</v>
      </c>
      <c r="M14" s="13">
        <f t="shared" si="7"/>
        <v>0.1359311840425404</v>
      </c>
      <c r="N14" s="13">
        <f t="shared" si="8"/>
        <v>-53.703644615612461</v>
      </c>
      <c r="O14" s="12" t="s">
        <v>215</v>
      </c>
    </row>
    <row r="15" spans="1:16" x14ac:dyDescent="0.25">
      <c r="A15" s="30">
        <v>5</v>
      </c>
      <c r="B15" s="31" t="s">
        <v>254</v>
      </c>
      <c r="C15" s="32">
        <v>19.399999999999999</v>
      </c>
      <c r="D15" s="33" t="s">
        <v>255</v>
      </c>
      <c r="E15" s="48" t="str">
        <f t="shared" si="0"/>
        <v>Significantly Different</v>
      </c>
      <c r="G15" s="12">
        <f t="shared" si="1"/>
        <v>19.399999999999999</v>
      </c>
      <c r="H15" s="12">
        <f t="shared" si="2"/>
        <v>6</v>
      </c>
      <c r="I15" s="12" t="str">
        <f t="shared" si="3"/>
        <v>+/-</v>
      </c>
      <c r="J15" s="12" t="str">
        <f t="shared" si="4"/>
        <v>0.4</v>
      </c>
      <c r="K15" s="13">
        <f t="shared" si="5"/>
        <v>0.24316109422492402</v>
      </c>
      <c r="L15" s="13">
        <f t="shared" si="6"/>
        <v>-5.6999999999999993</v>
      </c>
      <c r="M15" s="13">
        <f t="shared" si="7"/>
        <v>0.25064471888253259</v>
      </c>
      <c r="N15" s="13">
        <f t="shared" si="8"/>
        <v>-22.741352881531757</v>
      </c>
      <c r="O15" s="12" t="s">
        <v>218</v>
      </c>
    </row>
    <row r="16" spans="1:16" x14ac:dyDescent="0.25">
      <c r="A16" s="30">
        <v>6</v>
      </c>
      <c r="B16" s="31" t="s">
        <v>233</v>
      </c>
      <c r="C16" s="32">
        <v>18.7</v>
      </c>
      <c r="D16" s="33" t="s">
        <v>265</v>
      </c>
      <c r="E16" s="48" t="str">
        <f t="shared" si="0"/>
        <v>Significantly Different</v>
      </c>
      <c r="G16" s="12">
        <f t="shared" si="1"/>
        <v>18.7</v>
      </c>
      <c r="H16" s="12">
        <f t="shared" si="2"/>
        <v>6</v>
      </c>
      <c r="I16" s="12" t="str">
        <f t="shared" si="3"/>
        <v>+/-</v>
      </c>
      <c r="J16" s="12" t="str">
        <f t="shared" si="4"/>
        <v>0.7</v>
      </c>
      <c r="K16" s="13">
        <f t="shared" si="5"/>
        <v>0.42553191489361697</v>
      </c>
      <c r="L16" s="13">
        <f t="shared" si="6"/>
        <v>-5</v>
      </c>
      <c r="M16" s="13">
        <f t="shared" si="7"/>
        <v>0.42985214661796195</v>
      </c>
      <c r="N16" s="13">
        <f t="shared" si="8"/>
        <v>-11.631906550518709</v>
      </c>
      <c r="O16" s="12" t="s">
        <v>220</v>
      </c>
    </row>
    <row r="17" spans="1:15" x14ac:dyDescent="0.25">
      <c r="A17" s="30">
        <v>7</v>
      </c>
      <c r="B17" s="31" t="s">
        <v>247</v>
      </c>
      <c r="C17" s="32">
        <v>17.399999999999999</v>
      </c>
      <c r="D17" s="33" t="s">
        <v>228</v>
      </c>
      <c r="E17" s="48" t="str">
        <f t="shared" si="0"/>
        <v>Significantly Different</v>
      </c>
      <c r="G17" s="12">
        <f t="shared" si="1"/>
        <v>17.399999999999999</v>
      </c>
      <c r="H17" s="12">
        <f t="shared" si="2"/>
        <v>6</v>
      </c>
      <c r="I17" s="12" t="str">
        <f t="shared" si="3"/>
        <v>+/-</v>
      </c>
      <c r="J17" s="12" t="str">
        <f t="shared" si="4"/>
        <v>0.3</v>
      </c>
      <c r="K17" s="13">
        <f t="shared" si="5"/>
        <v>0.18237082066869301</v>
      </c>
      <c r="L17" s="13">
        <f t="shared" si="6"/>
        <v>-3.6999999999999993</v>
      </c>
      <c r="M17" s="13">
        <f t="shared" si="7"/>
        <v>0.19223572402239389</v>
      </c>
      <c r="N17" s="13">
        <f t="shared" si="8"/>
        <v>-19.247202978614837</v>
      </c>
      <c r="O17" s="12" t="s">
        <v>222</v>
      </c>
    </row>
    <row r="18" spans="1:15" x14ac:dyDescent="0.25">
      <c r="A18" s="30">
        <v>8</v>
      </c>
      <c r="B18" s="31" t="s">
        <v>258</v>
      </c>
      <c r="C18" s="32">
        <v>17.2</v>
      </c>
      <c r="D18" s="33" t="s">
        <v>210</v>
      </c>
      <c r="E18" s="48" t="str">
        <f t="shared" si="0"/>
        <v>Significantly Different</v>
      </c>
      <c r="G18" s="12">
        <f t="shared" si="1"/>
        <v>17.2</v>
      </c>
      <c r="H18" s="12">
        <f t="shared" si="2"/>
        <v>6</v>
      </c>
      <c r="I18" s="12" t="str">
        <f t="shared" si="3"/>
        <v>+/-</v>
      </c>
      <c r="J18" s="12" t="str">
        <f t="shared" si="4"/>
        <v>0.2</v>
      </c>
      <c r="K18" s="13">
        <f t="shared" si="5"/>
        <v>0.12158054711246201</v>
      </c>
      <c r="L18" s="13">
        <f t="shared" si="6"/>
        <v>-3.5</v>
      </c>
      <c r="M18" s="13">
        <f t="shared" si="7"/>
        <v>0.1359311840425404</v>
      </c>
      <c r="N18" s="13">
        <f t="shared" si="8"/>
        <v>-25.748322760910082</v>
      </c>
      <c r="O18" s="12" t="s">
        <v>224</v>
      </c>
    </row>
    <row r="19" spans="1:15" x14ac:dyDescent="0.25">
      <c r="A19" s="30">
        <v>9</v>
      </c>
      <c r="B19" s="31" t="s">
        <v>244</v>
      </c>
      <c r="C19" s="32">
        <v>15.1</v>
      </c>
      <c r="D19" s="33" t="s">
        <v>228</v>
      </c>
      <c r="E19" s="48" t="str">
        <f t="shared" si="0"/>
        <v>Significantly Different</v>
      </c>
      <c r="G19" s="12">
        <f t="shared" si="1"/>
        <v>15.1</v>
      </c>
      <c r="H19" s="12">
        <f t="shared" si="2"/>
        <v>6</v>
      </c>
      <c r="I19" s="12" t="str">
        <f t="shared" si="3"/>
        <v>+/-</v>
      </c>
      <c r="J19" s="12" t="str">
        <f t="shared" si="4"/>
        <v>0.3</v>
      </c>
      <c r="K19" s="13">
        <f t="shared" si="5"/>
        <v>0.18237082066869301</v>
      </c>
      <c r="L19" s="13">
        <f t="shared" si="6"/>
        <v>-1.4000000000000004</v>
      </c>
      <c r="M19" s="13">
        <f t="shared" si="7"/>
        <v>0.19223572402239389</v>
      </c>
      <c r="N19" s="13">
        <f t="shared" si="8"/>
        <v>-7.2827254513677788</v>
      </c>
      <c r="O19" s="12" t="s">
        <v>226</v>
      </c>
    </row>
    <row r="20" spans="1:15" x14ac:dyDescent="0.25">
      <c r="A20" s="30">
        <v>10</v>
      </c>
      <c r="B20" s="31" t="s">
        <v>256</v>
      </c>
      <c r="C20" s="32">
        <v>14.7</v>
      </c>
      <c r="D20" s="35" t="s">
        <v>228</v>
      </c>
      <c r="E20" s="48" t="str">
        <f t="shared" si="0"/>
        <v>Significantly Different</v>
      </c>
      <c r="G20" s="12">
        <f t="shared" si="1"/>
        <v>14.7</v>
      </c>
      <c r="H20" s="12">
        <f t="shared" si="2"/>
        <v>6</v>
      </c>
      <c r="I20" s="12" t="str">
        <f t="shared" si="3"/>
        <v>+/-</v>
      </c>
      <c r="J20" s="12" t="str">
        <f t="shared" si="4"/>
        <v>0.3</v>
      </c>
      <c r="K20" s="13">
        <f t="shared" si="5"/>
        <v>0.18237082066869301</v>
      </c>
      <c r="L20" s="13">
        <f t="shared" si="6"/>
        <v>-1</v>
      </c>
      <c r="M20" s="13">
        <f t="shared" si="7"/>
        <v>0.19223572402239389</v>
      </c>
      <c r="N20" s="13">
        <f t="shared" si="8"/>
        <v>-5.2019467509769841</v>
      </c>
      <c r="O20" s="12" t="s">
        <v>229</v>
      </c>
    </row>
    <row r="21" spans="1:15" x14ac:dyDescent="0.25">
      <c r="A21" s="30">
        <v>11</v>
      </c>
      <c r="B21" s="31" t="s">
        <v>222</v>
      </c>
      <c r="C21" s="32">
        <v>14.6</v>
      </c>
      <c r="D21" s="33" t="s">
        <v>255</v>
      </c>
      <c r="E21" s="48" t="str">
        <f t="shared" si="0"/>
        <v>Significantly Different</v>
      </c>
      <c r="G21" s="12">
        <f t="shared" si="1"/>
        <v>14.6</v>
      </c>
      <c r="H21" s="12">
        <f t="shared" si="2"/>
        <v>6</v>
      </c>
      <c r="I21" s="12" t="str">
        <f t="shared" si="3"/>
        <v>+/-</v>
      </c>
      <c r="J21" s="12" t="str">
        <f t="shared" si="4"/>
        <v>0.4</v>
      </c>
      <c r="K21" s="13">
        <f t="shared" si="5"/>
        <v>0.24316109422492402</v>
      </c>
      <c r="L21" s="13">
        <f t="shared" si="6"/>
        <v>-0.90000000000000036</v>
      </c>
      <c r="M21" s="13">
        <f t="shared" si="7"/>
        <v>0.25064471888253259</v>
      </c>
      <c r="N21" s="13">
        <f t="shared" si="8"/>
        <v>-3.5907399286629107</v>
      </c>
      <c r="O21" s="12" t="s">
        <v>231</v>
      </c>
    </row>
    <row r="22" spans="1:15" x14ac:dyDescent="0.25">
      <c r="A22" s="30">
        <v>12</v>
      </c>
      <c r="B22" s="31" t="s">
        <v>235</v>
      </c>
      <c r="C22" s="32">
        <v>14.1</v>
      </c>
      <c r="D22" s="33" t="s">
        <v>210</v>
      </c>
      <c r="E22" s="48" t="str">
        <f t="shared" si="0"/>
        <v>Significantly Different</v>
      </c>
      <c r="G22" s="12">
        <f t="shared" si="1"/>
        <v>14.1</v>
      </c>
      <c r="H22" s="12">
        <f t="shared" si="2"/>
        <v>6</v>
      </c>
      <c r="I22" s="12" t="str">
        <f t="shared" si="3"/>
        <v>+/-</v>
      </c>
      <c r="J22" s="12" t="str">
        <f t="shared" si="4"/>
        <v>0.2</v>
      </c>
      <c r="K22" s="13">
        <f t="shared" si="5"/>
        <v>0.12158054711246201</v>
      </c>
      <c r="L22" s="13">
        <f t="shared" si="6"/>
        <v>-0.40000000000000036</v>
      </c>
      <c r="M22" s="13">
        <f t="shared" si="7"/>
        <v>0.1359311840425404</v>
      </c>
      <c r="N22" s="13">
        <f t="shared" si="8"/>
        <v>-2.942665458389726</v>
      </c>
      <c r="O22" s="12" t="s">
        <v>233</v>
      </c>
    </row>
    <row r="23" spans="1:15" x14ac:dyDescent="0.25">
      <c r="A23" s="30">
        <v>13</v>
      </c>
      <c r="B23" s="31" t="s">
        <v>226</v>
      </c>
      <c r="C23" s="32">
        <v>13.9</v>
      </c>
      <c r="D23" s="33" t="s">
        <v>246</v>
      </c>
      <c r="E23" s="48" t="str">
        <f t="shared" si="0"/>
        <v>Not Significantly Different</v>
      </c>
      <c r="G23" s="12">
        <f t="shared" si="1"/>
        <v>13.9</v>
      </c>
      <c r="H23" s="12">
        <f t="shared" si="2"/>
        <v>6</v>
      </c>
      <c r="I23" s="12" t="str">
        <f t="shared" si="3"/>
        <v>+/-</v>
      </c>
      <c r="J23" s="12" t="str">
        <f t="shared" si="4"/>
        <v>0.9</v>
      </c>
      <c r="K23" s="13">
        <f t="shared" si="5"/>
        <v>0.54711246200607899</v>
      </c>
      <c r="L23" s="13">
        <f t="shared" si="6"/>
        <v>-0.20000000000000107</v>
      </c>
      <c r="M23" s="13">
        <f t="shared" si="7"/>
        <v>0.55047933970440222</v>
      </c>
      <c r="N23" s="13">
        <f t="shared" si="8"/>
        <v>-0.36331972078624708</v>
      </c>
      <c r="O23" s="12" t="s">
        <v>221</v>
      </c>
    </row>
    <row r="24" spans="1:15" x14ac:dyDescent="0.25">
      <c r="A24" s="30">
        <v>14</v>
      </c>
      <c r="B24" s="31" t="s">
        <v>213</v>
      </c>
      <c r="C24" s="32">
        <v>13.4</v>
      </c>
      <c r="D24" s="33" t="s">
        <v>210</v>
      </c>
      <c r="E24" s="48" t="str">
        <f t="shared" si="0"/>
        <v>Significantly Different</v>
      </c>
      <c r="G24" s="12">
        <f t="shared" si="1"/>
        <v>13.4</v>
      </c>
      <c r="H24" s="12">
        <f t="shared" si="2"/>
        <v>6</v>
      </c>
      <c r="I24" s="12" t="str">
        <f t="shared" si="3"/>
        <v>+/-</v>
      </c>
      <c r="J24" s="12" t="str">
        <f t="shared" si="4"/>
        <v>0.2</v>
      </c>
      <c r="K24" s="13">
        <f t="shared" si="5"/>
        <v>0.12158054711246201</v>
      </c>
      <c r="L24" s="13">
        <f t="shared" si="6"/>
        <v>0.29999999999999893</v>
      </c>
      <c r="M24" s="13">
        <f t="shared" si="7"/>
        <v>0.1359311840425404</v>
      </c>
      <c r="N24" s="13">
        <f t="shared" si="8"/>
        <v>2.2069990937922848</v>
      </c>
      <c r="O24" s="12" t="s">
        <v>235</v>
      </c>
    </row>
    <row r="25" spans="1:15" x14ac:dyDescent="0.25">
      <c r="A25" s="30">
        <v>15</v>
      </c>
      <c r="B25" s="31" t="s">
        <v>245</v>
      </c>
      <c r="C25" s="32">
        <v>13.2</v>
      </c>
      <c r="D25" s="33" t="s">
        <v>294</v>
      </c>
      <c r="E25" s="48" t="str">
        <f t="shared" si="0"/>
        <v>Not Significantly Different</v>
      </c>
      <c r="G25" s="12">
        <f t="shared" si="1"/>
        <v>13.2</v>
      </c>
      <c r="H25" s="12">
        <f t="shared" si="2"/>
        <v>6</v>
      </c>
      <c r="I25" s="12" t="str">
        <f t="shared" si="3"/>
        <v>+/-</v>
      </c>
      <c r="J25" s="12" t="str">
        <f t="shared" si="4"/>
        <v>0.8</v>
      </c>
      <c r="K25" s="13">
        <f t="shared" si="5"/>
        <v>0.48632218844984804</v>
      </c>
      <c r="L25" s="13">
        <f t="shared" si="6"/>
        <v>0.5</v>
      </c>
      <c r="M25" s="13">
        <f t="shared" si="7"/>
        <v>0.49010685399991183</v>
      </c>
      <c r="N25" s="13">
        <f t="shared" si="8"/>
        <v>1.0201856919962395</v>
      </c>
      <c r="O25" s="12" t="s">
        <v>237</v>
      </c>
    </row>
    <row r="26" spans="1:15" x14ac:dyDescent="0.25">
      <c r="A26" s="30">
        <v>16</v>
      </c>
      <c r="B26" s="31" t="s">
        <v>262</v>
      </c>
      <c r="C26" s="32">
        <v>12.5</v>
      </c>
      <c r="D26" s="33" t="s">
        <v>210</v>
      </c>
      <c r="E26" s="48" t="str">
        <f t="shared" si="0"/>
        <v>Significantly Different</v>
      </c>
      <c r="G26" s="12">
        <f t="shared" si="1"/>
        <v>12.5</v>
      </c>
      <c r="H26" s="12">
        <f t="shared" si="2"/>
        <v>6</v>
      </c>
      <c r="I26" s="12" t="str">
        <f t="shared" si="3"/>
        <v>+/-</v>
      </c>
      <c r="J26" s="12" t="str">
        <f t="shared" si="4"/>
        <v>0.2</v>
      </c>
      <c r="K26" s="13">
        <f t="shared" si="5"/>
        <v>0.12158054711246201</v>
      </c>
      <c r="L26" s="13">
        <f t="shared" si="6"/>
        <v>1.1999999999999993</v>
      </c>
      <c r="M26" s="13">
        <f t="shared" si="7"/>
        <v>0.1359311840425404</v>
      </c>
      <c r="N26" s="13">
        <f t="shared" si="8"/>
        <v>8.8279963751691657</v>
      </c>
      <c r="O26" s="12" t="s">
        <v>219</v>
      </c>
    </row>
    <row r="27" spans="1:15" x14ac:dyDescent="0.25">
      <c r="A27" s="30">
        <v>17</v>
      </c>
      <c r="B27" s="31" t="s">
        <v>239</v>
      </c>
      <c r="C27" s="32">
        <v>10.3</v>
      </c>
      <c r="D27" s="33" t="s">
        <v>228</v>
      </c>
      <c r="E27" s="48" t="str">
        <f t="shared" si="0"/>
        <v>Significantly Different</v>
      </c>
      <c r="G27" s="12">
        <f t="shared" si="1"/>
        <v>10.3</v>
      </c>
      <c r="H27" s="12">
        <f t="shared" si="2"/>
        <v>6</v>
      </c>
      <c r="I27" s="12" t="str">
        <f t="shared" si="3"/>
        <v>+/-</v>
      </c>
      <c r="J27" s="12" t="str">
        <f t="shared" si="4"/>
        <v>0.3</v>
      </c>
      <c r="K27" s="13">
        <f t="shared" si="5"/>
        <v>0.18237082066869301</v>
      </c>
      <c r="L27" s="13">
        <f t="shared" si="6"/>
        <v>3.3999999999999986</v>
      </c>
      <c r="M27" s="13">
        <f t="shared" si="7"/>
        <v>0.19223572402239389</v>
      </c>
      <c r="N27" s="13">
        <f t="shared" si="8"/>
        <v>17.686618953321737</v>
      </c>
      <c r="O27" s="12" t="s">
        <v>236</v>
      </c>
    </row>
    <row r="28" spans="1:15" x14ac:dyDescent="0.25">
      <c r="A28" s="30">
        <v>18</v>
      </c>
      <c r="B28" s="31" t="s">
        <v>231</v>
      </c>
      <c r="C28" s="32">
        <v>10.1</v>
      </c>
      <c r="D28" s="33" t="s">
        <v>210</v>
      </c>
      <c r="E28" s="48" t="str">
        <f t="shared" si="0"/>
        <v>Significantly Different</v>
      </c>
      <c r="G28" s="12">
        <f t="shared" si="1"/>
        <v>10.1</v>
      </c>
      <c r="H28" s="12">
        <f t="shared" si="2"/>
        <v>6</v>
      </c>
      <c r="I28" s="12" t="str">
        <f t="shared" si="3"/>
        <v>+/-</v>
      </c>
      <c r="J28" s="12" t="str">
        <f t="shared" si="4"/>
        <v>0.2</v>
      </c>
      <c r="K28" s="13">
        <f t="shared" si="5"/>
        <v>0.12158054711246201</v>
      </c>
      <c r="L28" s="13">
        <f t="shared" si="6"/>
        <v>3.5999999999999996</v>
      </c>
      <c r="M28" s="13">
        <f t="shared" si="7"/>
        <v>0.1359311840425404</v>
      </c>
      <c r="N28" s="13">
        <f t="shared" si="8"/>
        <v>26.483989125507509</v>
      </c>
      <c r="O28" s="12" t="s">
        <v>225</v>
      </c>
    </row>
    <row r="29" spans="1:15" x14ac:dyDescent="0.25">
      <c r="A29" s="30">
        <v>19</v>
      </c>
      <c r="B29" s="31" t="s">
        <v>220</v>
      </c>
      <c r="C29" s="32">
        <v>9.6</v>
      </c>
      <c r="D29" s="33" t="s">
        <v>228</v>
      </c>
      <c r="E29" s="48" t="str">
        <f t="shared" si="0"/>
        <v>Significantly Different</v>
      </c>
      <c r="G29" s="12">
        <f t="shared" si="1"/>
        <v>9.6</v>
      </c>
      <c r="H29" s="12">
        <f t="shared" si="2"/>
        <v>6</v>
      </c>
      <c r="I29" s="12" t="str">
        <f t="shared" si="3"/>
        <v>+/-</v>
      </c>
      <c r="J29" s="12" t="str">
        <f t="shared" si="4"/>
        <v>0.3</v>
      </c>
      <c r="K29" s="13">
        <f t="shared" si="5"/>
        <v>0.18237082066869301</v>
      </c>
      <c r="L29" s="13">
        <f t="shared" si="6"/>
        <v>4.0999999999999996</v>
      </c>
      <c r="M29" s="13">
        <f t="shared" si="7"/>
        <v>0.19223572402239389</v>
      </c>
      <c r="N29" s="13">
        <f t="shared" si="8"/>
        <v>21.327981679005632</v>
      </c>
      <c r="O29" s="12" t="s">
        <v>241</v>
      </c>
    </row>
    <row r="30" spans="1:15" x14ac:dyDescent="0.25">
      <c r="A30" s="30">
        <v>20</v>
      </c>
      <c r="B30" s="31" t="s">
        <v>252</v>
      </c>
      <c r="C30" s="32">
        <v>9.5</v>
      </c>
      <c r="D30" s="33" t="s">
        <v>217</v>
      </c>
      <c r="E30" s="48" t="str">
        <f t="shared" si="0"/>
        <v>Significantly Different</v>
      </c>
      <c r="G30" s="12">
        <f t="shared" si="1"/>
        <v>9.5</v>
      </c>
      <c r="H30" s="12">
        <f t="shared" si="2"/>
        <v>6</v>
      </c>
      <c r="I30" s="12" t="str">
        <f t="shared" si="3"/>
        <v>+/-</v>
      </c>
      <c r="J30" s="12" t="str">
        <f t="shared" si="4"/>
        <v>0.5</v>
      </c>
      <c r="K30" s="13">
        <f t="shared" si="5"/>
        <v>0.303951367781155</v>
      </c>
      <c r="L30" s="13">
        <f t="shared" si="6"/>
        <v>4.1999999999999993</v>
      </c>
      <c r="M30" s="13">
        <f t="shared" si="7"/>
        <v>0.30997079109986531</v>
      </c>
      <c r="N30" s="13">
        <f t="shared" si="8"/>
        <v>13.549663776697134</v>
      </c>
      <c r="O30" s="12" t="s">
        <v>207</v>
      </c>
    </row>
    <row r="31" spans="1:15" x14ac:dyDescent="0.25">
      <c r="A31" s="30">
        <v>21</v>
      </c>
      <c r="B31" s="31" t="s">
        <v>224</v>
      </c>
      <c r="C31" s="32">
        <v>9.4</v>
      </c>
      <c r="D31" s="33" t="s">
        <v>253</v>
      </c>
      <c r="E31" s="48" t="str">
        <f t="shared" si="0"/>
        <v>Significantly Different</v>
      </c>
      <c r="G31" s="12">
        <f t="shared" si="1"/>
        <v>9.4</v>
      </c>
      <c r="H31" s="12">
        <f t="shared" si="2"/>
        <v>6</v>
      </c>
      <c r="I31" s="12" t="str">
        <f t="shared" si="3"/>
        <v>+/-</v>
      </c>
      <c r="J31" s="12" t="str">
        <f t="shared" si="4"/>
        <v>0.6</v>
      </c>
      <c r="K31" s="13">
        <f t="shared" si="5"/>
        <v>0.36474164133738601</v>
      </c>
      <c r="L31" s="13">
        <f t="shared" si="6"/>
        <v>4.2999999999999989</v>
      </c>
      <c r="M31" s="13">
        <f t="shared" si="7"/>
        <v>0.36977279819442066</v>
      </c>
      <c r="N31" s="13">
        <f t="shared" si="8"/>
        <v>11.628762367044445</v>
      </c>
      <c r="O31" s="12" t="s">
        <v>244</v>
      </c>
    </row>
    <row r="32" spans="1:15" x14ac:dyDescent="0.25">
      <c r="A32" s="30">
        <v>22</v>
      </c>
      <c r="B32" s="31" t="s">
        <v>240</v>
      </c>
      <c r="C32" s="32">
        <v>8.6</v>
      </c>
      <c r="D32" s="33" t="s">
        <v>210</v>
      </c>
      <c r="E32" s="48" t="str">
        <f t="shared" si="0"/>
        <v>Significantly Different</v>
      </c>
      <c r="G32" s="12">
        <f t="shared" si="1"/>
        <v>8.6</v>
      </c>
      <c r="H32" s="12">
        <f t="shared" si="2"/>
        <v>6</v>
      </c>
      <c r="I32" s="12" t="str">
        <f t="shared" si="3"/>
        <v>+/-</v>
      </c>
      <c r="J32" s="12" t="str">
        <f t="shared" si="4"/>
        <v>0.2</v>
      </c>
      <c r="K32" s="13">
        <f t="shared" si="5"/>
        <v>0.12158054711246201</v>
      </c>
      <c r="L32" s="13">
        <f t="shared" si="6"/>
        <v>5.0999999999999996</v>
      </c>
      <c r="M32" s="13">
        <f t="shared" si="7"/>
        <v>0.1359311840425404</v>
      </c>
      <c r="N32" s="13">
        <f t="shared" si="8"/>
        <v>37.518984594468968</v>
      </c>
      <c r="O32" s="12" t="s">
        <v>247</v>
      </c>
    </row>
    <row r="33" spans="1:15" x14ac:dyDescent="0.25">
      <c r="A33" s="30">
        <v>22</v>
      </c>
      <c r="B33" s="31" t="s">
        <v>232</v>
      </c>
      <c r="C33" s="32">
        <v>8.6</v>
      </c>
      <c r="D33" s="33" t="s">
        <v>228</v>
      </c>
      <c r="E33" s="48" t="str">
        <f t="shared" si="0"/>
        <v>Significantly Different</v>
      </c>
      <c r="G33" s="12">
        <f t="shared" si="1"/>
        <v>8.6</v>
      </c>
      <c r="H33" s="12">
        <f t="shared" si="2"/>
        <v>6</v>
      </c>
      <c r="I33" s="12" t="str">
        <f t="shared" si="3"/>
        <v>+/-</v>
      </c>
      <c r="J33" s="12" t="str">
        <f t="shared" si="4"/>
        <v>0.3</v>
      </c>
      <c r="K33" s="13">
        <f t="shared" si="5"/>
        <v>0.18237082066869301</v>
      </c>
      <c r="L33" s="13">
        <f t="shared" si="6"/>
        <v>5.0999999999999996</v>
      </c>
      <c r="M33" s="13">
        <f t="shared" si="7"/>
        <v>0.19223572402239389</v>
      </c>
      <c r="N33" s="13">
        <f t="shared" si="8"/>
        <v>26.529928429982615</v>
      </c>
      <c r="O33" s="12" t="s">
        <v>249</v>
      </c>
    </row>
    <row r="34" spans="1:15" x14ac:dyDescent="0.25">
      <c r="A34" s="30">
        <v>24</v>
      </c>
      <c r="B34" s="31" t="s">
        <v>211</v>
      </c>
      <c r="C34" s="32">
        <v>8.1999999999999993</v>
      </c>
      <c r="D34" s="33" t="s">
        <v>253</v>
      </c>
      <c r="E34" s="48" t="str">
        <f t="shared" si="0"/>
        <v>Significantly Different</v>
      </c>
      <c r="G34" s="12">
        <f t="shared" si="1"/>
        <v>8.1999999999999993</v>
      </c>
      <c r="H34" s="12">
        <f t="shared" si="2"/>
        <v>6</v>
      </c>
      <c r="I34" s="12" t="str">
        <f t="shared" si="3"/>
        <v>+/-</v>
      </c>
      <c r="J34" s="12" t="str">
        <f t="shared" si="4"/>
        <v>0.6</v>
      </c>
      <c r="K34" s="13">
        <f t="shared" si="5"/>
        <v>0.36474164133738601</v>
      </c>
      <c r="L34" s="13">
        <f t="shared" si="6"/>
        <v>5.5</v>
      </c>
      <c r="M34" s="13">
        <f t="shared" si="7"/>
        <v>0.36977279819442066</v>
      </c>
      <c r="N34" s="13">
        <f t="shared" si="8"/>
        <v>14.873998376452199</v>
      </c>
      <c r="O34" s="12" t="s">
        <v>240</v>
      </c>
    </row>
    <row r="35" spans="1:15" x14ac:dyDescent="0.25">
      <c r="A35" s="30">
        <v>25</v>
      </c>
      <c r="B35" s="31" t="s">
        <v>261</v>
      </c>
      <c r="C35" s="32">
        <v>7.9</v>
      </c>
      <c r="D35" s="33" t="s">
        <v>210</v>
      </c>
      <c r="E35" s="48" t="str">
        <f t="shared" si="0"/>
        <v>Significantly Different</v>
      </c>
      <c r="G35" s="12">
        <f t="shared" si="1"/>
        <v>7.9</v>
      </c>
      <c r="H35" s="12">
        <f t="shared" si="2"/>
        <v>6</v>
      </c>
      <c r="I35" s="12" t="str">
        <f t="shared" si="3"/>
        <v>+/-</v>
      </c>
      <c r="J35" s="12" t="str">
        <f t="shared" si="4"/>
        <v>0.2</v>
      </c>
      <c r="K35" s="13">
        <f t="shared" si="5"/>
        <v>0.12158054711246201</v>
      </c>
      <c r="L35" s="13">
        <f t="shared" si="6"/>
        <v>5.7999999999999989</v>
      </c>
      <c r="M35" s="13">
        <f t="shared" si="7"/>
        <v>0.1359311840425404</v>
      </c>
      <c r="N35" s="13">
        <f t="shared" si="8"/>
        <v>42.668649146650985</v>
      </c>
      <c r="O35" s="12" t="s">
        <v>250</v>
      </c>
    </row>
    <row r="36" spans="1:15" x14ac:dyDescent="0.25">
      <c r="A36" s="30">
        <v>26</v>
      </c>
      <c r="B36" s="31" t="s">
        <v>236</v>
      </c>
      <c r="C36" s="32">
        <v>7.2</v>
      </c>
      <c r="D36" s="33" t="s">
        <v>228</v>
      </c>
      <c r="E36" s="48" t="str">
        <f t="shared" si="0"/>
        <v>Significantly Different</v>
      </c>
      <c r="G36" s="12">
        <f t="shared" si="1"/>
        <v>7.2</v>
      </c>
      <c r="H36" s="12">
        <f t="shared" si="2"/>
        <v>6</v>
      </c>
      <c r="I36" s="12" t="str">
        <f t="shared" si="3"/>
        <v>+/-</v>
      </c>
      <c r="J36" s="12" t="str">
        <f t="shared" si="4"/>
        <v>0.3</v>
      </c>
      <c r="K36" s="13">
        <f t="shared" si="5"/>
        <v>0.18237082066869301</v>
      </c>
      <c r="L36" s="13">
        <f t="shared" si="6"/>
        <v>6.4999999999999991</v>
      </c>
      <c r="M36" s="13">
        <f t="shared" si="7"/>
        <v>0.19223572402239389</v>
      </c>
      <c r="N36" s="13">
        <f t="shared" si="8"/>
        <v>33.812653881350393</v>
      </c>
      <c r="O36" s="12" t="s">
        <v>242</v>
      </c>
    </row>
    <row r="37" spans="1:15" x14ac:dyDescent="0.25">
      <c r="A37" s="30">
        <v>26</v>
      </c>
      <c r="B37" s="31" t="s">
        <v>227</v>
      </c>
      <c r="C37" s="32">
        <v>7.2</v>
      </c>
      <c r="D37" s="33" t="s">
        <v>228</v>
      </c>
      <c r="E37" s="48" t="str">
        <f t="shared" si="0"/>
        <v>Significantly Different</v>
      </c>
      <c r="G37" s="12">
        <f t="shared" si="1"/>
        <v>7.2</v>
      </c>
      <c r="H37" s="12">
        <f t="shared" si="2"/>
        <v>6</v>
      </c>
      <c r="I37" s="12" t="str">
        <f t="shared" si="3"/>
        <v>+/-</v>
      </c>
      <c r="J37" s="12" t="str">
        <f t="shared" si="4"/>
        <v>0.3</v>
      </c>
      <c r="K37" s="13">
        <f t="shared" si="5"/>
        <v>0.18237082066869301</v>
      </c>
      <c r="L37" s="13">
        <f t="shared" si="6"/>
        <v>6.4999999999999991</v>
      </c>
      <c r="M37" s="13">
        <f t="shared" si="7"/>
        <v>0.19223572402239389</v>
      </c>
      <c r="N37" s="13">
        <f t="shared" si="8"/>
        <v>33.812653881350393</v>
      </c>
      <c r="O37" s="12" t="s">
        <v>223</v>
      </c>
    </row>
    <row r="38" spans="1:15" x14ac:dyDescent="0.25">
      <c r="A38" s="30">
        <v>26</v>
      </c>
      <c r="B38" s="31" t="s">
        <v>248</v>
      </c>
      <c r="C38" s="32">
        <v>7.2</v>
      </c>
      <c r="D38" s="33" t="s">
        <v>210</v>
      </c>
      <c r="E38" s="48" t="str">
        <f t="shared" si="0"/>
        <v>Significantly Different</v>
      </c>
      <c r="G38" s="12">
        <f t="shared" si="1"/>
        <v>7.2</v>
      </c>
      <c r="H38" s="12">
        <f t="shared" si="2"/>
        <v>6</v>
      </c>
      <c r="I38" s="12" t="str">
        <f t="shared" si="3"/>
        <v>+/-</v>
      </c>
      <c r="J38" s="12" t="str">
        <f t="shared" si="4"/>
        <v>0.2</v>
      </c>
      <c r="K38" s="13">
        <f t="shared" si="5"/>
        <v>0.12158054711246201</v>
      </c>
      <c r="L38" s="13">
        <f t="shared" si="6"/>
        <v>6.4999999999999991</v>
      </c>
      <c r="M38" s="13">
        <f t="shared" si="7"/>
        <v>0.1359311840425404</v>
      </c>
      <c r="N38" s="13">
        <f t="shared" si="8"/>
        <v>47.818313698833002</v>
      </c>
      <c r="O38" s="12" t="s">
        <v>227</v>
      </c>
    </row>
    <row r="39" spans="1:15" x14ac:dyDescent="0.25">
      <c r="A39" s="30">
        <v>29</v>
      </c>
      <c r="B39" s="31" t="s">
        <v>249</v>
      </c>
      <c r="C39" s="32">
        <v>7</v>
      </c>
      <c r="D39" s="33" t="s">
        <v>210</v>
      </c>
      <c r="E39" s="48" t="str">
        <f t="shared" si="0"/>
        <v>Significantly Different</v>
      </c>
      <c r="G39" s="12">
        <f t="shared" si="1"/>
        <v>7</v>
      </c>
      <c r="H39" s="12">
        <f t="shared" si="2"/>
        <v>6</v>
      </c>
      <c r="I39" s="12" t="str">
        <f t="shared" si="3"/>
        <v>+/-</v>
      </c>
      <c r="J39" s="12" t="str">
        <f t="shared" si="4"/>
        <v>0.2</v>
      </c>
      <c r="K39" s="13">
        <f t="shared" si="5"/>
        <v>0.12158054711246201</v>
      </c>
      <c r="L39" s="13">
        <f t="shared" si="6"/>
        <v>6.6999999999999993</v>
      </c>
      <c r="M39" s="13">
        <f t="shared" si="7"/>
        <v>0.1359311840425404</v>
      </c>
      <c r="N39" s="13">
        <f t="shared" si="8"/>
        <v>49.289646428027865</v>
      </c>
      <c r="O39" s="12" t="s">
        <v>254</v>
      </c>
    </row>
    <row r="40" spans="1:15" x14ac:dyDescent="0.25">
      <c r="A40" s="30">
        <v>30</v>
      </c>
      <c r="B40" s="31" t="s">
        <v>214</v>
      </c>
      <c r="C40" s="32">
        <v>6.1</v>
      </c>
      <c r="D40" s="33" t="s">
        <v>255</v>
      </c>
      <c r="E40" s="48" t="str">
        <f t="shared" si="0"/>
        <v>Significantly Different</v>
      </c>
      <c r="G40" s="12">
        <f t="shared" si="1"/>
        <v>6.1</v>
      </c>
      <c r="H40" s="12">
        <f t="shared" si="2"/>
        <v>6</v>
      </c>
      <c r="I40" s="12" t="str">
        <f t="shared" si="3"/>
        <v>+/-</v>
      </c>
      <c r="J40" s="12" t="str">
        <f t="shared" si="4"/>
        <v>0.4</v>
      </c>
      <c r="K40" s="13">
        <f t="shared" si="5"/>
        <v>0.24316109422492402</v>
      </c>
      <c r="L40" s="13">
        <f t="shared" si="6"/>
        <v>7.6</v>
      </c>
      <c r="M40" s="13">
        <f t="shared" si="7"/>
        <v>0.25064471888253259</v>
      </c>
      <c r="N40" s="13">
        <f t="shared" si="8"/>
        <v>30.321803842042343</v>
      </c>
      <c r="O40" s="12" t="s">
        <v>214</v>
      </c>
    </row>
    <row r="41" spans="1:15" x14ac:dyDescent="0.25">
      <c r="A41" s="30">
        <v>31</v>
      </c>
      <c r="B41" s="31" t="s">
        <v>221</v>
      </c>
      <c r="C41" s="32">
        <v>6</v>
      </c>
      <c r="D41" s="33" t="s">
        <v>255</v>
      </c>
      <c r="E41" s="48" t="str">
        <f t="shared" si="0"/>
        <v>Significantly Different</v>
      </c>
      <c r="G41" s="12">
        <f t="shared" si="1"/>
        <v>6</v>
      </c>
      <c r="H41" s="12">
        <f t="shared" si="2"/>
        <v>6</v>
      </c>
      <c r="I41" s="12" t="str">
        <f t="shared" si="3"/>
        <v>+/-</v>
      </c>
      <c r="J41" s="12" t="str">
        <f t="shared" si="4"/>
        <v>0.4</v>
      </c>
      <c r="K41" s="13">
        <f t="shared" si="5"/>
        <v>0.24316109422492402</v>
      </c>
      <c r="L41" s="13">
        <f t="shared" si="6"/>
        <v>7.6999999999999993</v>
      </c>
      <c r="M41" s="13">
        <f t="shared" si="7"/>
        <v>0.25064471888253259</v>
      </c>
      <c r="N41" s="13">
        <f t="shared" si="8"/>
        <v>30.720774945227109</v>
      </c>
      <c r="O41" s="12" t="s">
        <v>257</v>
      </c>
    </row>
    <row r="42" spans="1:15" x14ac:dyDescent="0.25">
      <c r="A42" s="30">
        <v>31</v>
      </c>
      <c r="B42" s="31" t="s">
        <v>260</v>
      </c>
      <c r="C42" s="32">
        <v>6</v>
      </c>
      <c r="D42" s="33" t="s">
        <v>210</v>
      </c>
      <c r="E42" s="48" t="str">
        <f t="shared" si="0"/>
        <v>Significantly Different</v>
      </c>
      <c r="G42" s="12">
        <f t="shared" si="1"/>
        <v>6</v>
      </c>
      <c r="H42" s="12">
        <f t="shared" si="2"/>
        <v>6</v>
      </c>
      <c r="I42" s="12" t="str">
        <f t="shared" si="3"/>
        <v>+/-</v>
      </c>
      <c r="J42" s="12" t="str">
        <f t="shared" si="4"/>
        <v>0.2</v>
      </c>
      <c r="K42" s="13">
        <f t="shared" si="5"/>
        <v>0.12158054711246201</v>
      </c>
      <c r="L42" s="13">
        <f t="shared" si="6"/>
        <v>7.6999999999999993</v>
      </c>
      <c r="M42" s="13">
        <f t="shared" si="7"/>
        <v>0.1359311840425404</v>
      </c>
      <c r="N42" s="13">
        <f t="shared" si="8"/>
        <v>56.646310074002173</v>
      </c>
      <c r="O42" s="12" t="s">
        <v>252</v>
      </c>
    </row>
    <row r="43" spans="1:15" x14ac:dyDescent="0.25">
      <c r="A43" s="30">
        <v>33</v>
      </c>
      <c r="B43" s="31" t="s">
        <v>219</v>
      </c>
      <c r="C43" s="32">
        <v>5.5</v>
      </c>
      <c r="D43" s="33" t="s">
        <v>210</v>
      </c>
      <c r="E43" s="48" t="str">
        <f t="shared" si="0"/>
        <v>Significantly Different</v>
      </c>
      <c r="G43" s="12">
        <f t="shared" si="1"/>
        <v>5.5</v>
      </c>
      <c r="H43" s="12">
        <f t="shared" si="2"/>
        <v>6</v>
      </c>
      <c r="I43" s="12" t="str">
        <f t="shared" si="3"/>
        <v>+/-</v>
      </c>
      <c r="J43" s="12" t="str">
        <f t="shared" si="4"/>
        <v>0.2</v>
      </c>
      <c r="K43" s="13">
        <f t="shared" si="5"/>
        <v>0.12158054711246201</v>
      </c>
      <c r="L43" s="13">
        <f t="shared" si="6"/>
        <v>8.1999999999999993</v>
      </c>
      <c r="M43" s="13">
        <f t="shared" si="7"/>
        <v>0.1359311840425404</v>
      </c>
      <c r="N43" s="13">
        <f t="shared" si="8"/>
        <v>60.324641896989327</v>
      </c>
      <c r="O43" s="12" t="s">
        <v>259</v>
      </c>
    </row>
    <row r="44" spans="1:15" x14ac:dyDescent="0.25">
      <c r="A44" s="30">
        <v>34</v>
      </c>
      <c r="B44" s="31" t="s">
        <v>237</v>
      </c>
      <c r="C44" s="32">
        <v>5.3</v>
      </c>
      <c r="D44" s="33" t="s">
        <v>210</v>
      </c>
      <c r="E44" s="48" t="str">
        <f t="shared" si="0"/>
        <v>Significantly Different</v>
      </c>
      <c r="G44" s="12">
        <f t="shared" si="1"/>
        <v>5.3</v>
      </c>
      <c r="H44" s="12">
        <f t="shared" si="2"/>
        <v>6</v>
      </c>
      <c r="I44" s="12" t="str">
        <f t="shared" si="3"/>
        <v>+/-</v>
      </c>
      <c r="J44" s="12" t="str">
        <f t="shared" si="4"/>
        <v>0.2</v>
      </c>
      <c r="K44" s="13">
        <f t="shared" si="5"/>
        <v>0.12158054711246201</v>
      </c>
      <c r="L44" s="13">
        <f t="shared" si="6"/>
        <v>8.3999999999999986</v>
      </c>
      <c r="M44" s="13">
        <f t="shared" si="7"/>
        <v>0.1359311840425404</v>
      </c>
      <c r="N44" s="13">
        <f t="shared" si="8"/>
        <v>61.795974626184183</v>
      </c>
      <c r="O44" s="12" t="s">
        <v>261</v>
      </c>
    </row>
    <row r="45" spans="1:15" x14ac:dyDescent="0.25">
      <c r="A45" s="30">
        <v>35</v>
      </c>
      <c r="B45" s="31" t="s">
        <v>263</v>
      </c>
      <c r="C45" s="32">
        <v>5.0999999999999996</v>
      </c>
      <c r="D45" s="33" t="s">
        <v>210</v>
      </c>
      <c r="E45" s="48" t="str">
        <f t="shared" si="0"/>
        <v>Significantly Different</v>
      </c>
      <c r="G45" s="12">
        <f t="shared" si="1"/>
        <v>5.0999999999999996</v>
      </c>
      <c r="H45" s="12">
        <f t="shared" si="2"/>
        <v>6</v>
      </c>
      <c r="I45" s="12" t="str">
        <f t="shared" si="3"/>
        <v>+/-</v>
      </c>
      <c r="J45" s="12" t="str">
        <f t="shared" si="4"/>
        <v>0.2</v>
      </c>
      <c r="K45" s="13">
        <f t="shared" si="5"/>
        <v>0.12158054711246201</v>
      </c>
      <c r="L45" s="13">
        <f t="shared" si="6"/>
        <v>8.6</v>
      </c>
      <c r="M45" s="13">
        <f t="shared" si="7"/>
        <v>0.1359311840425404</v>
      </c>
      <c r="N45" s="13">
        <f t="shared" si="8"/>
        <v>63.267307355379053</v>
      </c>
      <c r="O45" s="12" t="s">
        <v>230</v>
      </c>
    </row>
    <row r="46" spans="1:15" x14ac:dyDescent="0.25">
      <c r="A46" s="30">
        <v>35</v>
      </c>
      <c r="B46" s="31" t="s">
        <v>251</v>
      </c>
      <c r="C46" s="32">
        <v>5.0999999999999996</v>
      </c>
      <c r="D46" s="33" t="s">
        <v>210</v>
      </c>
      <c r="E46" s="48" t="str">
        <f t="shared" si="0"/>
        <v>Significantly Different</v>
      </c>
      <c r="G46" s="12">
        <f t="shared" si="1"/>
        <v>5.0999999999999996</v>
      </c>
      <c r="H46" s="12">
        <f t="shared" si="2"/>
        <v>6</v>
      </c>
      <c r="I46" s="12" t="str">
        <f t="shared" si="3"/>
        <v>+/-</v>
      </c>
      <c r="J46" s="12" t="str">
        <f t="shared" si="4"/>
        <v>0.2</v>
      </c>
      <c r="K46" s="13">
        <f t="shared" si="5"/>
        <v>0.12158054711246201</v>
      </c>
      <c r="L46" s="13">
        <f t="shared" si="6"/>
        <v>8.6</v>
      </c>
      <c r="M46" s="13">
        <f t="shared" si="7"/>
        <v>0.1359311840425404</v>
      </c>
      <c r="N46" s="13">
        <f t="shared" si="8"/>
        <v>63.267307355379053</v>
      </c>
      <c r="O46" s="12" t="s">
        <v>243</v>
      </c>
    </row>
    <row r="47" spans="1:15" x14ac:dyDescent="0.25">
      <c r="A47" s="30">
        <v>35</v>
      </c>
      <c r="B47" s="31" t="s">
        <v>234</v>
      </c>
      <c r="C47" s="32">
        <v>5.0999999999999996</v>
      </c>
      <c r="D47" s="33" t="s">
        <v>210</v>
      </c>
      <c r="E47" s="48" t="str">
        <f t="shared" si="0"/>
        <v>Significantly Different</v>
      </c>
      <c r="G47" s="12">
        <f t="shared" si="1"/>
        <v>5.0999999999999996</v>
      </c>
      <c r="H47" s="12">
        <f t="shared" si="2"/>
        <v>6</v>
      </c>
      <c r="I47" s="12" t="str">
        <f t="shared" si="3"/>
        <v>+/-</v>
      </c>
      <c r="J47" s="12" t="str">
        <f t="shared" si="4"/>
        <v>0.2</v>
      </c>
      <c r="K47" s="13">
        <f t="shared" si="5"/>
        <v>0.12158054711246201</v>
      </c>
      <c r="L47" s="13">
        <f t="shared" si="6"/>
        <v>8.6</v>
      </c>
      <c r="M47" s="13">
        <f t="shared" si="7"/>
        <v>0.1359311840425404</v>
      </c>
      <c r="N47" s="13">
        <f t="shared" si="8"/>
        <v>63.267307355379053</v>
      </c>
      <c r="O47" s="12" t="s">
        <v>260</v>
      </c>
    </row>
    <row r="48" spans="1:15" x14ac:dyDescent="0.25">
      <c r="A48" s="30">
        <v>38</v>
      </c>
      <c r="B48" s="31" t="s">
        <v>209</v>
      </c>
      <c r="C48" s="32">
        <v>4.9000000000000004</v>
      </c>
      <c r="D48" s="33" t="s">
        <v>255</v>
      </c>
      <c r="E48" s="48" t="str">
        <f t="shared" si="0"/>
        <v>Significantly Different</v>
      </c>
      <c r="G48" s="12">
        <f t="shared" si="1"/>
        <v>4.9000000000000004</v>
      </c>
      <c r="H48" s="12">
        <f t="shared" si="2"/>
        <v>6</v>
      </c>
      <c r="I48" s="12" t="str">
        <f t="shared" si="3"/>
        <v>+/-</v>
      </c>
      <c r="J48" s="12" t="str">
        <f t="shared" si="4"/>
        <v>0.4</v>
      </c>
      <c r="K48" s="13">
        <f t="shared" si="5"/>
        <v>0.24316109422492402</v>
      </c>
      <c r="L48" s="13">
        <f t="shared" si="6"/>
        <v>8.7999999999999989</v>
      </c>
      <c r="M48" s="13">
        <f t="shared" si="7"/>
        <v>0.25064471888253259</v>
      </c>
      <c r="N48" s="13">
        <f t="shared" si="8"/>
        <v>35.109457080259553</v>
      </c>
      <c r="O48" s="12" t="s">
        <v>239</v>
      </c>
    </row>
    <row r="49" spans="1:15" x14ac:dyDescent="0.25">
      <c r="A49" s="30">
        <v>39</v>
      </c>
      <c r="B49" s="31" t="s">
        <v>215</v>
      </c>
      <c r="C49" s="32">
        <v>4.8</v>
      </c>
      <c r="D49" s="33" t="s">
        <v>210</v>
      </c>
      <c r="E49" s="48" t="str">
        <f t="shared" si="0"/>
        <v>Significantly Different</v>
      </c>
      <c r="G49" s="12">
        <f t="shared" si="1"/>
        <v>4.8</v>
      </c>
      <c r="H49" s="12">
        <f t="shared" si="2"/>
        <v>6</v>
      </c>
      <c r="I49" s="12" t="str">
        <f t="shared" si="3"/>
        <v>+/-</v>
      </c>
      <c r="J49" s="12" t="str">
        <f t="shared" si="4"/>
        <v>0.2</v>
      </c>
      <c r="K49" s="13">
        <f t="shared" si="5"/>
        <v>0.12158054711246201</v>
      </c>
      <c r="L49" s="13">
        <f t="shared" si="6"/>
        <v>8.8999999999999986</v>
      </c>
      <c r="M49" s="13">
        <f t="shared" si="7"/>
        <v>0.1359311840425404</v>
      </c>
      <c r="N49" s="13">
        <f t="shared" si="8"/>
        <v>65.474306449171337</v>
      </c>
      <c r="O49" s="12" t="s">
        <v>248</v>
      </c>
    </row>
    <row r="50" spans="1:15" x14ac:dyDescent="0.25">
      <c r="A50" s="30">
        <v>39</v>
      </c>
      <c r="B50" s="31" t="s">
        <v>243</v>
      </c>
      <c r="C50" s="32">
        <v>4.8</v>
      </c>
      <c r="D50" s="33" t="s">
        <v>206</v>
      </c>
      <c r="E50" s="48" t="str">
        <f t="shared" si="0"/>
        <v>Significantly Different</v>
      </c>
      <c r="G50" s="12">
        <f t="shared" si="1"/>
        <v>4.8</v>
      </c>
      <c r="H50" s="12">
        <f t="shared" si="2"/>
        <v>6</v>
      </c>
      <c r="I50" s="12" t="str">
        <f t="shared" si="3"/>
        <v>+/-</v>
      </c>
      <c r="J50" s="12" t="str">
        <f t="shared" si="4"/>
        <v>0.1</v>
      </c>
      <c r="K50" s="13">
        <f t="shared" si="5"/>
        <v>6.0790273556231005E-2</v>
      </c>
      <c r="L50" s="13">
        <f t="shared" si="6"/>
        <v>8.8999999999999986</v>
      </c>
      <c r="M50" s="13">
        <f t="shared" si="7"/>
        <v>8.5970429323592404E-2</v>
      </c>
      <c r="N50" s="13">
        <f t="shared" si="8"/>
        <v>103.52396829961647</v>
      </c>
      <c r="O50" s="12" t="s">
        <v>245</v>
      </c>
    </row>
    <row r="51" spans="1:15" x14ac:dyDescent="0.25">
      <c r="A51" s="30">
        <v>41</v>
      </c>
      <c r="B51" s="31" t="s">
        <v>230</v>
      </c>
      <c r="C51" s="32">
        <v>4.7</v>
      </c>
      <c r="D51" s="33" t="s">
        <v>217</v>
      </c>
      <c r="E51" s="48" t="str">
        <f t="shared" si="0"/>
        <v>Significantly Different</v>
      </c>
      <c r="G51" s="12">
        <f t="shared" si="1"/>
        <v>4.7</v>
      </c>
      <c r="H51" s="12">
        <f t="shared" si="2"/>
        <v>6</v>
      </c>
      <c r="I51" s="12" t="str">
        <f t="shared" si="3"/>
        <v>+/-</v>
      </c>
      <c r="J51" s="12" t="str">
        <f t="shared" si="4"/>
        <v>0.5</v>
      </c>
      <c r="K51" s="13">
        <f t="shared" si="5"/>
        <v>0.303951367781155</v>
      </c>
      <c r="L51" s="13">
        <f t="shared" si="6"/>
        <v>9</v>
      </c>
      <c r="M51" s="13">
        <f t="shared" si="7"/>
        <v>0.30997079109986531</v>
      </c>
      <c r="N51" s="13">
        <f t="shared" si="8"/>
        <v>29.034993807208149</v>
      </c>
      <c r="O51" s="12" t="s">
        <v>263</v>
      </c>
    </row>
    <row r="52" spans="1:15" x14ac:dyDescent="0.25">
      <c r="A52" s="30">
        <v>42</v>
      </c>
      <c r="B52" s="31" t="s">
        <v>241</v>
      </c>
      <c r="C52" s="32">
        <v>4.2</v>
      </c>
      <c r="D52" s="33" t="s">
        <v>210</v>
      </c>
      <c r="E52" s="48" t="str">
        <f t="shared" si="0"/>
        <v>Significantly Different</v>
      </c>
      <c r="G52" s="12">
        <f t="shared" si="1"/>
        <v>4.2</v>
      </c>
      <c r="H52" s="12">
        <f t="shared" si="2"/>
        <v>6</v>
      </c>
      <c r="I52" s="12" t="str">
        <f t="shared" si="3"/>
        <v>+/-</v>
      </c>
      <c r="J52" s="12" t="str">
        <f t="shared" si="4"/>
        <v>0.2</v>
      </c>
      <c r="K52" s="13">
        <f t="shared" si="5"/>
        <v>0.12158054711246201</v>
      </c>
      <c r="L52" s="13">
        <f t="shared" si="6"/>
        <v>9.5</v>
      </c>
      <c r="M52" s="13">
        <f t="shared" si="7"/>
        <v>0.1359311840425404</v>
      </c>
      <c r="N52" s="13">
        <f t="shared" si="8"/>
        <v>69.888304636755933</v>
      </c>
      <c r="O52" s="12" t="s">
        <v>238</v>
      </c>
    </row>
    <row r="53" spans="1:15" x14ac:dyDescent="0.25">
      <c r="A53" s="30">
        <v>42</v>
      </c>
      <c r="B53" s="31" t="s">
        <v>242</v>
      </c>
      <c r="C53" s="32">
        <v>4.2</v>
      </c>
      <c r="D53" s="33" t="s">
        <v>210</v>
      </c>
      <c r="E53" s="48" t="str">
        <f t="shared" si="0"/>
        <v>Significantly Different</v>
      </c>
      <c r="G53" s="12">
        <f t="shared" si="1"/>
        <v>4.2</v>
      </c>
      <c r="H53" s="12">
        <f t="shared" si="2"/>
        <v>6</v>
      </c>
      <c r="I53" s="12" t="str">
        <f t="shared" si="3"/>
        <v>+/-</v>
      </c>
      <c r="J53" s="12" t="str">
        <f t="shared" si="4"/>
        <v>0.2</v>
      </c>
      <c r="K53" s="13">
        <f t="shared" si="5"/>
        <v>0.12158054711246201</v>
      </c>
      <c r="L53" s="13">
        <f t="shared" si="6"/>
        <v>9.5</v>
      </c>
      <c r="M53" s="13">
        <f t="shared" si="7"/>
        <v>0.1359311840425404</v>
      </c>
      <c r="N53" s="13">
        <f t="shared" si="8"/>
        <v>69.888304636755933</v>
      </c>
      <c r="O53" s="12" t="s">
        <v>251</v>
      </c>
    </row>
    <row r="54" spans="1:15" x14ac:dyDescent="0.25">
      <c r="A54" s="30">
        <v>44</v>
      </c>
      <c r="B54" s="31" t="s">
        <v>238</v>
      </c>
      <c r="C54" s="32">
        <v>4</v>
      </c>
      <c r="D54" s="33" t="s">
        <v>255</v>
      </c>
      <c r="E54" s="48" t="str">
        <f t="shared" si="0"/>
        <v>Significantly Different</v>
      </c>
      <c r="G54" s="12">
        <f t="shared" si="1"/>
        <v>4</v>
      </c>
      <c r="H54" s="12">
        <f t="shared" si="2"/>
        <v>6</v>
      </c>
      <c r="I54" s="12" t="str">
        <f t="shared" si="3"/>
        <v>+/-</v>
      </c>
      <c r="J54" s="12" t="str">
        <f t="shared" si="4"/>
        <v>0.4</v>
      </c>
      <c r="K54" s="13">
        <f t="shared" si="5"/>
        <v>0.24316109422492402</v>
      </c>
      <c r="L54" s="13">
        <f t="shared" si="6"/>
        <v>9.6999999999999993</v>
      </c>
      <c r="M54" s="13">
        <f t="shared" si="7"/>
        <v>0.25064471888253259</v>
      </c>
      <c r="N54" s="13">
        <f t="shared" si="8"/>
        <v>38.700197008922466</v>
      </c>
      <c r="O54" s="12" t="s">
        <v>258</v>
      </c>
    </row>
    <row r="55" spans="1:15" x14ac:dyDescent="0.25">
      <c r="A55" s="30">
        <v>45</v>
      </c>
      <c r="B55" s="31" t="s">
        <v>225</v>
      </c>
      <c r="C55" s="32">
        <v>3.8</v>
      </c>
      <c r="D55" s="33" t="s">
        <v>206</v>
      </c>
      <c r="E55" s="48" t="str">
        <f t="shared" si="0"/>
        <v>Significantly Different</v>
      </c>
      <c r="G55" s="12">
        <f t="shared" si="1"/>
        <v>3.8</v>
      </c>
      <c r="H55" s="12">
        <f t="shared" si="2"/>
        <v>6</v>
      </c>
      <c r="I55" s="12" t="str">
        <f t="shared" si="3"/>
        <v>+/-</v>
      </c>
      <c r="J55" s="12" t="str">
        <f t="shared" si="4"/>
        <v>0.1</v>
      </c>
      <c r="K55" s="13">
        <f t="shared" si="5"/>
        <v>6.0790273556231005E-2</v>
      </c>
      <c r="L55" s="13">
        <f t="shared" si="6"/>
        <v>9.8999999999999986</v>
      </c>
      <c r="M55" s="13">
        <f t="shared" si="7"/>
        <v>8.5970429323592404E-2</v>
      </c>
      <c r="N55" s="13">
        <f t="shared" si="8"/>
        <v>115.15587485013518</v>
      </c>
      <c r="O55" s="12" t="s">
        <v>232</v>
      </c>
    </row>
    <row r="56" spans="1:15" x14ac:dyDescent="0.25">
      <c r="A56" s="30">
        <v>46</v>
      </c>
      <c r="B56" s="31" t="s">
        <v>207</v>
      </c>
      <c r="C56" s="32">
        <v>3.5</v>
      </c>
      <c r="D56" s="33" t="s">
        <v>228</v>
      </c>
      <c r="E56" s="48" t="str">
        <f t="shared" si="0"/>
        <v>Significantly Different</v>
      </c>
      <c r="G56" s="12">
        <f t="shared" si="1"/>
        <v>3.5</v>
      </c>
      <c r="H56" s="12">
        <f t="shared" si="2"/>
        <v>6</v>
      </c>
      <c r="I56" s="12" t="str">
        <f t="shared" si="3"/>
        <v>+/-</v>
      </c>
      <c r="J56" s="12" t="str">
        <f t="shared" si="4"/>
        <v>0.3</v>
      </c>
      <c r="K56" s="13">
        <f t="shared" si="5"/>
        <v>0.18237082066869301</v>
      </c>
      <c r="L56" s="13">
        <f t="shared" si="6"/>
        <v>10.199999999999999</v>
      </c>
      <c r="M56" s="13">
        <f t="shared" si="7"/>
        <v>0.19223572402239389</v>
      </c>
      <c r="N56" s="13">
        <f t="shared" si="8"/>
        <v>53.05985685996523</v>
      </c>
      <c r="O56" s="12" t="s">
        <v>209</v>
      </c>
    </row>
    <row r="57" spans="1:15" x14ac:dyDescent="0.25">
      <c r="A57" s="30">
        <v>47</v>
      </c>
      <c r="B57" s="31" t="s">
        <v>208</v>
      </c>
      <c r="C57" s="32">
        <v>3.3</v>
      </c>
      <c r="D57" s="33" t="s">
        <v>206</v>
      </c>
      <c r="E57" s="48" t="str">
        <f t="shared" si="0"/>
        <v>Significantly Different</v>
      </c>
      <c r="G57" s="12">
        <f t="shared" si="1"/>
        <v>3.3</v>
      </c>
      <c r="H57" s="12">
        <f t="shared" si="2"/>
        <v>6</v>
      </c>
      <c r="I57" s="12" t="str">
        <f t="shared" si="3"/>
        <v>+/-</v>
      </c>
      <c r="J57" s="12" t="str">
        <f t="shared" si="4"/>
        <v>0.1</v>
      </c>
      <c r="K57" s="13">
        <f t="shared" si="5"/>
        <v>6.0790273556231005E-2</v>
      </c>
      <c r="L57" s="13">
        <f t="shared" si="6"/>
        <v>10.399999999999999</v>
      </c>
      <c r="M57" s="13">
        <f t="shared" si="7"/>
        <v>8.5970429323592404E-2</v>
      </c>
      <c r="N57" s="13">
        <f t="shared" si="8"/>
        <v>120.97182812539454</v>
      </c>
      <c r="O57" s="12" t="s">
        <v>262</v>
      </c>
    </row>
    <row r="58" spans="1:15" x14ac:dyDescent="0.25">
      <c r="A58" s="30">
        <v>48</v>
      </c>
      <c r="B58" s="31" t="s">
        <v>216</v>
      </c>
      <c r="C58" s="32">
        <v>3</v>
      </c>
      <c r="D58" s="33" t="s">
        <v>255</v>
      </c>
      <c r="E58" s="48" t="str">
        <f t="shared" si="0"/>
        <v>Significantly Different</v>
      </c>
      <c r="G58" s="12">
        <f t="shared" si="1"/>
        <v>3</v>
      </c>
      <c r="H58" s="12">
        <f t="shared" si="2"/>
        <v>6</v>
      </c>
      <c r="I58" s="12" t="str">
        <f t="shared" si="3"/>
        <v>+/-</v>
      </c>
      <c r="J58" s="12" t="str">
        <f t="shared" si="4"/>
        <v>0.4</v>
      </c>
      <c r="K58" s="13">
        <f t="shared" si="5"/>
        <v>0.24316109422492402</v>
      </c>
      <c r="L58" s="13">
        <f t="shared" si="6"/>
        <v>10.7</v>
      </c>
      <c r="M58" s="13">
        <f t="shared" si="7"/>
        <v>0.25064471888253259</v>
      </c>
      <c r="N58" s="13">
        <f t="shared" si="8"/>
        <v>42.689908040770142</v>
      </c>
      <c r="O58" s="12" t="s">
        <v>256</v>
      </c>
    </row>
    <row r="59" spans="1:15" x14ac:dyDescent="0.25">
      <c r="A59" s="30">
        <v>49</v>
      </c>
      <c r="B59" s="31" t="s">
        <v>250</v>
      </c>
      <c r="C59" s="32">
        <v>2.4</v>
      </c>
      <c r="D59" s="33" t="s">
        <v>210</v>
      </c>
      <c r="E59" s="48" t="str">
        <f t="shared" si="0"/>
        <v>Significantly Different</v>
      </c>
      <c r="G59" s="12">
        <f t="shared" si="1"/>
        <v>2.4</v>
      </c>
      <c r="H59" s="12">
        <f t="shared" si="2"/>
        <v>6</v>
      </c>
      <c r="I59" s="12" t="str">
        <f t="shared" si="3"/>
        <v>+/-</v>
      </c>
      <c r="J59" s="12" t="str">
        <f t="shared" si="4"/>
        <v>0.2</v>
      </c>
      <c r="K59" s="13">
        <f t="shared" si="5"/>
        <v>0.12158054711246201</v>
      </c>
      <c r="L59" s="13">
        <f t="shared" si="6"/>
        <v>11.299999999999999</v>
      </c>
      <c r="M59" s="13">
        <f t="shared" si="7"/>
        <v>0.1359311840425404</v>
      </c>
      <c r="N59" s="13">
        <f t="shared" si="8"/>
        <v>83.130299199509679</v>
      </c>
      <c r="O59" s="12" t="s">
        <v>212</v>
      </c>
    </row>
    <row r="60" spans="1:15" x14ac:dyDescent="0.25">
      <c r="A60" s="30">
        <v>50</v>
      </c>
      <c r="B60" s="31" t="s">
        <v>223</v>
      </c>
      <c r="C60" s="32">
        <v>2.2000000000000002</v>
      </c>
      <c r="D60" s="33" t="s">
        <v>228</v>
      </c>
      <c r="E60" s="48" t="str">
        <f t="shared" si="0"/>
        <v>Significantly Different</v>
      </c>
      <c r="G60" s="12">
        <f t="shared" si="1"/>
        <v>2.2000000000000002</v>
      </c>
      <c r="H60" s="12">
        <f t="shared" si="2"/>
        <v>6</v>
      </c>
      <c r="I60" s="12" t="str">
        <f t="shared" si="3"/>
        <v>+/-</v>
      </c>
      <c r="J60" s="12" t="str">
        <f t="shared" si="4"/>
        <v>0.3</v>
      </c>
      <c r="K60" s="13">
        <f t="shared" si="5"/>
        <v>0.18237082066869301</v>
      </c>
      <c r="L60" s="13">
        <f t="shared" si="6"/>
        <v>11.5</v>
      </c>
      <c r="M60" s="13">
        <f t="shared" si="7"/>
        <v>0.19223572402239389</v>
      </c>
      <c r="N60" s="13">
        <f t="shared" si="8"/>
        <v>59.822387636235312</v>
      </c>
      <c r="O60" s="12" t="s">
        <v>234</v>
      </c>
    </row>
    <row r="61" spans="1:15" x14ac:dyDescent="0.25">
      <c r="A61" s="30">
        <v>51</v>
      </c>
      <c r="B61" s="31" t="s">
        <v>212</v>
      </c>
      <c r="C61" s="32">
        <v>1.5</v>
      </c>
      <c r="D61" s="33" t="s">
        <v>210</v>
      </c>
      <c r="E61" s="48" t="str">
        <f t="shared" si="0"/>
        <v>Significantly Different</v>
      </c>
      <c r="G61" s="12">
        <f t="shared" si="1"/>
        <v>1.5</v>
      </c>
      <c r="H61" s="12">
        <f t="shared" si="2"/>
        <v>6</v>
      </c>
      <c r="I61" s="12" t="str">
        <f t="shared" si="3"/>
        <v>+/-</v>
      </c>
      <c r="J61" s="12" t="str">
        <f t="shared" si="4"/>
        <v>0.2</v>
      </c>
      <c r="K61" s="13">
        <f t="shared" si="5"/>
        <v>0.12158054711246201</v>
      </c>
      <c r="L61" s="13">
        <f t="shared" si="6"/>
        <v>12.2</v>
      </c>
      <c r="M61" s="13">
        <f t="shared" si="7"/>
        <v>0.1359311840425404</v>
      </c>
      <c r="N61" s="13">
        <f t="shared" si="8"/>
        <v>89.751296480886566</v>
      </c>
      <c r="O61" s="12" t="s">
        <v>216</v>
      </c>
    </row>
    <row r="62" spans="1:15" ht="15.75" thickBot="1" x14ac:dyDescent="0.3">
      <c r="A62" s="36"/>
      <c r="B62" s="37" t="s">
        <v>264</v>
      </c>
      <c r="C62" s="38">
        <v>2.7</v>
      </c>
      <c r="D62" s="39" t="s">
        <v>210</v>
      </c>
      <c r="E62" s="49" t="str">
        <f t="shared" si="0"/>
        <v>Significantly Different</v>
      </c>
      <c r="G62" s="12">
        <f t="shared" si="1"/>
        <v>2.7</v>
      </c>
      <c r="H62" s="12">
        <f t="shared" si="2"/>
        <v>6</v>
      </c>
      <c r="I62" s="12" t="str">
        <f t="shared" si="3"/>
        <v>+/-</v>
      </c>
      <c r="J62" s="12" t="str">
        <f t="shared" si="4"/>
        <v>0.2</v>
      </c>
      <c r="K62" s="13">
        <f t="shared" si="5"/>
        <v>0.12158054711246201</v>
      </c>
      <c r="L62" s="13">
        <f t="shared" si="6"/>
        <v>11</v>
      </c>
      <c r="M62" s="13">
        <f t="shared" si="7"/>
        <v>0.1359311840425404</v>
      </c>
      <c r="N62" s="13">
        <f t="shared" si="8"/>
        <v>80.923300105717388</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485" priority="5" operator="equal">
      <formula>"State Selected"</formula>
    </cfRule>
    <cfRule type="cellIs" dxfId="484" priority="6" operator="equal">
      <formula>"Not Significantly Different"</formula>
    </cfRule>
  </conditionalFormatting>
  <conditionalFormatting sqref="E10:E62">
    <cfRule type="cellIs" dxfId="483" priority="1" operator="equal">
      <formula>"OTHER ERROR"</formula>
    </cfRule>
    <cfRule type="cellIs" dxfId="482" priority="2" operator="equal">
      <formula>"Statistical Test not applicable"</formula>
    </cfRule>
    <cfRule type="cellIs" dxfId="481" priority="3" operator="equal">
      <formula>"Geography Selected"</formula>
    </cfRule>
    <cfRule type="cellIs" dxfId="480"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1B477370-4AD4-41D7-8113-81E3BADDF4CB}">
      <formula1>$O$10:$O$62</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C0BF-9E38-4722-922A-5DB5DCB7479C}">
  <sheetPr codeName="Sheet22"/>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307</v>
      </c>
    </row>
    <row r="2" spans="1:16" x14ac:dyDescent="0.25">
      <c r="A2" s="14" t="s">
        <v>181</v>
      </c>
      <c r="B2" s="12" t="s">
        <v>308</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10.6</v>
      </c>
      <c r="C6" s="12" t="s">
        <v>188</v>
      </c>
      <c r="H6" s="19" t="s">
        <v>189</v>
      </c>
      <c r="I6" s="12">
        <f>VLOOKUP($B$4,$B$9:$K$62,6,FALSE)</f>
        <v>10.6</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10.6</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10.6</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209</v>
      </c>
      <c r="C11" s="32">
        <v>28.9</v>
      </c>
      <c r="D11" s="35" t="s">
        <v>309</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28.9</v>
      </c>
      <c r="H11" s="12">
        <f t="shared" ref="H11:H62" si="2">LEN(TRIM(D11))</f>
        <v>6</v>
      </c>
      <c r="I11" s="12" t="str">
        <f t="shared" ref="I11:I62" si="3">IF(H11&gt;=3,MID(TRIM(D11),1,3),"NO")</f>
        <v>+/-</v>
      </c>
      <c r="J11" s="12" t="str">
        <f t="shared" ref="J11:J62" si="4">IF(TRIM(I11)="+/-",MID(TRIM(D11),4,H11-3),D11)</f>
        <v>4.9</v>
      </c>
      <c r="K11" s="13">
        <f t="shared" ref="K11:K62" si="5">IF(TRIM(J11)="*****",0,IF(ISERROR(VALUE(J11)),"NA",VALUE(J11/$I$4)))</f>
        <v>2.9787234042553195</v>
      </c>
      <c r="L11" s="13">
        <f t="shared" ref="L11:L62" si="6">IF(AND(ISNUMBER(G11),ISNUMBER($I$6)),$I$6-G11,"N/A")</f>
        <v>-18.299999999999997</v>
      </c>
      <c r="M11" s="13">
        <f t="shared" ref="M11:M62" si="7">IF(AND(ISNUMBER(K11),ISNUMBER($I$7)),SQRT(K11^2+($I$7)^2),"N/A")</f>
        <v>2.9793436485940052</v>
      </c>
      <c r="N11" s="13">
        <f>IF(AND(ISNUMBER(L11),ISNUMBER(M11),M11&lt;&gt;0),L11/M11,"NA")</f>
        <v>-6.1422924504314995</v>
      </c>
      <c r="O11" s="12" t="s">
        <v>208</v>
      </c>
    </row>
    <row r="12" spans="1:16" x14ac:dyDescent="0.25">
      <c r="A12" s="30">
        <v>2</v>
      </c>
      <c r="B12" s="31" t="s">
        <v>223</v>
      </c>
      <c r="C12" s="32">
        <v>27.6</v>
      </c>
      <c r="D12" s="33" t="s">
        <v>310</v>
      </c>
      <c r="E12" s="48" t="str">
        <f t="shared" si="0"/>
        <v>Significantly Different</v>
      </c>
      <c r="G12" s="12">
        <f t="shared" si="1"/>
        <v>27.6</v>
      </c>
      <c r="H12" s="12">
        <f t="shared" si="2"/>
        <v>6</v>
      </c>
      <c r="I12" s="12" t="str">
        <f t="shared" si="3"/>
        <v>+/-</v>
      </c>
      <c r="J12" s="12" t="str">
        <f t="shared" si="4"/>
        <v>5.2</v>
      </c>
      <c r="K12" s="13">
        <f t="shared" si="5"/>
        <v>3.1610942249240122</v>
      </c>
      <c r="L12" s="13">
        <f t="shared" si="6"/>
        <v>-17</v>
      </c>
      <c r="M12" s="13">
        <f t="shared" si="7"/>
        <v>3.1616786927527887</v>
      </c>
      <c r="N12" s="13">
        <f t="shared" ref="N12:N62" si="8">IF(AND(ISNUMBER(L12),ISNUMBER(M12),M12&lt;&gt;0),L12/M12,"NA")</f>
        <v>-5.3768904597951277</v>
      </c>
      <c r="O12" s="12" t="s">
        <v>211</v>
      </c>
    </row>
    <row r="13" spans="1:16" x14ac:dyDescent="0.25">
      <c r="A13" s="30">
        <v>3</v>
      </c>
      <c r="B13" s="31" t="s">
        <v>214</v>
      </c>
      <c r="C13" s="32">
        <v>24.7</v>
      </c>
      <c r="D13" s="33" t="s">
        <v>311</v>
      </c>
      <c r="E13" s="48" t="str">
        <f t="shared" si="0"/>
        <v>Significantly Different</v>
      </c>
      <c r="G13" s="12">
        <f t="shared" si="1"/>
        <v>24.7</v>
      </c>
      <c r="H13" s="12">
        <f t="shared" si="2"/>
        <v>6</v>
      </c>
      <c r="I13" s="12" t="str">
        <f t="shared" si="3"/>
        <v>+/-</v>
      </c>
      <c r="J13" s="12" t="str">
        <f t="shared" si="4"/>
        <v>2.9</v>
      </c>
      <c r="K13" s="13">
        <f t="shared" si="5"/>
        <v>1.762917933130699</v>
      </c>
      <c r="L13" s="13">
        <f t="shared" si="6"/>
        <v>-14.1</v>
      </c>
      <c r="M13" s="13">
        <f t="shared" si="7"/>
        <v>1.7639657299145177</v>
      </c>
      <c r="N13" s="13">
        <f t="shared" si="8"/>
        <v>-7.9933525696575121</v>
      </c>
      <c r="O13" s="12" t="s">
        <v>213</v>
      </c>
    </row>
    <row r="14" spans="1:16" x14ac:dyDescent="0.25">
      <c r="A14" s="30">
        <v>4</v>
      </c>
      <c r="B14" s="31" t="s">
        <v>207</v>
      </c>
      <c r="C14" s="32">
        <v>22.8</v>
      </c>
      <c r="D14" s="33" t="s">
        <v>312</v>
      </c>
      <c r="E14" s="48" t="str">
        <f t="shared" si="0"/>
        <v>Significantly Different</v>
      </c>
      <c r="G14" s="12">
        <f t="shared" si="1"/>
        <v>22.8</v>
      </c>
      <c r="H14" s="12">
        <f t="shared" si="2"/>
        <v>6</v>
      </c>
      <c r="I14" s="12" t="str">
        <f t="shared" si="3"/>
        <v>+/-</v>
      </c>
      <c r="J14" s="12" t="str">
        <f t="shared" si="4"/>
        <v>3.3</v>
      </c>
      <c r="K14" s="13">
        <f t="shared" si="5"/>
        <v>2.0060790273556228</v>
      </c>
      <c r="L14" s="13">
        <f t="shared" si="6"/>
        <v>-12.200000000000001</v>
      </c>
      <c r="M14" s="13">
        <f t="shared" si="7"/>
        <v>2.0069998807561307</v>
      </c>
      <c r="N14" s="13">
        <f t="shared" si="8"/>
        <v>-6.0787248255359589</v>
      </c>
      <c r="O14" s="12" t="s">
        <v>215</v>
      </c>
    </row>
    <row r="15" spans="1:16" x14ac:dyDescent="0.25">
      <c r="A15" s="30">
        <v>5</v>
      </c>
      <c r="B15" s="31" t="s">
        <v>216</v>
      </c>
      <c r="C15" s="32">
        <v>22.4</v>
      </c>
      <c r="D15" s="33" t="s">
        <v>313</v>
      </c>
      <c r="E15" s="48" t="str">
        <f t="shared" si="0"/>
        <v>Significantly Different</v>
      </c>
      <c r="G15" s="12">
        <f t="shared" si="1"/>
        <v>22.4</v>
      </c>
      <c r="H15" s="12">
        <f t="shared" si="2"/>
        <v>6</v>
      </c>
      <c r="I15" s="12" t="str">
        <f t="shared" si="3"/>
        <v>+/-</v>
      </c>
      <c r="J15" s="12" t="str">
        <f t="shared" si="4"/>
        <v>5.5</v>
      </c>
      <c r="K15" s="13">
        <f t="shared" si="5"/>
        <v>3.3434650455927053</v>
      </c>
      <c r="L15" s="13">
        <f t="shared" si="6"/>
        <v>-11.799999999999999</v>
      </c>
      <c r="M15" s="13">
        <f t="shared" si="7"/>
        <v>3.3440176387781317</v>
      </c>
      <c r="N15" s="13">
        <f t="shared" si="8"/>
        <v>-3.5286895210013283</v>
      </c>
      <c r="O15" s="12" t="s">
        <v>218</v>
      </c>
    </row>
    <row r="16" spans="1:16" x14ac:dyDescent="0.25">
      <c r="A16" s="30">
        <v>6</v>
      </c>
      <c r="B16" s="31" t="s">
        <v>222</v>
      </c>
      <c r="C16" s="32">
        <v>21.6</v>
      </c>
      <c r="D16" s="33" t="s">
        <v>314</v>
      </c>
      <c r="E16" s="48" t="str">
        <f t="shared" si="0"/>
        <v>Significantly Different</v>
      </c>
      <c r="G16" s="12">
        <f t="shared" si="1"/>
        <v>21.6</v>
      </c>
      <c r="H16" s="12">
        <f t="shared" si="2"/>
        <v>6</v>
      </c>
      <c r="I16" s="12" t="str">
        <f t="shared" si="3"/>
        <v>+/-</v>
      </c>
      <c r="J16" s="12" t="str">
        <f t="shared" si="4"/>
        <v>1.1</v>
      </c>
      <c r="K16" s="13">
        <f t="shared" si="5"/>
        <v>0.66869300911854113</v>
      </c>
      <c r="L16" s="13">
        <f t="shared" si="6"/>
        <v>-11.000000000000002</v>
      </c>
      <c r="M16" s="13">
        <f t="shared" si="7"/>
        <v>0.67145051776214359</v>
      </c>
      <c r="N16" s="13">
        <f t="shared" si="8"/>
        <v>-16.382443246393727</v>
      </c>
      <c r="O16" s="12" t="s">
        <v>220</v>
      </c>
    </row>
    <row r="17" spans="1:15" x14ac:dyDescent="0.25">
      <c r="A17" s="30">
        <v>7</v>
      </c>
      <c r="B17" s="31" t="s">
        <v>235</v>
      </c>
      <c r="C17" s="32">
        <v>20.2</v>
      </c>
      <c r="D17" s="33" t="s">
        <v>217</v>
      </c>
      <c r="E17" s="48" t="str">
        <f t="shared" si="0"/>
        <v>Significantly Different</v>
      </c>
      <c r="G17" s="12">
        <f t="shared" si="1"/>
        <v>20.2</v>
      </c>
      <c r="H17" s="12">
        <f t="shared" si="2"/>
        <v>6</v>
      </c>
      <c r="I17" s="12" t="str">
        <f t="shared" si="3"/>
        <v>+/-</v>
      </c>
      <c r="J17" s="12" t="str">
        <f t="shared" si="4"/>
        <v>0.5</v>
      </c>
      <c r="K17" s="13">
        <f t="shared" si="5"/>
        <v>0.303951367781155</v>
      </c>
      <c r="L17" s="13">
        <f t="shared" si="6"/>
        <v>-9.6</v>
      </c>
      <c r="M17" s="13">
        <f t="shared" si="7"/>
        <v>0.30997079109986531</v>
      </c>
      <c r="N17" s="13">
        <f t="shared" si="8"/>
        <v>-30.970660061022024</v>
      </c>
      <c r="O17" s="12" t="s">
        <v>222</v>
      </c>
    </row>
    <row r="18" spans="1:15" x14ac:dyDescent="0.25">
      <c r="A18" s="30">
        <v>8</v>
      </c>
      <c r="B18" s="31" t="s">
        <v>247</v>
      </c>
      <c r="C18" s="32">
        <v>19.5</v>
      </c>
      <c r="D18" s="33" t="s">
        <v>265</v>
      </c>
      <c r="E18" s="48" t="str">
        <f t="shared" si="0"/>
        <v>Significantly Different</v>
      </c>
      <c r="G18" s="12">
        <f t="shared" si="1"/>
        <v>19.5</v>
      </c>
      <c r="H18" s="12">
        <f t="shared" si="2"/>
        <v>6</v>
      </c>
      <c r="I18" s="12" t="str">
        <f t="shared" si="3"/>
        <v>+/-</v>
      </c>
      <c r="J18" s="12" t="str">
        <f t="shared" si="4"/>
        <v>0.7</v>
      </c>
      <c r="K18" s="13">
        <f t="shared" si="5"/>
        <v>0.42553191489361697</v>
      </c>
      <c r="L18" s="13">
        <f t="shared" si="6"/>
        <v>-8.9</v>
      </c>
      <c r="M18" s="13">
        <f t="shared" si="7"/>
        <v>0.42985214661796195</v>
      </c>
      <c r="N18" s="13">
        <f t="shared" si="8"/>
        <v>-20.704793659923304</v>
      </c>
      <c r="O18" s="12" t="s">
        <v>224</v>
      </c>
    </row>
    <row r="19" spans="1:15" x14ac:dyDescent="0.25">
      <c r="A19" s="30">
        <v>9</v>
      </c>
      <c r="B19" s="31" t="s">
        <v>263</v>
      </c>
      <c r="C19" s="32">
        <v>18.8</v>
      </c>
      <c r="D19" s="33" t="s">
        <v>315</v>
      </c>
      <c r="E19" s="48" t="str">
        <f t="shared" si="0"/>
        <v>Significantly Different</v>
      </c>
      <c r="G19" s="12">
        <f t="shared" si="1"/>
        <v>18.8</v>
      </c>
      <c r="H19" s="12">
        <f t="shared" si="2"/>
        <v>6</v>
      </c>
      <c r="I19" s="12" t="str">
        <f t="shared" si="3"/>
        <v>+/-</v>
      </c>
      <c r="J19" s="12" t="str">
        <f t="shared" si="4"/>
        <v>1.7</v>
      </c>
      <c r="K19" s="13">
        <f t="shared" si="5"/>
        <v>1.0334346504559271</v>
      </c>
      <c r="L19" s="13">
        <f t="shared" si="6"/>
        <v>-8.2000000000000011</v>
      </c>
      <c r="M19" s="13">
        <f t="shared" si="7"/>
        <v>1.0352210556794166</v>
      </c>
      <c r="N19" s="13">
        <f t="shared" si="8"/>
        <v>-7.9210135410338358</v>
      </c>
      <c r="O19" s="12" t="s">
        <v>226</v>
      </c>
    </row>
    <row r="20" spans="1:15" x14ac:dyDescent="0.25">
      <c r="A20" s="30">
        <v>10</v>
      </c>
      <c r="B20" s="31" t="s">
        <v>226</v>
      </c>
      <c r="C20" s="32">
        <v>18.7</v>
      </c>
      <c r="D20" s="35" t="s">
        <v>316</v>
      </c>
      <c r="E20" s="48" t="str">
        <f t="shared" si="0"/>
        <v>Significantly Different</v>
      </c>
      <c r="G20" s="12">
        <f t="shared" si="1"/>
        <v>18.7</v>
      </c>
      <c r="H20" s="12">
        <f t="shared" si="2"/>
        <v>6</v>
      </c>
      <c r="I20" s="12" t="str">
        <f t="shared" si="3"/>
        <v>+/-</v>
      </c>
      <c r="J20" s="12" t="str">
        <f t="shared" si="4"/>
        <v>2.6</v>
      </c>
      <c r="K20" s="13">
        <f t="shared" si="5"/>
        <v>1.5805471124620061</v>
      </c>
      <c r="L20" s="13">
        <f t="shared" si="6"/>
        <v>-8.1</v>
      </c>
      <c r="M20" s="13">
        <f t="shared" si="7"/>
        <v>1.5817157241650683</v>
      </c>
      <c r="N20" s="13">
        <f t="shared" si="8"/>
        <v>-5.1210213543749799</v>
      </c>
      <c r="O20" s="12" t="s">
        <v>229</v>
      </c>
    </row>
    <row r="21" spans="1:15" x14ac:dyDescent="0.25">
      <c r="A21" s="30">
        <v>10</v>
      </c>
      <c r="B21" s="31" t="s">
        <v>245</v>
      </c>
      <c r="C21" s="32">
        <v>18.7</v>
      </c>
      <c r="D21" s="33" t="s">
        <v>317</v>
      </c>
      <c r="E21" s="48" t="str">
        <f t="shared" si="0"/>
        <v>Significantly Different</v>
      </c>
      <c r="G21" s="12">
        <f t="shared" si="1"/>
        <v>18.7</v>
      </c>
      <c r="H21" s="12">
        <f t="shared" si="2"/>
        <v>6</v>
      </c>
      <c r="I21" s="12" t="str">
        <f t="shared" si="3"/>
        <v>+/-</v>
      </c>
      <c r="J21" s="12" t="str">
        <f t="shared" si="4"/>
        <v>2.0</v>
      </c>
      <c r="K21" s="13">
        <f t="shared" si="5"/>
        <v>1.21580547112462</v>
      </c>
      <c r="L21" s="13">
        <f t="shared" si="6"/>
        <v>-8.1</v>
      </c>
      <c r="M21" s="13">
        <f t="shared" si="7"/>
        <v>1.2173242793009595</v>
      </c>
      <c r="N21" s="13">
        <f t="shared" si="8"/>
        <v>-6.6539377696889206</v>
      </c>
      <c r="O21" s="12" t="s">
        <v>231</v>
      </c>
    </row>
    <row r="22" spans="1:15" x14ac:dyDescent="0.25">
      <c r="A22" s="30">
        <v>10</v>
      </c>
      <c r="B22" s="31" t="s">
        <v>212</v>
      </c>
      <c r="C22" s="32">
        <v>18.7</v>
      </c>
      <c r="D22" s="33" t="s">
        <v>318</v>
      </c>
      <c r="E22" s="48" t="str">
        <f t="shared" si="0"/>
        <v>Significantly Different</v>
      </c>
      <c r="G22" s="12">
        <f t="shared" si="1"/>
        <v>18.7</v>
      </c>
      <c r="H22" s="12">
        <f t="shared" si="2"/>
        <v>6</v>
      </c>
      <c r="I22" s="12" t="str">
        <f t="shared" si="3"/>
        <v>+/-</v>
      </c>
      <c r="J22" s="12" t="str">
        <f t="shared" si="4"/>
        <v>4.0</v>
      </c>
      <c r="K22" s="13">
        <f t="shared" si="5"/>
        <v>2.43161094224924</v>
      </c>
      <c r="L22" s="13">
        <f t="shared" si="6"/>
        <v>-8.1</v>
      </c>
      <c r="M22" s="13">
        <f t="shared" si="7"/>
        <v>2.4323707019747789</v>
      </c>
      <c r="N22" s="13">
        <f t="shared" si="8"/>
        <v>-3.3300845111412576</v>
      </c>
      <c r="O22" s="12" t="s">
        <v>233</v>
      </c>
    </row>
    <row r="23" spans="1:15" x14ac:dyDescent="0.25">
      <c r="A23" s="30">
        <v>13</v>
      </c>
      <c r="B23" s="31" t="s">
        <v>248</v>
      </c>
      <c r="C23" s="32">
        <v>18.399999999999999</v>
      </c>
      <c r="D23" s="33" t="s">
        <v>294</v>
      </c>
      <c r="E23" s="48" t="str">
        <f t="shared" si="0"/>
        <v>Significantly Different</v>
      </c>
      <c r="G23" s="12">
        <f t="shared" si="1"/>
        <v>18.399999999999999</v>
      </c>
      <c r="H23" s="12">
        <f t="shared" si="2"/>
        <v>6</v>
      </c>
      <c r="I23" s="12" t="str">
        <f t="shared" si="3"/>
        <v>+/-</v>
      </c>
      <c r="J23" s="12" t="str">
        <f t="shared" si="4"/>
        <v>0.8</v>
      </c>
      <c r="K23" s="13">
        <f t="shared" si="5"/>
        <v>0.48632218844984804</v>
      </c>
      <c r="L23" s="13">
        <f t="shared" si="6"/>
        <v>-7.7999999999999989</v>
      </c>
      <c r="M23" s="13">
        <f t="shared" si="7"/>
        <v>0.49010685399991183</v>
      </c>
      <c r="N23" s="13">
        <f t="shared" si="8"/>
        <v>-15.914896795141335</v>
      </c>
      <c r="O23" s="12" t="s">
        <v>221</v>
      </c>
    </row>
    <row r="24" spans="1:15" x14ac:dyDescent="0.25">
      <c r="A24" s="30">
        <v>14</v>
      </c>
      <c r="B24" s="31" t="s">
        <v>242</v>
      </c>
      <c r="C24" s="32">
        <v>18.3</v>
      </c>
      <c r="D24" s="33" t="s">
        <v>319</v>
      </c>
      <c r="E24" s="48" t="str">
        <f t="shared" si="0"/>
        <v>Significantly Different</v>
      </c>
      <c r="G24" s="12">
        <f t="shared" si="1"/>
        <v>18.3</v>
      </c>
      <c r="H24" s="12">
        <f t="shared" si="2"/>
        <v>6</v>
      </c>
      <c r="I24" s="12" t="str">
        <f t="shared" si="3"/>
        <v>+/-</v>
      </c>
      <c r="J24" s="12" t="str">
        <f t="shared" si="4"/>
        <v>1.6</v>
      </c>
      <c r="K24" s="13">
        <f t="shared" si="5"/>
        <v>0.97264437689969607</v>
      </c>
      <c r="L24" s="13">
        <f t="shared" si="6"/>
        <v>-7.7000000000000011</v>
      </c>
      <c r="M24" s="13">
        <f t="shared" si="7"/>
        <v>0.97454222139096647</v>
      </c>
      <c r="N24" s="13">
        <f t="shared" si="8"/>
        <v>-7.9011456158459428</v>
      </c>
      <c r="O24" s="12" t="s">
        <v>235</v>
      </c>
    </row>
    <row r="25" spans="1:15" x14ac:dyDescent="0.25">
      <c r="A25" s="30">
        <v>15</v>
      </c>
      <c r="B25" s="31" t="s">
        <v>243</v>
      </c>
      <c r="C25" s="32">
        <v>18</v>
      </c>
      <c r="D25" s="33" t="s">
        <v>320</v>
      </c>
      <c r="E25" s="48" t="str">
        <f t="shared" si="0"/>
        <v>Significantly Different</v>
      </c>
      <c r="G25" s="12">
        <f t="shared" si="1"/>
        <v>18</v>
      </c>
      <c r="H25" s="12">
        <f t="shared" si="2"/>
        <v>6</v>
      </c>
      <c r="I25" s="12" t="str">
        <f t="shared" si="3"/>
        <v>+/-</v>
      </c>
      <c r="J25" s="12" t="str">
        <f t="shared" si="4"/>
        <v>1.0</v>
      </c>
      <c r="K25" s="13">
        <f t="shared" si="5"/>
        <v>0.60790273556231</v>
      </c>
      <c r="L25" s="13">
        <f t="shared" si="6"/>
        <v>-7.4</v>
      </c>
      <c r="M25" s="13">
        <f t="shared" si="7"/>
        <v>0.61093468821403585</v>
      </c>
      <c r="N25" s="13">
        <f t="shared" si="8"/>
        <v>-12.1125877164262</v>
      </c>
      <c r="O25" s="12" t="s">
        <v>237</v>
      </c>
    </row>
    <row r="26" spans="1:15" x14ac:dyDescent="0.25">
      <c r="A26" s="30">
        <v>16</v>
      </c>
      <c r="B26" s="31" t="s">
        <v>249</v>
      </c>
      <c r="C26" s="32">
        <v>17.899999999999999</v>
      </c>
      <c r="D26" s="33" t="s">
        <v>294</v>
      </c>
      <c r="E26" s="48" t="str">
        <f t="shared" si="0"/>
        <v>Significantly Different</v>
      </c>
      <c r="G26" s="12">
        <f t="shared" si="1"/>
        <v>17.899999999999999</v>
      </c>
      <c r="H26" s="12">
        <f t="shared" si="2"/>
        <v>6</v>
      </c>
      <c r="I26" s="12" t="str">
        <f t="shared" si="3"/>
        <v>+/-</v>
      </c>
      <c r="J26" s="12" t="str">
        <f t="shared" si="4"/>
        <v>0.8</v>
      </c>
      <c r="K26" s="13">
        <f t="shared" si="5"/>
        <v>0.48632218844984804</v>
      </c>
      <c r="L26" s="13">
        <f t="shared" si="6"/>
        <v>-7.2999999999999989</v>
      </c>
      <c r="M26" s="13">
        <f t="shared" si="7"/>
        <v>0.49010685399991183</v>
      </c>
      <c r="N26" s="13">
        <f t="shared" si="8"/>
        <v>-14.894711103145095</v>
      </c>
      <c r="O26" s="12" t="s">
        <v>219</v>
      </c>
    </row>
    <row r="27" spans="1:15" x14ac:dyDescent="0.25">
      <c r="A27" s="30">
        <v>17</v>
      </c>
      <c r="B27" s="31" t="s">
        <v>234</v>
      </c>
      <c r="C27" s="32">
        <v>15.9</v>
      </c>
      <c r="D27" s="33" t="s">
        <v>321</v>
      </c>
      <c r="E27" s="48" t="str">
        <f t="shared" si="0"/>
        <v>Significantly Different</v>
      </c>
      <c r="G27" s="12">
        <f t="shared" si="1"/>
        <v>15.9</v>
      </c>
      <c r="H27" s="12">
        <f t="shared" si="2"/>
        <v>6</v>
      </c>
      <c r="I27" s="12" t="str">
        <f t="shared" si="3"/>
        <v>+/-</v>
      </c>
      <c r="J27" s="12" t="str">
        <f t="shared" si="4"/>
        <v>1.2</v>
      </c>
      <c r="K27" s="13">
        <f t="shared" si="5"/>
        <v>0.72948328267477203</v>
      </c>
      <c r="L27" s="13">
        <f t="shared" si="6"/>
        <v>-5.3000000000000007</v>
      </c>
      <c r="M27" s="13">
        <f t="shared" si="7"/>
        <v>0.73201182849801194</v>
      </c>
      <c r="N27" s="13">
        <f t="shared" si="8"/>
        <v>-7.2403201610483192</v>
      </c>
      <c r="O27" s="12" t="s">
        <v>236</v>
      </c>
    </row>
    <row r="28" spans="1:15" x14ac:dyDescent="0.25">
      <c r="A28" s="30">
        <v>18</v>
      </c>
      <c r="B28" s="31" t="s">
        <v>259</v>
      </c>
      <c r="C28" s="32">
        <v>15.7</v>
      </c>
      <c r="D28" s="33" t="s">
        <v>228</v>
      </c>
      <c r="E28" s="48" t="str">
        <f t="shared" si="0"/>
        <v>Significantly Different</v>
      </c>
      <c r="G28" s="12">
        <f t="shared" si="1"/>
        <v>15.7</v>
      </c>
      <c r="H28" s="12">
        <f t="shared" si="2"/>
        <v>6</v>
      </c>
      <c r="I28" s="12" t="str">
        <f t="shared" si="3"/>
        <v>+/-</v>
      </c>
      <c r="J28" s="12" t="str">
        <f t="shared" si="4"/>
        <v>0.3</v>
      </c>
      <c r="K28" s="13">
        <f t="shared" si="5"/>
        <v>0.18237082066869301</v>
      </c>
      <c r="L28" s="13">
        <f t="shared" si="6"/>
        <v>-5.0999999999999996</v>
      </c>
      <c r="M28" s="13">
        <f t="shared" si="7"/>
        <v>0.19223572402239389</v>
      </c>
      <c r="N28" s="13">
        <f t="shared" si="8"/>
        <v>-26.529928429982615</v>
      </c>
      <c r="O28" s="12" t="s">
        <v>225</v>
      </c>
    </row>
    <row r="29" spans="1:15" x14ac:dyDescent="0.25">
      <c r="A29" s="30">
        <v>19</v>
      </c>
      <c r="B29" s="31" t="s">
        <v>239</v>
      </c>
      <c r="C29" s="32">
        <v>14.2</v>
      </c>
      <c r="D29" s="33" t="s">
        <v>246</v>
      </c>
      <c r="E29" s="48" t="str">
        <f t="shared" si="0"/>
        <v>Significantly Different</v>
      </c>
      <c r="G29" s="12">
        <f t="shared" si="1"/>
        <v>14.2</v>
      </c>
      <c r="H29" s="12">
        <f t="shared" si="2"/>
        <v>6</v>
      </c>
      <c r="I29" s="12" t="str">
        <f t="shared" si="3"/>
        <v>+/-</v>
      </c>
      <c r="J29" s="12" t="str">
        <f t="shared" si="4"/>
        <v>0.9</v>
      </c>
      <c r="K29" s="13">
        <f t="shared" si="5"/>
        <v>0.54711246200607899</v>
      </c>
      <c r="L29" s="13">
        <f t="shared" si="6"/>
        <v>-3.5999999999999996</v>
      </c>
      <c r="M29" s="13">
        <f t="shared" si="7"/>
        <v>0.55047933970440222</v>
      </c>
      <c r="N29" s="13">
        <f t="shared" si="8"/>
        <v>-6.5397549741524115</v>
      </c>
      <c r="O29" s="12" t="s">
        <v>241</v>
      </c>
    </row>
    <row r="30" spans="1:15" x14ac:dyDescent="0.25">
      <c r="A30" s="30">
        <v>19</v>
      </c>
      <c r="B30" s="31" t="s">
        <v>256</v>
      </c>
      <c r="C30" s="32">
        <v>14.2</v>
      </c>
      <c r="D30" s="33" t="s">
        <v>265</v>
      </c>
      <c r="E30" s="48" t="str">
        <f t="shared" si="0"/>
        <v>Significantly Different</v>
      </c>
      <c r="G30" s="12">
        <f t="shared" si="1"/>
        <v>14.2</v>
      </c>
      <c r="H30" s="12">
        <f t="shared" si="2"/>
        <v>6</v>
      </c>
      <c r="I30" s="12" t="str">
        <f t="shared" si="3"/>
        <v>+/-</v>
      </c>
      <c r="J30" s="12" t="str">
        <f t="shared" si="4"/>
        <v>0.7</v>
      </c>
      <c r="K30" s="13">
        <f t="shared" si="5"/>
        <v>0.42553191489361697</v>
      </c>
      <c r="L30" s="13">
        <f t="shared" si="6"/>
        <v>-3.5999999999999996</v>
      </c>
      <c r="M30" s="13">
        <f t="shared" si="7"/>
        <v>0.42985214661796195</v>
      </c>
      <c r="N30" s="13">
        <f t="shared" si="8"/>
        <v>-8.3749727163734686</v>
      </c>
      <c r="O30" s="12" t="s">
        <v>207</v>
      </c>
    </row>
    <row r="31" spans="1:15" x14ac:dyDescent="0.25">
      <c r="A31" s="30">
        <v>21</v>
      </c>
      <c r="B31" s="31" t="s">
        <v>225</v>
      </c>
      <c r="C31" s="32">
        <v>14.1</v>
      </c>
      <c r="D31" s="33" t="s">
        <v>322</v>
      </c>
      <c r="E31" s="48" t="str">
        <f t="shared" si="0"/>
        <v>Significantly Different</v>
      </c>
      <c r="G31" s="12">
        <f t="shared" si="1"/>
        <v>14.1</v>
      </c>
      <c r="H31" s="12">
        <f t="shared" si="2"/>
        <v>6</v>
      </c>
      <c r="I31" s="12" t="str">
        <f t="shared" si="3"/>
        <v>+/-</v>
      </c>
      <c r="J31" s="12" t="str">
        <f t="shared" si="4"/>
        <v>1.5</v>
      </c>
      <c r="K31" s="13">
        <f t="shared" si="5"/>
        <v>0.91185410334346506</v>
      </c>
      <c r="L31" s="13">
        <f t="shared" si="6"/>
        <v>-3.5</v>
      </c>
      <c r="M31" s="13">
        <f t="shared" si="7"/>
        <v>0.91387819929318592</v>
      </c>
      <c r="N31" s="13">
        <f t="shared" si="8"/>
        <v>-3.8298320309062839</v>
      </c>
      <c r="O31" s="12" t="s">
        <v>244</v>
      </c>
    </row>
    <row r="32" spans="1:15" x14ac:dyDescent="0.25">
      <c r="A32" s="30">
        <v>22</v>
      </c>
      <c r="B32" s="31" t="s">
        <v>257</v>
      </c>
      <c r="C32" s="32">
        <v>14</v>
      </c>
      <c r="D32" s="33" t="s">
        <v>217</v>
      </c>
      <c r="E32" s="48" t="str">
        <f t="shared" si="0"/>
        <v>Significantly Different</v>
      </c>
      <c r="G32" s="12">
        <f t="shared" si="1"/>
        <v>14</v>
      </c>
      <c r="H32" s="12">
        <f t="shared" si="2"/>
        <v>6</v>
      </c>
      <c r="I32" s="12" t="str">
        <f t="shared" si="3"/>
        <v>+/-</v>
      </c>
      <c r="J32" s="12" t="str">
        <f t="shared" si="4"/>
        <v>0.5</v>
      </c>
      <c r="K32" s="13">
        <f t="shared" si="5"/>
        <v>0.303951367781155</v>
      </c>
      <c r="L32" s="13">
        <f t="shared" si="6"/>
        <v>-3.4000000000000004</v>
      </c>
      <c r="M32" s="13">
        <f t="shared" si="7"/>
        <v>0.30997079109986531</v>
      </c>
      <c r="N32" s="13">
        <f t="shared" si="8"/>
        <v>-10.968775438278636</v>
      </c>
      <c r="O32" s="12" t="s">
        <v>247</v>
      </c>
    </row>
    <row r="33" spans="1:15" x14ac:dyDescent="0.25">
      <c r="A33" s="30">
        <v>23</v>
      </c>
      <c r="B33" s="31" t="s">
        <v>250</v>
      </c>
      <c r="C33" s="32">
        <v>13.4</v>
      </c>
      <c r="D33" s="33" t="s">
        <v>311</v>
      </c>
      <c r="E33" s="48" t="str">
        <f t="shared" si="0"/>
        <v>Not Significantly Different</v>
      </c>
      <c r="G33" s="12">
        <f t="shared" si="1"/>
        <v>13.4</v>
      </c>
      <c r="H33" s="12">
        <f t="shared" si="2"/>
        <v>6</v>
      </c>
      <c r="I33" s="12" t="str">
        <f t="shared" si="3"/>
        <v>+/-</v>
      </c>
      <c r="J33" s="12" t="str">
        <f t="shared" si="4"/>
        <v>2.9</v>
      </c>
      <c r="K33" s="13">
        <f t="shared" si="5"/>
        <v>1.762917933130699</v>
      </c>
      <c r="L33" s="13">
        <f t="shared" si="6"/>
        <v>-2.8000000000000007</v>
      </c>
      <c r="M33" s="13">
        <f t="shared" si="7"/>
        <v>1.7639657299145177</v>
      </c>
      <c r="N33" s="13">
        <f t="shared" si="8"/>
        <v>-1.5873324251802157</v>
      </c>
      <c r="O33" s="12" t="s">
        <v>249</v>
      </c>
    </row>
    <row r="34" spans="1:15" x14ac:dyDescent="0.25">
      <c r="A34" s="30">
        <v>24</v>
      </c>
      <c r="B34" s="31" t="s">
        <v>220</v>
      </c>
      <c r="C34" s="32">
        <v>13.2</v>
      </c>
      <c r="D34" s="33" t="s">
        <v>246</v>
      </c>
      <c r="E34" s="48" t="str">
        <f t="shared" si="0"/>
        <v>Significantly Different</v>
      </c>
      <c r="G34" s="12">
        <f t="shared" si="1"/>
        <v>13.2</v>
      </c>
      <c r="H34" s="12">
        <f t="shared" si="2"/>
        <v>6</v>
      </c>
      <c r="I34" s="12" t="str">
        <f t="shared" si="3"/>
        <v>+/-</v>
      </c>
      <c r="J34" s="12" t="str">
        <f t="shared" si="4"/>
        <v>0.9</v>
      </c>
      <c r="K34" s="13">
        <f t="shared" si="5"/>
        <v>0.54711246200607899</v>
      </c>
      <c r="L34" s="13">
        <f t="shared" si="6"/>
        <v>-2.5999999999999996</v>
      </c>
      <c r="M34" s="13">
        <f t="shared" si="7"/>
        <v>0.55047933970440222</v>
      </c>
      <c r="N34" s="13">
        <f t="shared" si="8"/>
        <v>-4.7231563702211865</v>
      </c>
      <c r="O34" s="12" t="s">
        <v>240</v>
      </c>
    </row>
    <row r="35" spans="1:15" x14ac:dyDescent="0.25">
      <c r="A35" s="30">
        <v>25</v>
      </c>
      <c r="B35" s="31" t="s">
        <v>208</v>
      </c>
      <c r="C35" s="32">
        <v>12.8</v>
      </c>
      <c r="D35" s="33" t="s">
        <v>319</v>
      </c>
      <c r="E35" s="48" t="str">
        <f t="shared" si="0"/>
        <v>Significantly Different</v>
      </c>
      <c r="G35" s="12">
        <f t="shared" si="1"/>
        <v>12.8</v>
      </c>
      <c r="H35" s="12">
        <f t="shared" si="2"/>
        <v>6</v>
      </c>
      <c r="I35" s="12" t="str">
        <f t="shared" si="3"/>
        <v>+/-</v>
      </c>
      <c r="J35" s="12" t="str">
        <f t="shared" si="4"/>
        <v>1.6</v>
      </c>
      <c r="K35" s="13">
        <f t="shared" si="5"/>
        <v>0.97264437689969607</v>
      </c>
      <c r="L35" s="13">
        <f t="shared" si="6"/>
        <v>-2.2000000000000011</v>
      </c>
      <c r="M35" s="13">
        <f t="shared" si="7"/>
        <v>0.97454222139096647</v>
      </c>
      <c r="N35" s="13">
        <f t="shared" si="8"/>
        <v>-2.2574701759559845</v>
      </c>
      <c r="O35" s="12" t="s">
        <v>250</v>
      </c>
    </row>
    <row r="36" spans="1:15" x14ac:dyDescent="0.25">
      <c r="A36" s="30">
        <v>26</v>
      </c>
      <c r="B36" s="31" t="s">
        <v>211</v>
      </c>
      <c r="C36" s="32">
        <v>11.7</v>
      </c>
      <c r="D36" s="33" t="s">
        <v>323</v>
      </c>
      <c r="E36" s="48" t="str">
        <f t="shared" si="0"/>
        <v>Not Significantly Different</v>
      </c>
      <c r="G36" s="12">
        <f t="shared" si="1"/>
        <v>11.7</v>
      </c>
      <c r="H36" s="12">
        <f t="shared" si="2"/>
        <v>6</v>
      </c>
      <c r="I36" s="12" t="str">
        <f t="shared" si="3"/>
        <v>+/-</v>
      </c>
      <c r="J36" s="12" t="str">
        <f t="shared" si="4"/>
        <v>1.9</v>
      </c>
      <c r="K36" s="13">
        <f t="shared" si="5"/>
        <v>1.1550151975683889</v>
      </c>
      <c r="L36" s="13">
        <f t="shared" si="6"/>
        <v>-1.0999999999999996</v>
      </c>
      <c r="M36" s="13">
        <f t="shared" si="7"/>
        <v>1.1566138352851334</v>
      </c>
      <c r="N36" s="13">
        <f t="shared" si="8"/>
        <v>-0.95105208535640851</v>
      </c>
      <c r="O36" s="12" t="s">
        <v>242</v>
      </c>
    </row>
    <row r="37" spans="1:15" x14ac:dyDescent="0.25">
      <c r="A37" s="30">
        <v>26</v>
      </c>
      <c r="B37" s="31" t="s">
        <v>237</v>
      </c>
      <c r="C37" s="32">
        <v>11.7</v>
      </c>
      <c r="D37" s="33" t="s">
        <v>321</v>
      </c>
      <c r="E37" s="48" t="str">
        <f t="shared" si="0"/>
        <v>Not Significantly Different</v>
      </c>
      <c r="G37" s="12">
        <f t="shared" si="1"/>
        <v>11.7</v>
      </c>
      <c r="H37" s="12">
        <f t="shared" si="2"/>
        <v>6</v>
      </c>
      <c r="I37" s="12" t="str">
        <f t="shared" si="3"/>
        <v>+/-</v>
      </c>
      <c r="J37" s="12" t="str">
        <f t="shared" si="4"/>
        <v>1.2</v>
      </c>
      <c r="K37" s="13">
        <f t="shared" si="5"/>
        <v>0.72948328267477203</v>
      </c>
      <c r="L37" s="13">
        <f t="shared" si="6"/>
        <v>-1.0999999999999996</v>
      </c>
      <c r="M37" s="13">
        <f t="shared" si="7"/>
        <v>0.73201182849801194</v>
      </c>
      <c r="N37" s="13">
        <f t="shared" si="8"/>
        <v>-1.5027079579534242</v>
      </c>
      <c r="O37" s="12" t="s">
        <v>223</v>
      </c>
    </row>
    <row r="38" spans="1:15" x14ac:dyDescent="0.25">
      <c r="A38" s="30">
        <v>26</v>
      </c>
      <c r="B38" s="31" t="s">
        <v>251</v>
      </c>
      <c r="C38" s="32">
        <v>11.7</v>
      </c>
      <c r="D38" s="33" t="s">
        <v>324</v>
      </c>
      <c r="E38" s="48" t="str">
        <f t="shared" si="0"/>
        <v>Not Significantly Different</v>
      </c>
      <c r="G38" s="12">
        <f t="shared" si="1"/>
        <v>11.7</v>
      </c>
      <c r="H38" s="12">
        <f t="shared" si="2"/>
        <v>6</v>
      </c>
      <c r="I38" s="12" t="str">
        <f t="shared" si="3"/>
        <v>+/-</v>
      </c>
      <c r="J38" s="12" t="str">
        <f t="shared" si="4"/>
        <v>1.4</v>
      </c>
      <c r="K38" s="13">
        <f t="shared" si="5"/>
        <v>0.85106382978723394</v>
      </c>
      <c r="L38" s="13">
        <f t="shared" si="6"/>
        <v>-1.0999999999999996</v>
      </c>
      <c r="M38" s="13">
        <f t="shared" si="7"/>
        <v>0.85323214879137987</v>
      </c>
      <c r="N38" s="13">
        <f t="shared" si="8"/>
        <v>-1.2892153695312247</v>
      </c>
      <c r="O38" s="12" t="s">
        <v>227</v>
      </c>
    </row>
    <row r="39" spans="1:15" x14ac:dyDescent="0.25">
      <c r="A39" s="30">
        <v>29</v>
      </c>
      <c r="B39" s="31" t="s">
        <v>219</v>
      </c>
      <c r="C39" s="32">
        <v>11.1</v>
      </c>
      <c r="D39" s="33" t="s">
        <v>319</v>
      </c>
      <c r="E39" s="48" t="str">
        <f t="shared" si="0"/>
        <v>Not Significantly Different</v>
      </c>
      <c r="G39" s="12">
        <f t="shared" si="1"/>
        <v>11.1</v>
      </c>
      <c r="H39" s="12">
        <f t="shared" si="2"/>
        <v>6</v>
      </c>
      <c r="I39" s="12" t="str">
        <f t="shared" si="3"/>
        <v>+/-</v>
      </c>
      <c r="J39" s="12" t="str">
        <f t="shared" si="4"/>
        <v>1.6</v>
      </c>
      <c r="K39" s="13">
        <f t="shared" si="5"/>
        <v>0.97264437689969607</v>
      </c>
      <c r="L39" s="13">
        <f t="shared" si="6"/>
        <v>-0.5</v>
      </c>
      <c r="M39" s="13">
        <f t="shared" si="7"/>
        <v>0.97454222139096647</v>
      </c>
      <c r="N39" s="13">
        <f t="shared" si="8"/>
        <v>-0.51306140362635988</v>
      </c>
      <c r="O39" s="12" t="s">
        <v>254</v>
      </c>
    </row>
    <row r="40" spans="1:15" x14ac:dyDescent="0.25">
      <c r="A40" s="30">
        <v>30</v>
      </c>
      <c r="B40" s="31" t="s">
        <v>224</v>
      </c>
      <c r="C40" s="32">
        <v>10.4</v>
      </c>
      <c r="D40" s="33" t="s">
        <v>323</v>
      </c>
      <c r="E40" s="48" t="str">
        <f t="shared" si="0"/>
        <v>Not Significantly Different</v>
      </c>
      <c r="G40" s="12">
        <f t="shared" si="1"/>
        <v>10.4</v>
      </c>
      <c r="H40" s="12">
        <f t="shared" si="2"/>
        <v>6</v>
      </c>
      <c r="I40" s="12" t="str">
        <f t="shared" si="3"/>
        <v>+/-</v>
      </c>
      <c r="J40" s="12" t="str">
        <f t="shared" si="4"/>
        <v>1.9</v>
      </c>
      <c r="K40" s="13">
        <f t="shared" si="5"/>
        <v>1.1550151975683889</v>
      </c>
      <c r="L40" s="13">
        <f t="shared" si="6"/>
        <v>0.19999999999999929</v>
      </c>
      <c r="M40" s="13">
        <f t="shared" si="7"/>
        <v>1.1566138352851334</v>
      </c>
      <c r="N40" s="13">
        <f t="shared" si="8"/>
        <v>0.17291856097389188</v>
      </c>
      <c r="O40" s="12" t="s">
        <v>214</v>
      </c>
    </row>
    <row r="41" spans="1:15" x14ac:dyDescent="0.25">
      <c r="A41" s="30">
        <v>31</v>
      </c>
      <c r="B41" s="31" t="s">
        <v>221</v>
      </c>
      <c r="C41" s="32">
        <v>10.3</v>
      </c>
      <c r="D41" s="33" t="s">
        <v>325</v>
      </c>
      <c r="E41" s="48" t="str">
        <f t="shared" si="0"/>
        <v>Not Significantly Different</v>
      </c>
      <c r="G41" s="12">
        <f t="shared" si="1"/>
        <v>10.3</v>
      </c>
      <c r="H41" s="12">
        <f t="shared" si="2"/>
        <v>6</v>
      </c>
      <c r="I41" s="12" t="str">
        <f t="shared" si="3"/>
        <v>+/-</v>
      </c>
      <c r="J41" s="12" t="str">
        <f t="shared" si="4"/>
        <v>2.3</v>
      </c>
      <c r="K41" s="13">
        <f t="shared" si="5"/>
        <v>1.3981762917933129</v>
      </c>
      <c r="L41" s="13">
        <f t="shared" si="6"/>
        <v>0.29999999999999893</v>
      </c>
      <c r="M41" s="13">
        <f t="shared" si="7"/>
        <v>1.3994971955284299</v>
      </c>
      <c r="N41" s="13">
        <f t="shared" si="8"/>
        <v>0.21436270180357403</v>
      </c>
      <c r="O41" s="12" t="s">
        <v>257</v>
      </c>
    </row>
    <row r="42" spans="1:15" x14ac:dyDescent="0.25">
      <c r="A42" s="30">
        <v>31</v>
      </c>
      <c r="B42" s="31" t="s">
        <v>261</v>
      </c>
      <c r="C42" s="32">
        <v>10.3</v>
      </c>
      <c r="D42" s="33" t="s">
        <v>246</v>
      </c>
      <c r="E42" s="48" t="str">
        <f t="shared" si="0"/>
        <v>Not Significantly Different</v>
      </c>
      <c r="G42" s="12">
        <f t="shared" si="1"/>
        <v>10.3</v>
      </c>
      <c r="H42" s="12">
        <f t="shared" si="2"/>
        <v>6</v>
      </c>
      <c r="I42" s="12" t="str">
        <f t="shared" si="3"/>
        <v>+/-</v>
      </c>
      <c r="J42" s="12" t="str">
        <f t="shared" si="4"/>
        <v>0.9</v>
      </c>
      <c r="K42" s="13">
        <f t="shared" si="5"/>
        <v>0.54711246200607899</v>
      </c>
      <c r="L42" s="13">
        <f t="shared" si="6"/>
        <v>0.29999999999999893</v>
      </c>
      <c r="M42" s="13">
        <f t="shared" si="7"/>
        <v>0.55047933970440222</v>
      </c>
      <c r="N42" s="13">
        <f t="shared" si="8"/>
        <v>0.54497958117936574</v>
      </c>
      <c r="O42" s="12" t="s">
        <v>252</v>
      </c>
    </row>
    <row r="43" spans="1:15" x14ac:dyDescent="0.25">
      <c r="A43" s="30">
        <v>33</v>
      </c>
      <c r="B43" s="31" t="s">
        <v>240</v>
      </c>
      <c r="C43" s="32">
        <v>10</v>
      </c>
      <c r="D43" s="33" t="s">
        <v>294</v>
      </c>
      <c r="E43" s="48" t="str">
        <f t="shared" si="0"/>
        <v>Not Significantly Different</v>
      </c>
      <c r="G43" s="12">
        <f t="shared" si="1"/>
        <v>10</v>
      </c>
      <c r="H43" s="12">
        <f t="shared" si="2"/>
        <v>6</v>
      </c>
      <c r="I43" s="12" t="str">
        <f t="shared" si="3"/>
        <v>+/-</v>
      </c>
      <c r="J43" s="12" t="str">
        <f t="shared" si="4"/>
        <v>0.8</v>
      </c>
      <c r="K43" s="13">
        <f t="shared" si="5"/>
        <v>0.48632218844984804</v>
      </c>
      <c r="L43" s="13">
        <f t="shared" si="6"/>
        <v>0.59999999999999964</v>
      </c>
      <c r="M43" s="13">
        <f t="shared" si="7"/>
        <v>0.49010685399991183</v>
      </c>
      <c r="N43" s="13">
        <f t="shared" si="8"/>
        <v>1.2242228303954867</v>
      </c>
      <c r="O43" s="12" t="s">
        <v>259</v>
      </c>
    </row>
    <row r="44" spans="1:15" x14ac:dyDescent="0.25">
      <c r="A44" s="30">
        <v>34</v>
      </c>
      <c r="B44" s="31" t="s">
        <v>262</v>
      </c>
      <c r="C44" s="32">
        <v>9.6</v>
      </c>
      <c r="D44" s="33" t="s">
        <v>253</v>
      </c>
      <c r="E44" s="48" t="str">
        <f t="shared" si="0"/>
        <v>Significantly Different</v>
      </c>
      <c r="G44" s="12">
        <f t="shared" si="1"/>
        <v>9.6</v>
      </c>
      <c r="H44" s="12">
        <f t="shared" si="2"/>
        <v>6</v>
      </c>
      <c r="I44" s="12" t="str">
        <f t="shared" si="3"/>
        <v>+/-</v>
      </c>
      <c r="J44" s="12" t="str">
        <f t="shared" si="4"/>
        <v>0.6</v>
      </c>
      <c r="K44" s="13">
        <f t="shared" si="5"/>
        <v>0.36474164133738601</v>
      </c>
      <c r="L44" s="13">
        <f t="shared" si="6"/>
        <v>1</v>
      </c>
      <c r="M44" s="13">
        <f t="shared" si="7"/>
        <v>0.36977279819442066</v>
      </c>
      <c r="N44" s="13">
        <f t="shared" si="8"/>
        <v>2.7043633411731274</v>
      </c>
      <c r="O44" s="12" t="s">
        <v>261</v>
      </c>
    </row>
    <row r="45" spans="1:15" x14ac:dyDescent="0.25">
      <c r="A45" s="30">
        <v>35</v>
      </c>
      <c r="B45" s="31" t="s">
        <v>229</v>
      </c>
      <c r="C45" s="32">
        <v>9.4</v>
      </c>
      <c r="D45" s="33" t="s">
        <v>228</v>
      </c>
      <c r="E45" s="48" t="str">
        <f t="shared" si="0"/>
        <v>Significantly Different</v>
      </c>
      <c r="G45" s="12">
        <f t="shared" si="1"/>
        <v>9.4</v>
      </c>
      <c r="H45" s="12">
        <f t="shared" si="2"/>
        <v>6</v>
      </c>
      <c r="I45" s="12" t="str">
        <f t="shared" si="3"/>
        <v>+/-</v>
      </c>
      <c r="J45" s="12" t="str">
        <f t="shared" si="4"/>
        <v>0.3</v>
      </c>
      <c r="K45" s="13">
        <f t="shared" si="5"/>
        <v>0.18237082066869301</v>
      </c>
      <c r="L45" s="13">
        <f t="shared" si="6"/>
        <v>1.1999999999999993</v>
      </c>
      <c r="M45" s="13">
        <f t="shared" si="7"/>
        <v>0.19223572402239389</v>
      </c>
      <c r="N45" s="13">
        <f t="shared" si="8"/>
        <v>6.242336101172377</v>
      </c>
      <c r="O45" s="12" t="s">
        <v>230</v>
      </c>
    </row>
    <row r="46" spans="1:15" x14ac:dyDescent="0.25">
      <c r="A46" s="30">
        <v>35</v>
      </c>
      <c r="B46" s="31" t="s">
        <v>230</v>
      </c>
      <c r="C46" s="32">
        <v>9.4</v>
      </c>
      <c r="D46" s="33" t="s">
        <v>312</v>
      </c>
      <c r="E46" s="48" t="str">
        <f t="shared" si="0"/>
        <v>Not Significantly Different</v>
      </c>
      <c r="G46" s="12">
        <f t="shared" si="1"/>
        <v>9.4</v>
      </c>
      <c r="H46" s="12">
        <f t="shared" si="2"/>
        <v>6</v>
      </c>
      <c r="I46" s="12" t="str">
        <f t="shared" si="3"/>
        <v>+/-</v>
      </c>
      <c r="J46" s="12" t="str">
        <f t="shared" si="4"/>
        <v>3.3</v>
      </c>
      <c r="K46" s="13">
        <f t="shared" si="5"/>
        <v>2.0060790273556228</v>
      </c>
      <c r="L46" s="13">
        <f t="shared" si="6"/>
        <v>1.1999999999999993</v>
      </c>
      <c r="M46" s="13">
        <f t="shared" si="7"/>
        <v>2.0069998807561307</v>
      </c>
      <c r="N46" s="13">
        <f t="shared" si="8"/>
        <v>0.59790735988878241</v>
      </c>
      <c r="O46" s="12" t="s">
        <v>243</v>
      </c>
    </row>
    <row r="47" spans="1:15" x14ac:dyDescent="0.25">
      <c r="A47" s="30">
        <v>37</v>
      </c>
      <c r="B47" s="31" t="s">
        <v>232</v>
      </c>
      <c r="C47" s="32">
        <v>9</v>
      </c>
      <c r="D47" s="33" t="s">
        <v>320</v>
      </c>
      <c r="E47" s="48" t="str">
        <f t="shared" si="0"/>
        <v>Significantly Different</v>
      </c>
      <c r="G47" s="12">
        <f t="shared" si="1"/>
        <v>9</v>
      </c>
      <c r="H47" s="12">
        <f t="shared" si="2"/>
        <v>6</v>
      </c>
      <c r="I47" s="12" t="str">
        <f t="shared" si="3"/>
        <v>+/-</v>
      </c>
      <c r="J47" s="12" t="str">
        <f t="shared" si="4"/>
        <v>1.0</v>
      </c>
      <c r="K47" s="13">
        <f t="shared" si="5"/>
        <v>0.60790273556231</v>
      </c>
      <c r="L47" s="13">
        <f t="shared" si="6"/>
        <v>1.5999999999999996</v>
      </c>
      <c r="M47" s="13">
        <f t="shared" si="7"/>
        <v>0.61093468821403585</v>
      </c>
      <c r="N47" s="13">
        <f t="shared" si="8"/>
        <v>2.6189378846326909</v>
      </c>
      <c r="O47" s="12" t="s">
        <v>260</v>
      </c>
    </row>
    <row r="48" spans="1:15" x14ac:dyDescent="0.25">
      <c r="A48" s="30">
        <v>38</v>
      </c>
      <c r="B48" s="31" t="s">
        <v>213</v>
      </c>
      <c r="C48" s="32">
        <v>8.6999999999999993</v>
      </c>
      <c r="D48" s="33" t="s">
        <v>217</v>
      </c>
      <c r="E48" s="48" t="str">
        <f t="shared" si="0"/>
        <v>Significantly Different</v>
      </c>
      <c r="G48" s="12">
        <f t="shared" si="1"/>
        <v>8.6999999999999993</v>
      </c>
      <c r="H48" s="12">
        <f t="shared" si="2"/>
        <v>6</v>
      </c>
      <c r="I48" s="12" t="str">
        <f t="shared" si="3"/>
        <v>+/-</v>
      </c>
      <c r="J48" s="12" t="str">
        <f t="shared" si="4"/>
        <v>0.5</v>
      </c>
      <c r="K48" s="13">
        <f t="shared" si="5"/>
        <v>0.303951367781155</v>
      </c>
      <c r="L48" s="13">
        <f t="shared" si="6"/>
        <v>1.9000000000000004</v>
      </c>
      <c r="M48" s="13">
        <f t="shared" si="7"/>
        <v>0.30997079109986531</v>
      </c>
      <c r="N48" s="13">
        <f t="shared" si="8"/>
        <v>6.1296098037439437</v>
      </c>
      <c r="O48" s="12" t="s">
        <v>239</v>
      </c>
    </row>
    <row r="49" spans="1:15" x14ac:dyDescent="0.25">
      <c r="A49" s="30">
        <v>38</v>
      </c>
      <c r="B49" s="31" t="s">
        <v>238</v>
      </c>
      <c r="C49" s="32">
        <v>8.6999999999999993</v>
      </c>
      <c r="D49" s="33" t="s">
        <v>326</v>
      </c>
      <c r="E49" s="48" t="str">
        <f t="shared" si="0"/>
        <v>Not Significantly Different</v>
      </c>
      <c r="G49" s="12">
        <f t="shared" si="1"/>
        <v>8.6999999999999993</v>
      </c>
      <c r="H49" s="12">
        <f t="shared" si="2"/>
        <v>6</v>
      </c>
      <c r="I49" s="12" t="str">
        <f t="shared" si="3"/>
        <v>+/-</v>
      </c>
      <c r="J49" s="12" t="str">
        <f t="shared" si="4"/>
        <v>3.1</v>
      </c>
      <c r="K49" s="13">
        <f t="shared" si="5"/>
        <v>1.884498480243161</v>
      </c>
      <c r="L49" s="13">
        <f t="shared" si="6"/>
        <v>1.9000000000000004</v>
      </c>
      <c r="M49" s="13">
        <f t="shared" si="7"/>
        <v>1.8854787135891578</v>
      </c>
      <c r="N49" s="13">
        <f t="shared" si="8"/>
        <v>1.007701644312494</v>
      </c>
      <c r="O49" s="12" t="s">
        <v>248</v>
      </c>
    </row>
    <row r="50" spans="1:15" x14ac:dyDescent="0.25">
      <c r="A50" s="30">
        <v>40</v>
      </c>
      <c r="B50" s="31" t="s">
        <v>244</v>
      </c>
      <c r="C50" s="32">
        <v>8.3000000000000007</v>
      </c>
      <c r="D50" s="33" t="s">
        <v>217</v>
      </c>
      <c r="E50" s="48" t="str">
        <f t="shared" si="0"/>
        <v>Significantly Different</v>
      </c>
      <c r="G50" s="12">
        <f t="shared" si="1"/>
        <v>8.3000000000000007</v>
      </c>
      <c r="H50" s="12">
        <f t="shared" si="2"/>
        <v>6</v>
      </c>
      <c r="I50" s="12" t="str">
        <f t="shared" si="3"/>
        <v>+/-</v>
      </c>
      <c r="J50" s="12" t="str">
        <f t="shared" si="4"/>
        <v>0.5</v>
      </c>
      <c r="K50" s="13">
        <f t="shared" si="5"/>
        <v>0.303951367781155</v>
      </c>
      <c r="L50" s="13">
        <f t="shared" si="6"/>
        <v>2.2999999999999989</v>
      </c>
      <c r="M50" s="13">
        <f t="shared" si="7"/>
        <v>0.30997079109986531</v>
      </c>
      <c r="N50" s="13">
        <f t="shared" si="8"/>
        <v>7.4200539729531902</v>
      </c>
      <c r="O50" s="12" t="s">
        <v>245</v>
      </c>
    </row>
    <row r="51" spans="1:15" x14ac:dyDescent="0.25">
      <c r="A51" s="30">
        <v>41</v>
      </c>
      <c r="B51" s="31" t="s">
        <v>227</v>
      </c>
      <c r="C51" s="32">
        <v>8</v>
      </c>
      <c r="D51" s="33" t="s">
        <v>322</v>
      </c>
      <c r="E51" s="48" t="str">
        <f t="shared" si="0"/>
        <v>Significantly Different</v>
      </c>
      <c r="G51" s="12">
        <f t="shared" si="1"/>
        <v>8</v>
      </c>
      <c r="H51" s="12">
        <f t="shared" si="2"/>
        <v>6</v>
      </c>
      <c r="I51" s="12" t="str">
        <f t="shared" si="3"/>
        <v>+/-</v>
      </c>
      <c r="J51" s="12" t="str">
        <f t="shared" si="4"/>
        <v>1.5</v>
      </c>
      <c r="K51" s="13">
        <f t="shared" si="5"/>
        <v>0.91185410334346506</v>
      </c>
      <c r="L51" s="13">
        <f t="shared" si="6"/>
        <v>2.5999999999999996</v>
      </c>
      <c r="M51" s="13">
        <f t="shared" si="7"/>
        <v>0.91387819929318592</v>
      </c>
      <c r="N51" s="13">
        <f t="shared" si="8"/>
        <v>2.8450180801018106</v>
      </c>
      <c r="O51" s="12" t="s">
        <v>263</v>
      </c>
    </row>
    <row r="52" spans="1:15" x14ac:dyDescent="0.25">
      <c r="A52" s="30">
        <v>42</v>
      </c>
      <c r="B52" s="31" t="s">
        <v>231</v>
      </c>
      <c r="C52" s="32">
        <v>7.9</v>
      </c>
      <c r="D52" s="33" t="s">
        <v>255</v>
      </c>
      <c r="E52" s="48" t="str">
        <f t="shared" si="0"/>
        <v>Significantly Different</v>
      </c>
      <c r="G52" s="12">
        <f t="shared" si="1"/>
        <v>7.9</v>
      </c>
      <c r="H52" s="12">
        <f t="shared" si="2"/>
        <v>6</v>
      </c>
      <c r="I52" s="12" t="str">
        <f t="shared" si="3"/>
        <v>+/-</v>
      </c>
      <c r="J52" s="12" t="str">
        <f t="shared" si="4"/>
        <v>0.4</v>
      </c>
      <c r="K52" s="13">
        <f t="shared" si="5"/>
        <v>0.24316109422492402</v>
      </c>
      <c r="L52" s="13">
        <f t="shared" si="6"/>
        <v>2.6999999999999993</v>
      </c>
      <c r="M52" s="13">
        <f t="shared" si="7"/>
        <v>0.25064471888253259</v>
      </c>
      <c r="N52" s="13">
        <f t="shared" si="8"/>
        <v>10.772219785988725</v>
      </c>
      <c r="O52" s="12" t="s">
        <v>238</v>
      </c>
    </row>
    <row r="53" spans="1:15" x14ac:dyDescent="0.25">
      <c r="A53" s="30">
        <v>43</v>
      </c>
      <c r="B53" s="31" t="s">
        <v>254</v>
      </c>
      <c r="C53" s="32">
        <v>7.6</v>
      </c>
      <c r="D53" s="33" t="s">
        <v>265</v>
      </c>
      <c r="E53" s="48" t="str">
        <f t="shared" si="0"/>
        <v>Significantly Different</v>
      </c>
      <c r="G53" s="12">
        <f t="shared" si="1"/>
        <v>7.6</v>
      </c>
      <c r="H53" s="12">
        <f t="shared" si="2"/>
        <v>6</v>
      </c>
      <c r="I53" s="12" t="str">
        <f t="shared" si="3"/>
        <v>+/-</v>
      </c>
      <c r="J53" s="12" t="str">
        <f t="shared" si="4"/>
        <v>0.7</v>
      </c>
      <c r="K53" s="13">
        <f t="shared" si="5"/>
        <v>0.42553191489361697</v>
      </c>
      <c r="L53" s="13">
        <f t="shared" si="6"/>
        <v>3</v>
      </c>
      <c r="M53" s="13">
        <f t="shared" si="7"/>
        <v>0.42985214661796195</v>
      </c>
      <c r="N53" s="13">
        <f t="shared" si="8"/>
        <v>6.979143930311225</v>
      </c>
      <c r="O53" s="12" t="s">
        <v>251</v>
      </c>
    </row>
    <row r="54" spans="1:15" x14ac:dyDescent="0.25">
      <c r="A54" s="30">
        <v>44</v>
      </c>
      <c r="B54" s="31" t="s">
        <v>241</v>
      </c>
      <c r="C54" s="32">
        <v>7.2</v>
      </c>
      <c r="D54" s="33" t="s">
        <v>321</v>
      </c>
      <c r="E54" s="48" t="str">
        <f t="shared" si="0"/>
        <v>Significantly Different</v>
      </c>
      <c r="G54" s="12">
        <f t="shared" si="1"/>
        <v>7.2</v>
      </c>
      <c r="H54" s="12">
        <f t="shared" si="2"/>
        <v>6</v>
      </c>
      <c r="I54" s="12" t="str">
        <f t="shared" si="3"/>
        <v>+/-</v>
      </c>
      <c r="J54" s="12" t="str">
        <f t="shared" si="4"/>
        <v>1.2</v>
      </c>
      <c r="K54" s="13">
        <f t="shared" si="5"/>
        <v>0.72948328267477203</v>
      </c>
      <c r="L54" s="13">
        <f t="shared" si="6"/>
        <v>3.3999999999999995</v>
      </c>
      <c r="M54" s="13">
        <f t="shared" si="7"/>
        <v>0.73201182849801194</v>
      </c>
      <c r="N54" s="13">
        <f t="shared" si="8"/>
        <v>4.6447336882196755</v>
      </c>
      <c r="O54" s="12" t="s">
        <v>258</v>
      </c>
    </row>
    <row r="55" spans="1:15" x14ac:dyDescent="0.25">
      <c r="A55" s="30">
        <v>45</v>
      </c>
      <c r="B55" s="31" t="s">
        <v>260</v>
      </c>
      <c r="C55" s="32">
        <v>7.1</v>
      </c>
      <c r="D55" s="33" t="s">
        <v>294</v>
      </c>
      <c r="E55" s="48" t="str">
        <f t="shared" si="0"/>
        <v>Significantly Different</v>
      </c>
      <c r="G55" s="12">
        <f t="shared" si="1"/>
        <v>7.1</v>
      </c>
      <c r="H55" s="12">
        <f t="shared" si="2"/>
        <v>6</v>
      </c>
      <c r="I55" s="12" t="str">
        <f t="shared" si="3"/>
        <v>+/-</v>
      </c>
      <c r="J55" s="12" t="str">
        <f t="shared" si="4"/>
        <v>0.8</v>
      </c>
      <c r="K55" s="13">
        <f t="shared" si="5"/>
        <v>0.48632218844984804</v>
      </c>
      <c r="L55" s="13">
        <f t="shared" si="6"/>
        <v>3.5</v>
      </c>
      <c r="M55" s="13">
        <f t="shared" si="7"/>
        <v>0.49010685399991183</v>
      </c>
      <c r="N55" s="13">
        <f t="shared" si="8"/>
        <v>7.1412998439736768</v>
      </c>
      <c r="O55" s="12" t="s">
        <v>232</v>
      </c>
    </row>
    <row r="56" spans="1:15" x14ac:dyDescent="0.25">
      <c r="A56" s="30">
        <v>46</v>
      </c>
      <c r="B56" s="31" t="s">
        <v>218</v>
      </c>
      <c r="C56" s="32">
        <v>6.4</v>
      </c>
      <c r="D56" s="33" t="s">
        <v>206</v>
      </c>
      <c r="E56" s="48" t="str">
        <f t="shared" si="0"/>
        <v>Significantly Different</v>
      </c>
      <c r="G56" s="12">
        <f t="shared" si="1"/>
        <v>6.4</v>
      </c>
      <c r="H56" s="12">
        <f t="shared" si="2"/>
        <v>6</v>
      </c>
      <c r="I56" s="12" t="str">
        <f t="shared" si="3"/>
        <v>+/-</v>
      </c>
      <c r="J56" s="12" t="str">
        <f t="shared" si="4"/>
        <v>0.1</v>
      </c>
      <c r="K56" s="13">
        <f t="shared" si="5"/>
        <v>6.0790273556231005E-2</v>
      </c>
      <c r="L56" s="13">
        <f t="shared" si="6"/>
        <v>4.1999999999999993</v>
      </c>
      <c r="M56" s="13">
        <f t="shared" si="7"/>
        <v>8.5970429323592404E-2</v>
      </c>
      <c r="N56" s="13">
        <f t="shared" si="8"/>
        <v>48.854007512178562</v>
      </c>
      <c r="O56" s="12" t="s">
        <v>209</v>
      </c>
    </row>
    <row r="57" spans="1:15" x14ac:dyDescent="0.25">
      <c r="A57" s="30">
        <v>47</v>
      </c>
      <c r="B57" s="31" t="s">
        <v>215</v>
      </c>
      <c r="C57" s="32">
        <v>6.3</v>
      </c>
      <c r="D57" s="33" t="s">
        <v>321</v>
      </c>
      <c r="E57" s="48" t="str">
        <f t="shared" si="0"/>
        <v>Significantly Different</v>
      </c>
      <c r="G57" s="12">
        <f t="shared" si="1"/>
        <v>6.3</v>
      </c>
      <c r="H57" s="12">
        <f t="shared" si="2"/>
        <v>6</v>
      </c>
      <c r="I57" s="12" t="str">
        <f t="shared" si="3"/>
        <v>+/-</v>
      </c>
      <c r="J57" s="12" t="str">
        <f t="shared" si="4"/>
        <v>1.2</v>
      </c>
      <c r="K57" s="13">
        <f t="shared" si="5"/>
        <v>0.72948328267477203</v>
      </c>
      <c r="L57" s="13">
        <f t="shared" si="6"/>
        <v>4.3</v>
      </c>
      <c r="M57" s="13">
        <f t="shared" si="7"/>
        <v>0.73201182849801194</v>
      </c>
      <c r="N57" s="13">
        <f t="shared" si="8"/>
        <v>5.8742220174542963</v>
      </c>
      <c r="O57" s="12" t="s">
        <v>262</v>
      </c>
    </row>
    <row r="58" spans="1:15" x14ac:dyDescent="0.25">
      <c r="A58" s="30">
        <v>48</v>
      </c>
      <c r="B58" s="31" t="s">
        <v>252</v>
      </c>
      <c r="C58" s="32">
        <v>6.2</v>
      </c>
      <c r="D58" s="33" t="s">
        <v>246</v>
      </c>
      <c r="E58" s="48" t="str">
        <f t="shared" si="0"/>
        <v>Significantly Different</v>
      </c>
      <c r="G58" s="12">
        <f t="shared" si="1"/>
        <v>6.2</v>
      </c>
      <c r="H58" s="12">
        <f t="shared" si="2"/>
        <v>6</v>
      </c>
      <c r="I58" s="12" t="str">
        <f t="shared" si="3"/>
        <v>+/-</v>
      </c>
      <c r="J58" s="12" t="str">
        <f t="shared" si="4"/>
        <v>0.9</v>
      </c>
      <c r="K58" s="13">
        <f t="shared" si="5"/>
        <v>0.54711246200607899</v>
      </c>
      <c r="L58" s="13">
        <f t="shared" si="6"/>
        <v>4.3999999999999995</v>
      </c>
      <c r="M58" s="13">
        <f t="shared" si="7"/>
        <v>0.55047933970440222</v>
      </c>
      <c r="N58" s="13">
        <f t="shared" si="8"/>
        <v>7.9930338572973918</v>
      </c>
      <c r="O58" s="12" t="s">
        <v>256</v>
      </c>
    </row>
    <row r="59" spans="1:15" x14ac:dyDescent="0.25">
      <c r="A59" s="30">
        <v>49</v>
      </c>
      <c r="B59" s="31" t="s">
        <v>236</v>
      </c>
      <c r="C59" s="32">
        <v>5.6</v>
      </c>
      <c r="D59" s="33" t="s">
        <v>246</v>
      </c>
      <c r="E59" s="48" t="str">
        <f t="shared" si="0"/>
        <v>Significantly Different</v>
      </c>
      <c r="G59" s="12">
        <f t="shared" si="1"/>
        <v>5.6</v>
      </c>
      <c r="H59" s="12">
        <f t="shared" si="2"/>
        <v>6</v>
      </c>
      <c r="I59" s="12" t="str">
        <f t="shared" si="3"/>
        <v>+/-</v>
      </c>
      <c r="J59" s="12" t="str">
        <f t="shared" si="4"/>
        <v>0.9</v>
      </c>
      <c r="K59" s="13">
        <f t="shared" si="5"/>
        <v>0.54711246200607899</v>
      </c>
      <c r="L59" s="13">
        <f t="shared" si="6"/>
        <v>5</v>
      </c>
      <c r="M59" s="13">
        <f t="shared" si="7"/>
        <v>0.55047933970440222</v>
      </c>
      <c r="N59" s="13">
        <f t="shared" si="8"/>
        <v>9.0829930196561293</v>
      </c>
      <c r="O59" s="12" t="s">
        <v>212</v>
      </c>
    </row>
    <row r="60" spans="1:15" x14ac:dyDescent="0.25">
      <c r="A60" s="30">
        <v>50</v>
      </c>
      <c r="B60" s="31" t="s">
        <v>258</v>
      </c>
      <c r="C60" s="32">
        <v>4</v>
      </c>
      <c r="D60" s="33" t="s">
        <v>210</v>
      </c>
      <c r="E60" s="48" t="str">
        <f t="shared" si="0"/>
        <v>Significantly Different</v>
      </c>
      <c r="G60" s="12">
        <f t="shared" si="1"/>
        <v>4</v>
      </c>
      <c r="H60" s="12">
        <f t="shared" si="2"/>
        <v>6</v>
      </c>
      <c r="I60" s="12" t="str">
        <f t="shared" si="3"/>
        <v>+/-</v>
      </c>
      <c r="J60" s="12" t="str">
        <f t="shared" si="4"/>
        <v>0.2</v>
      </c>
      <c r="K60" s="13">
        <f t="shared" si="5"/>
        <v>0.12158054711246201</v>
      </c>
      <c r="L60" s="13">
        <f t="shared" si="6"/>
        <v>6.6</v>
      </c>
      <c r="M60" s="13">
        <f t="shared" si="7"/>
        <v>0.1359311840425404</v>
      </c>
      <c r="N60" s="13">
        <f t="shared" si="8"/>
        <v>48.553980063430437</v>
      </c>
      <c r="O60" s="12" t="s">
        <v>234</v>
      </c>
    </row>
    <row r="61" spans="1:15" x14ac:dyDescent="0.25">
      <c r="A61" s="30">
        <v>51</v>
      </c>
      <c r="B61" s="31" t="s">
        <v>233</v>
      </c>
      <c r="C61" s="32">
        <v>3.8</v>
      </c>
      <c r="D61" s="33" t="s">
        <v>265</v>
      </c>
      <c r="E61" s="48" t="str">
        <f t="shared" si="0"/>
        <v>Significantly Different</v>
      </c>
      <c r="G61" s="12">
        <f t="shared" si="1"/>
        <v>3.8</v>
      </c>
      <c r="H61" s="12">
        <f t="shared" si="2"/>
        <v>6</v>
      </c>
      <c r="I61" s="12" t="str">
        <f t="shared" si="3"/>
        <v>+/-</v>
      </c>
      <c r="J61" s="12" t="str">
        <f t="shared" si="4"/>
        <v>0.7</v>
      </c>
      <c r="K61" s="13">
        <f t="shared" si="5"/>
        <v>0.42553191489361697</v>
      </c>
      <c r="L61" s="13">
        <f t="shared" si="6"/>
        <v>6.8</v>
      </c>
      <c r="M61" s="13">
        <f t="shared" si="7"/>
        <v>0.42985214661796195</v>
      </c>
      <c r="N61" s="13">
        <f t="shared" si="8"/>
        <v>15.819392908705444</v>
      </c>
      <c r="O61" s="12" t="s">
        <v>216</v>
      </c>
    </row>
    <row r="62" spans="1:15" ht="15.75" thickBot="1" x14ac:dyDescent="0.3">
      <c r="A62" s="36"/>
      <c r="B62" s="37" t="s">
        <v>264</v>
      </c>
      <c r="C62" s="38">
        <v>4</v>
      </c>
      <c r="D62" s="39" t="s">
        <v>314</v>
      </c>
      <c r="E62" s="49" t="str">
        <f t="shared" si="0"/>
        <v>Significantly Different</v>
      </c>
      <c r="G62" s="12">
        <f t="shared" si="1"/>
        <v>4</v>
      </c>
      <c r="H62" s="12">
        <f t="shared" si="2"/>
        <v>6</v>
      </c>
      <c r="I62" s="12" t="str">
        <f t="shared" si="3"/>
        <v>+/-</v>
      </c>
      <c r="J62" s="12" t="str">
        <f t="shared" si="4"/>
        <v>1.1</v>
      </c>
      <c r="K62" s="13">
        <f t="shared" si="5"/>
        <v>0.66869300911854113</v>
      </c>
      <c r="L62" s="13">
        <f t="shared" si="6"/>
        <v>6.6</v>
      </c>
      <c r="M62" s="13">
        <f t="shared" si="7"/>
        <v>0.67145051776214359</v>
      </c>
      <c r="N62" s="13">
        <f t="shared" si="8"/>
        <v>9.8294659478362352</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479" priority="5" operator="equal">
      <formula>"State Selected"</formula>
    </cfRule>
    <cfRule type="cellIs" dxfId="478" priority="6" operator="equal">
      <formula>"Not Significantly Different"</formula>
    </cfRule>
  </conditionalFormatting>
  <conditionalFormatting sqref="E10:E62">
    <cfRule type="cellIs" dxfId="477" priority="1" operator="equal">
      <formula>"OTHER ERROR"</formula>
    </cfRule>
    <cfRule type="cellIs" dxfId="476" priority="2" operator="equal">
      <formula>"Statistical Test not applicable"</formula>
    </cfRule>
    <cfRule type="cellIs" dxfId="475" priority="3" operator="equal">
      <formula>"Geography Selected"</formula>
    </cfRule>
    <cfRule type="cellIs" dxfId="474"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097BDA46-8D5B-4906-A478-B436DCABE326}">
      <formula1>$O$10:$O$62</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B5DC3-55B6-4529-AF99-1129E16CB986}">
  <sheetPr codeName="Sheet24"/>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327</v>
      </c>
    </row>
    <row r="2" spans="1:16" x14ac:dyDescent="0.25">
      <c r="A2" s="14" t="s">
        <v>181</v>
      </c>
      <c r="B2" s="12" t="s">
        <v>328</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31.2</v>
      </c>
      <c r="C6" s="12" t="s">
        <v>188</v>
      </c>
      <c r="H6" s="19" t="s">
        <v>189</v>
      </c>
      <c r="I6" s="12">
        <f>VLOOKUP($B$4,$B$9:$K$62,6,FALSE)</f>
        <v>31.2</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31.2</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31.2</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233</v>
      </c>
      <c r="C11" s="32">
        <v>77.8</v>
      </c>
      <c r="D11" s="35" t="s">
        <v>315</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77.8</v>
      </c>
      <c r="H11" s="12">
        <f t="shared" ref="H11:H62" si="2">LEN(TRIM(D11))</f>
        <v>6</v>
      </c>
      <c r="I11" s="12" t="str">
        <f t="shared" ref="I11:I62" si="3">IF(H11&gt;=3,MID(TRIM(D11),1,3),"NO")</f>
        <v>+/-</v>
      </c>
      <c r="J11" s="12" t="str">
        <f t="shared" ref="J11:J62" si="4">IF(TRIM(I11)="+/-",MID(TRIM(D11),4,H11-3),D11)</f>
        <v>1.7</v>
      </c>
      <c r="K11" s="13">
        <f t="shared" ref="K11:K62" si="5">IF(TRIM(J11)="*****",0,IF(ISERROR(VALUE(J11)),"NA",VALUE(J11/$I$4)))</f>
        <v>1.0334346504559271</v>
      </c>
      <c r="L11" s="13">
        <f t="shared" ref="L11:L62" si="6">IF(AND(ISNUMBER(G11),ISNUMBER($I$6)),$I$6-G11,"N/A")</f>
        <v>-46.599999999999994</v>
      </c>
      <c r="M11" s="13">
        <f t="shared" ref="M11:M62" si="7">IF(AND(ISNUMBER(K11),ISNUMBER($I$7)),SQRT(K11^2+($I$7)^2),"N/A")</f>
        <v>1.0352210556794166</v>
      </c>
      <c r="N11" s="13">
        <f>IF(AND(ISNUMBER(L11),ISNUMBER(M11),M11&lt;&gt;0),L11/M11,"NA")</f>
        <v>-45.014540367338618</v>
      </c>
      <c r="O11" s="12" t="s">
        <v>208</v>
      </c>
    </row>
    <row r="12" spans="1:16" x14ac:dyDescent="0.25">
      <c r="A12" s="30">
        <v>2</v>
      </c>
      <c r="B12" s="31" t="s">
        <v>211</v>
      </c>
      <c r="C12" s="32">
        <v>54.2</v>
      </c>
      <c r="D12" s="33" t="s">
        <v>329</v>
      </c>
      <c r="E12" s="48" t="str">
        <f t="shared" si="0"/>
        <v>Significantly Different</v>
      </c>
      <c r="G12" s="12">
        <f t="shared" si="1"/>
        <v>54.2</v>
      </c>
      <c r="H12" s="12">
        <f t="shared" si="2"/>
        <v>6</v>
      </c>
      <c r="I12" s="12" t="str">
        <f t="shared" si="3"/>
        <v>+/-</v>
      </c>
      <c r="J12" s="12" t="str">
        <f t="shared" si="4"/>
        <v>3.5</v>
      </c>
      <c r="K12" s="13">
        <f t="shared" si="5"/>
        <v>2.1276595744680851</v>
      </c>
      <c r="L12" s="13">
        <f t="shared" si="6"/>
        <v>-23.000000000000004</v>
      </c>
      <c r="M12" s="13">
        <f t="shared" si="7"/>
        <v>2.1285278297886441</v>
      </c>
      <c r="N12" s="13">
        <f t="shared" ref="N12:N62" si="8">IF(AND(ISNUMBER(L12),ISNUMBER(M12),M12&lt;&gt;0),L12/M12,"NA")</f>
        <v>-10.805590454640111</v>
      </c>
      <c r="O12" s="12" t="s">
        <v>211</v>
      </c>
    </row>
    <row r="13" spans="1:16" x14ac:dyDescent="0.25">
      <c r="A13" s="30">
        <v>3</v>
      </c>
      <c r="B13" s="31" t="s">
        <v>249</v>
      </c>
      <c r="C13" s="32">
        <v>52.3</v>
      </c>
      <c r="D13" s="33" t="s">
        <v>321</v>
      </c>
      <c r="E13" s="48" t="str">
        <f t="shared" si="0"/>
        <v>Significantly Different</v>
      </c>
      <c r="G13" s="12">
        <f t="shared" si="1"/>
        <v>52.3</v>
      </c>
      <c r="H13" s="12">
        <f t="shared" si="2"/>
        <v>6</v>
      </c>
      <c r="I13" s="12" t="str">
        <f t="shared" si="3"/>
        <v>+/-</v>
      </c>
      <c r="J13" s="12" t="str">
        <f t="shared" si="4"/>
        <v>1.2</v>
      </c>
      <c r="K13" s="13">
        <f t="shared" si="5"/>
        <v>0.72948328267477203</v>
      </c>
      <c r="L13" s="13">
        <f t="shared" si="6"/>
        <v>-21.099999999999998</v>
      </c>
      <c r="M13" s="13">
        <f t="shared" si="7"/>
        <v>0.73201182849801194</v>
      </c>
      <c r="N13" s="13">
        <f t="shared" si="8"/>
        <v>-28.82467082983387</v>
      </c>
      <c r="O13" s="12" t="s">
        <v>213</v>
      </c>
    </row>
    <row r="14" spans="1:16" x14ac:dyDescent="0.25">
      <c r="A14" s="30">
        <v>4</v>
      </c>
      <c r="B14" s="31" t="s">
        <v>212</v>
      </c>
      <c r="C14" s="32">
        <v>44.8</v>
      </c>
      <c r="D14" s="33" t="s">
        <v>330</v>
      </c>
      <c r="E14" s="48" t="str">
        <f t="shared" si="0"/>
        <v>Significantly Different</v>
      </c>
      <c r="G14" s="12">
        <f t="shared" si="1"/>
        <v>44.8</v>
      </c>
      <c r="H14" s="12">
        <f t="shared" si="2"/>
        <v>6</v>
      </c>
      <c r="I14" s="12" t="str">
        <f t="shared" si="3"/>
        <v>+/-</v>
      </c>
      <c r="J14" s="12" t="str">
        <f t="shared" si="4"/>
        <v>6.0</v>
      </c>
      <c r="K14" s="13">
        <f t="shared" si="5"/>
        <v>3.6474164133738602</v>
      </c>
      <c r="L14" s="13">
        <f t="shared" si="6"/>
        <v>-13.599999999999998</v>
      </c>
      <c r="M14" s="13">
        <f t="shared" si="7"/>
        <v>3.6479229638121575</v>
      </c>
      <c r="N14" s="13">
        <f t="shared" si="8"/>
        <v>-3.7281489041609879</v>
      </c>
      <c r="O14" s="12" t="s">
        <v>215</v>
      </c>
    </row>
    <row r="15" spans="1:16" x14ac:dyDescent="0.25">
      <c r="A15" s="30">
        <v>5</v>
      </c>
      <c r="B15" s="31" t="s">
        <v>256</v>
      </c>
      <c r="C15" s="32">
        <v>43.8</v>
      </c>
      <c r="D15" s="33" t="s">
        <v>265</v>
      </c>
      <c r="E15" s="48" t="str">
        <f t="shared" si="0"/>
        <v>Significantly Different</v>
      </c>
      <c r="G15" s="12">
        <f t="shared" si="1"/>
        <v>43.8</v>
      </c>
      <c r="H15" s="12">
        <f t="shared" si="2"/>
        <v>6</v>
      </c>
      <c r="I15" s="12" t="str">
        <f t="shared" si="3"/>
        <v>+/-</v>
      </c>
      <c r="J15" s="12" t="str">
        <f t="shared" si="4"/>
        <v>0.7</v>
      </c>
      <c r="K15" s="13">
        <f t="shared" si="5"/>
        <v>0.42553191489361697</v>
      </c>
      <c r="L15" s="13">
        <f t="shared" si="6"/>
        <v>-12.599999999999998</v>
      </c>
      <c r="M15" s="13">
        <f t="shared" si="7"/>
        <v>0.42985214661796195</v>
      </c>
      <c r="N15" s="13">
        <f t="shared" si="8"/>
        <v>-29.312404507307139</v>
      </c>
      <c r="O15" s="12" t="s">
        <v>218</v>
      </c>
    </row>
    <row r="16" spans="1:16" x14ac:dyDescent="0.25">
      <c r="A16" s="30">
        <v>6</v>
      </c>
      <c r="B16" s="31" t="s">
        <v>243</v>
      </c>
      <c r="C16" s="32">
        <v>43.2</v>
      </c>
      <c r="D16" s="33" t="s">
        <v>321</v>
      </c>
      <c r="E16" s="48" t="str">
        <f t="shared" si="0"/>
        <v>Significantly Different</v>
      </c>
      <c r="G16" s="12">
        <f t="shared" si="1"/>
        <v>43.2</v>
      </c>
      <c r="H16" s="12">
        <f t="shared" si="2"/>
        <v>6</v>
      </c>
      <c r="I16" s="12" t="str">
        <f t="shared" si="3"/>
        <v>+/-</v>
      </c>
      <c r="J16" s="12" t="str">
        <f t="shared" si="4"/>
        <v>1.2</v>
      </c>
      <c r="K16" s="13">
        <f t="shared" si="5"/>
        <v>0.72948328267477203</v>
      </c>
      <c r="L16" s="13">
        <f t="shared" si="6"/>
        <v>-12.000000000000004</v>
      </c>
      <c r="M16" s="13">
        <f t="shared" si="7"/>
        <v>0.73201182849801194</v>
      </c>
      <c r="N16" s="13">
        <f t="shared" si="8"/>
        <v>-16.393177723128275</v>
      </c>
      <c r="O16" s="12" t="s">
        <v>220</v>
      </c>
    </row>
    <row r="17" spans="1:15" x14ac:dyDescent="0.25">
      <c r="A17" s="30">
        <v>7</v>
      </c>
      <c r="B17" s="31" t="s">
        <v>262</v>
      </c>
      <c r="C17" s="32">
        <v>41.8</v>
      </c>
      <c r="D17" s="33" t="s">
        <v>294</v>
      </c>
      <c r="E17" s="48" t="str">
        <f t="shared" si="0"/>
        <v>Significantly Different</v>
      </c>
      <c r="G17" s="12">
        <f t="shared" si="1"/>
        <v>41.8</v>
      </c>
      <c r="H17" s="12">
        <f t="shared" si="2"/>
        <v>6</v>
      </c>
      <c r="I17" s="12" t="str">
        <f t="shared" si="3"/>
        <v>+/-</v>
      </c>
      <c r="J17" s="12" t="str">
        <f t="shared" si="4"/>
        <v>0.8</v>
      </c>
      <c r="K17" s="13">
        <f t="shared" si="5"/>
        <v>0.48632218844984804</v>
      </c>
      <c r="L17" s="13">
        <f t="shared" si="6"/>
        <v>-10.599999999999998</v>
      </c>
      <c r="M17" s="13">
        <f t="shared" si="7"/>
        <v>0.49010685399991183</v>
      </c>
      <c r="N17" s="13">
        <f t="shared" si="8"/>
        <v>-21.627936670320274</v>
      </c>
      <c r="O17" s="12" t="s">
        <v>222</v>
      </c>
    </row>
    <row r="18" spans="1:15" x14ac:dyDescent="0.25">
      <c r="A18" s="30">
        <v>8</v>
      </c>
      <c r="B18" s="31" t="s">
        <v>242</v>
      </c>
      <c r="C18" s="32">
        <v>41.4</v>
      </c>
      <c r="D18" s="33" t="s">
        <v>323</v>
      </c>
      <c r="E18" s="48" t="str">
        <f t="shared" si="0"/>
        <v>Significantly Different</v>
      </c>
      <c r="G18" s="12">
        <f t="shared" si="1"/>
        <v>41.4</v>
      </c>
      <c r="H18" s="12">
        <f t="shared" si="2"/>
        <v>6</v>
      </c>
      <c r="I18" s="12" t="str">
        <f t="shared" si="3"/>
        <v>+/-</v>
      </c>
      <c r="J18" s="12" t="str">
        <f t="shared" si="4"/>
        <v>1.9</v>
      </c>
      <c r="K18" s="13">
        <f t="shared" si="5"/>
        <v>1.1550151975683889</v>
      </c>
      <c r="L18" s="13">
        <f t="shared" si="6"/>
        <v>-10.199999999999999</v>
      </c>
      <c r="M18" s="13">
        <f t="shared" si="7"/>
        <v>1.1566138352851334</v>
      </c>
      <c r="N18" s="13">
        <f t="shared" si="8"/>
        <v>-8.8188466096685172</v>
      </c>
      <c r="O18" s="12" t="s">
        <v>224</v>
      </c>
    </row>
    <row r="19" spans="1:15" x14ac:dyDescent="0.25">
      <c r="A19" s="30">
        <v>9</v>
      </c>
      <c r="B19" s="31" t="s">
        <v>230</v>
      </c>
      <c r="C19" s="32">
        <v>40</v>
      </c>
      <c r="D19" s="33" t="s">
        <v>331</v>
      </c>
      <c r="E19" s="48" t="str">
        <f t="shared" si="0"/>
        <v>Significantly Different</v>
      </c>
      <c r="G19" s="12">
        <f t="shared" si="1"/>
        <v>40</v>
      </c>
      <c r="H19" s="12">
        <f t="shared" si="2"/>
        <v>6</v>
      </c>
      <c r="I19" s="12" t="str">
        <f t="shared" si="3"/>
        <v>+/-</v>
      </c>
      <c r="J19" s="12" t="str">
        <f t="shared" si="4"/>
        <v>4.8</v>
      </c>
      <c r="K19" s="13">
        <f t="shared" si="5"/>
        <v>2.9179331306990881</v>
      </c>
      <c r="L19" s="13">
        <f t="shared" si="6"/>
        <v>-8.8000000000000007</v>
      </c>
      <c r="M19" s="13">
        <f t="shared" si="7"/>
        <v>2.9185662940201347</v>
      </c>
      <c r="N19" s="13">
        <f t="shared" si="8"/>
        <v>-3.0151790685825315</v>
      </c>
      <c r="O19" s="12" t="s">
        <v>226</v>
      </c>
    </row>
    <row r="20" spans="1:15" x14ac:dyDescent="0.25">
      <c r="A20" s="30">
        <v>10</v>
      </c>
      <c r="B20" s="31" t="s">
        <v>218</v>
      </c>
      <c r="C20" s="32">
        <v>39.700000000000003</v>
      </c>
      <c r="D20" s="35" t="s">
        <v>210</v>
      </c>
      <c r="E20" s="48" t="str">
        <f t="shared" si="0"/>
        <v>Significantly Different</v>
      </c>
      <c r="G20" s="12">
        <f t="shared" si="1"/>
        <v>39.700000000000003</v>
      </c>
      <c r="H20" s="12">
        <f t="shared" si="2"/>
        <v>6</v>
      </c>
      <c r="I20" s="12" t="str">
        <f t="shared" si="3"/>
        <v>+/-</v>
      </c>
      <c r="J20" s="12" t="str">
        <f t="shared" si="4"/>
        <v>0.2</v>
      </c>
      <c r="K20" s="13">
        <f t="shared" si="5"/>
        <v>0.12158054711246201</v>
      </c>
      <c r="L20" s="13">
        <f t="shared" si="6"/>
        <v>-8.5000000000000036</v>
      </c>
      <c r="M20" s="13">
        <f t="shared" si="7"/>
        <v>0.1359311840425404</v>
      </c>
      <c r="N20" s="13">
        <f t="shared" si="8"/>
        <v>-62.531640990781646</v>
      </c>
      <c r="O20" s="12" t="s">
        <v>229</v>
      </c>
    </row>
    <row r="21" spans="1:15" x14ac:dyDescent="0.25">
      <c r="A21" s="30">
        <v>11</v>
      </c>
      <c r="B21" s="31" t="s">
        <v>219</v>
      </c>
      <c r="C21" s="32">
        <v>39</v>
      </c>
      <c r="D21" s="33" t="s">
        <v>332</v>
      </c>
      <c r="E21" s="48" t="str">
        <f t="shared" si="0"/>
        <v>Significantly Different</v>
      </c>
      <c r="G21" s="12">
        <f t="shared" si="1"/>
        <v>39</v>
      </c>
      <c r="H21" s="12">
        <f t="shared" si="2"/>
        <v>6</v>
      </c>
      <c r="I21" s="12" t="str">
        <f t="shared" si="3"/>
        <v>+/-</v>
      </c>
      <c r="J21" s="12" t="str">
        <f t="shared" si="4"/>
        <v>2.2</v>
      </c>
      <c r="K21" s="13">
        <f t="shared" si="5"/>
        <v>1.3373860182370823</v>
      </c>
      <c r="L21" s="13">
        <f t="shared" si="6"/>
        <v>-7.8000000000000007</v>
      </c>
      <c r="M21" s="13">
        <f t="shared" si="7"/>
        <v>1.3387669024647564</v>
      </c>
      <c r="N21" s="13">
        <f t="shared" si="8"/>
        <v>-5.8262569724719793</v>
      </c>
      <c r="O21" s="12" t="s">
        <v>231</v>
      </c>
    </row>
    <row r="22" spans="1:15" x14ac:dyDescent="0.25">
      <c r="A22" s="30">
        <v>12</v>
      </c>
      <c r="B22" s="31" t="s">
        <v>248</v>
      </c>
      <c r="C22" s="32">
        <v>38.799999999999997</v>
      </c>
      <c r="D22" s="33" t="s">
        <v>320</v>
      </c>
      <c r="E22" s="48" t="str">
        <f t="shared" si="0"/>
        <v>Significantly Different</v>
      </c>
      <c r="G22" s="12">
        <f t="shared" si="1"/>
        <v>38.799999999999997</v>
      </c>
      <c r="H22" s="12">
        <f t="shared" si="2"/>
        <v>6</v>
      </c>
      <c r="I22" s="12" t="str">
        <f t="shared" si="3"/>
        <v>+/-</v>
      </c>
      <c r="J22" s="12" t="str">
        <f t="shared" si="4"/>
        <v>1.0</v>
      </c>
      <c r="K22" s="13">
        <f t="shared" si="5"/>
        <v>0.60790273556231</v>
      </c>
      <c r="L22" s="13">
        <f t="shared" si="6"/>
        <v>-7.5999999999999979</v>
      </c>
      <c r="M22" s="13">
        <f t="shared" si="7"/>
        <v>0.61093468821403585</v>
      </c>
      <c r="N22" s="13">
        <f t="shared" si="8"/>
        <v>-12.439954952005282</v>
      </c>
      <c r="O22" s="12" t="s">
        <v>233</v>
      </c>
    </row>
    <row r="23" spans="1:15" x14ac:dyDescent="0.25">
      <c r="A23" s="30">
        <v>13</v>
      </c>
      <c r="B23" s="31" t="s">
        <v>214</v>
      </c>
      <c r="C23" s="32">
        <v>37.799999999999997</v>
      </c>
      <c r="D23" s="33" t="s">
        <v>311</v>
      </c>
      <c r="E23" s="48" t="str">
        <f t="shared" si="0"/>
        <v>Significantly Different</v>
      </c>
      <c r="G23" s="12">
        <f t="shared" si="1"/>
        <v>37.799999999999997</v>
      </c>
      <c r="H23" s="12">
        <f t="shared" si="2"/>
        <v>6</v>
      </c>
      <c r="I23" s="12" t="str">
        <f t="shared" si="3"/>
        <v>+/-</v>
      </c>
      <c r="J23" s="12" t="str">
        <f t="shared" si="4"/>
        <v>2.9</v>
      </c>
      <c r="K23" s="13">
        <f t="shared" si="5"/>
        <v>1.762917933130699</v>
      </c>
      <c r="L23" s="13">
        <f t="shared" si="6"/>
        <v>-6.5999999999999979</v>
      </c>
      <c r="M23" s="13">
        <f t="shared" si="7"/>
        <v>1.7639657299145177</v>
      </c>
      <c r="N23" s="13">
        <f t="shared" si="8"/>
        <v>-3.7415692879247917</v>
      </c>
      <c r="O23" s="12" t="s">
        <v>221</v>
      </c>
    </row>
    <row r="24" spans="1:15" x14ac:dyDescent="0.25">
      <c r="A24" s="30">
        <v>13</v>
      </c>
      <c r="B24" s="31" t="s">
        <v>234</v>
      </c>
      <c r="C24" s="32">
        <v>37.799999999999997</v>
      </c>
      <c r="D24" s="33" t="s">
        <v>333</v>
      </c>
      <c r="E24" s="48" t="str">
        <f t="shared" si="0"/>
        <v>Significantly Different</v>
      </c>
      <c r="G24" s="12">
        <f t="shared" si="1"/>
        <v>37.799999999999997</v>
      </c>
      <c r="H24" s="12">
        <f t="shared" si="2"/>
        <v>6</v>
      </c>
      <c r="I24" s="12" t="str">
        <f t="shared" si="3"/>
        <v>+/-</v>
      </c>
      <c r="J24" s="12" t="str">
        <f t="shared" si="4"/>
        <v>1.3</v>
      </c>
      <c r="K24" s="13">
        <f t="shared" si="5"/>
        <v>0.79027355623100304</v>
      </c>
      <c r="L24" s="13">
        <f t="shared" si="6"/>
        <v>-6.5999999999999979</v>
      </c>
      <c r="M24" s="13">
        <f t="shared" si="7"/>
        <v>0.79260819516141623</v>
      </c>
      <c r="N24" s="13">
        <f t="shared" si="8"/>
        <v>-8.3269388839158989</v>
      </c>
      <c r="O24" s="12" t="s">
        <v>235</v>
      </c>
    </row>
    <row r="25" spans="1:15" x14ac:dyDescent="0.25">
      <c r="A25" s="30">
        <v>15</v>
      </c>
      <c r="B25" s="31" t="s">
        <v>240</v>
      </c>
      <c r="C25" s="32">
        <v>37.299999999999997</v>
      </c>
      <c r="D25" s="33" t="s">
        <v>314</v>
      </c>
      <c r="E25" s="48" t="str">
        <f t="shared" si="0"/>
        <v>Significantly Different</v>
      </c>
      <c r="G25" s="12">
        <f t="shared" si="1"/>
        <v>37.299999999999997</v>
      </c>
      <c r="H25" s="12">
        <f t="shared" si="2"/>
        <v>6</v>
      </c>
      <c r="I25" s="12" t="str">
        <f t="shared" si="3"/>
        <v>+/-</v>
      </c>
      <c r="J25" s="12" t="str">
        <f t="shared" si="4"/>
        <v>1.1</v>
      </c>
      <c r="K25" s="13">
        <f t="shared" si="5"/>
        <v>0.66869300911854113</v>
      </c>
      <c r="L25" s="13">
        <f t="shared" si="6"/>
        <v>-6.0999999999999979</v>
      </c>
      <c r="M25" s="13">
        <f t="shared" si="7"/>
        <v>0.67145051776214359</v>
      </c>
      <c r="N25" s="13">
        <f t="shared" si="8"/>
        <v>-9.0848094366365171</v>
      </c>
      <c r="O25" s="12" t="s">
        <v>237</v>
      </c>
    </row>
    <row r="26" spans="1:15" x14ac:dyDescent="0.25">
      <c r="A26" s="30">
        <v>16</v>
      </c>
      <c r="B26" s="31" t="s">
        <v>238</v>
      </c>
      <c r="C26" s="32">
        <v>36.1</v>
      </c>
      <c r="D26" s="33" t="s">
        <v>309</v>
      </c>
      <c r="E26" s="48" t="str">
        <f t="shared" si="0"/>
        <v>Not Significantly Different</v>
      </c>
      <c r="G26" s="12">
        <f t="shared" si="1"/>
        <v>36.1</v>
      </c>
      <c r="H26" s="12">
        <f t="shared" si="2"/>
        <v>6</v>
      </c>
      <c r="I26" s="12" t="str">
        <f t="shared" si="3"/>
        <v>+/-</v>
      </c>
      <c r="J26" s="12" t="str">
        <f t="shared" si="4"/>
        <v>4.9</v>
      </c>
      <c r="K26" s="13">
        <f t="shared" si="5"/>
        <v>2.9787234042553195</v>
      </c>
      <c r="L26" s="13">
        <f t="shared" si="6"/>
        <v>-4.9000000000000021</v>
      </c>
      <c r="M26" s="13">
        <f t="shared" si="7"/>
        <v>2.9793436485940052</v>
      </c>
      <c r="N26" s="13">
        <f t="shared" si="8"/>
        <v>-1.6446575413723696</v>
      </c>
      <c r="O26" s="12" t="s">
        <v>219</v>
      </c>
    </row>
    <row r="27" spans="1:15" x14ac:dyDescent="0.25">
      <c r="A27" s="30">
        <v>17</v>
      </c>
      <c r="B27" s="31" t="s">
        <v>237</v>
      </c>
      <c r="C27" s="32">
        <v>35.5</v>
      </c>
      <c r="D27" s="33" t="s">
        <v>322</v>
      </c>
      <c r="E27" s="48" t="str">
        <f t="shared" si="0"/>
        <v>Significantly Different</v>
      </c>
      <c r="G27" s="12">
        <f t="shared" si="1"/>
        <v>35.5</v>
      </c>
      <c r="H27" s="12">
        <f t="shared" si="2"/>
        <v>6</v>
      </c>
      <c r="I27" s="12" t="str">
        <f t="shared" si="3"/>
        <v>+/-</v>
      </c>
      <c r="J27" s="12" t="str">
        <f t="shared" si="4"/>
        <v>1.5</v>
      </c>
      <c r="K27" s="13">
        <f t="shared" si="5"/>
        <v>0.91185410334346506</v>
      </c>
      <c r="L27" s="13">
        <f t="shared" si="6"/>
        <v>-4.3000000000000007</v>
      </c>
      <c r="M27" s="13">
        <f t="shared" si="7"/>
        <v>0.91387819929318592</v>
      </c>
      <c r="N27" s="13">
        <f t="shared" si="8"/>
        <v>-4.7052222093991496</v>
      </c>
      <c r="O27" s="12" t="s">
        <v>236</v>
      </c>
    </row>
    <row r="28" spans="1:15" x14ac:dyDescent="0.25">
      <c r="A28" s="30">
        <v>18</v>
      </c>
      <c r="B28" s="31" t="s">
        <v>225</v>
      </c>
      <c r="C28" s="32">
        <v>34</v>
      </c>
      <c r="D28" s="33" t="s">
        <v>319</v>
      </c>
      <c r="E28" s="48" t="str">
        <f t="shared" si="0"/>
        <v>Significantly Different</v>
      </c>
      <c r="G28" s="12">
        <f t="shared" si="1"/>
        <v>34</v>
      </c>
      <c r="H28" s="12">
        <f t="shared" si="2"/>
        <v>6</v>
      </c>
      <c r="I28" s="12" t="str">
        <f t="shared" si="3"/>
        <v>+/-</v>
      </c>
      <c r="J28" s="12" t="str">
        <f t="shared" si="4"/>
        <v>1.6</v>
      </c>
      <c r="K28" s="13">
        <f t="shared" si="5"/>
        <v>0.97264437689969607</v>
      </c>
      <c r="L28" s="13">
        <f t="shared" si="6"/>
        <v>-2.8000000000000007</v>
      </c>
      <c r="M28" s="13">
        <f t="shared" si="7"/>
        <v>0.97454222139096647</v>
      </c>
      <c r="N28" s="13">
        <f t="shared" si="8"/>
        <v>-2.873143860307616</v>
      </c>
      <c r="O28" s="12" t="s">
        <v>225</v>
      </c>
    </row>
    <row r="29" spans="1:15" x14ac:dyDescent="0.25">
      <c r="A29" s="30">
        <v>19</v>
      </c>
      <c r="B29" s="31" t="s">
        <v>224</v>
      </c>
      <c r="C29" s="32">
        <v>33.299999999999997</v>
      </c>
      <c r="D29" s="33" t="s">
        <v>334</v>
      </c>
      <c r="E29" s="48" t="str">
        <f t="shared" si="0"/>
        <v>Significantly Different</v>
      </c>
      <c r="G29" s="12">
        <f t="shared" si="1"/>
        <v>33.299999999999997</v>
      </c>
      <c r="H29" s="12">
        <f t="shared" si="2"/>
        <v>6</v>
      </c>
      <c r="I29" s="12" t="str">
        <f t="shared" si="3"/>
        <v>+/-</v>
      </c>
      <c r="J29" s="12" t="str">
        <f t="shared" si="4"/>
        <v>1.8</v>
      </c>
      <c r="K29" s="13">
        <f t="shared" si="5"/>
        <v>1.094224924012158</v>
      </c>
      <c r="L29" s="13">
        <f t="shared" si="6"/>
        <v>-2.0999999999999979</v>
      </c>
      <c r="M29" s="13">
        <f t="shared" si="7"/>
        <v>1.0959122417823675</v>
      </c>
      <c r="N29" s="13">
        <f t="shared" si="8"/>
        <v>-1.9162118278600522</v>
      </c>
      <c r="O29" s="12" t="s">
        <v>241</v>
      </c>
    </row>
    <row r="30" spans="1:15" x14ac:dyDescent="0.25">
      <c r="A30" s="30">
        <v>19</v>
      </c>
      <c r="B30" s="31" t="s">
        <v>236</v>
      </c>
      <c r="C30" s="32">
        <v>33.299999999999997</v>
      </c>
      <c r="D30" s="33" t="s">
        <v>315</v>
      </c>
      <c r="E30" s="48" t="str">
        <f t="shared" si="0"/>
        <v>Significantly Different</v>
      </c>
      <c r="G30" s="12">
        <f t="shared" si="1"/>
        <v>33.299999999999997</v>
      </c>
      <c r="H30" s="12">
        <f t="shared" si="2"/>
        <v>6</v>
      </c>
      <c r="I30" s="12" t="str">
        <f t="shared" si="3"/>
        <v>+/-</v>
      </c>
      <c r="J30" s="12" t="str">
        <f t="shared" si="4"/>
        <v>1.7</v>
      </c>
      <c r="K30" s="13">
        <f t="shared" si="5"/>
        <v>1.0334346504559271</v>
      </c>
      <c r="L30" s="13">
        <f t="shared" si="6"/>
        <v>-2.0999999999999979</v>
      </c>
      <c r="M30" s="13">
        <f t="shared" si="7"/>
        <v>1.0352210556794166</v>
      </c>
      <c r="N30" s="13">
        <f t="shared" si="8"/>
        <v>-2.0285522483135408</v>
      </c>
      <c r="O30" s="12" t="s">
        <v>207</v>
      </c>
    </row>
    <row r="31" spans="1:15" x14ac:dyDescent="0.25">
      <c r="A31" s="30">
        <v>21</v>
      </c>
      <c r="B31" s="31" t="s">
        <v>239</v>
      </c>
      <c r="C31" s="32">
        <v>32.9</v>
      </c>
      <c r="D31" s="33" t="s">
        <v>333</v>
      </c>
      <c r="E31" s="48" t="str">
        <f t="shared" si="0"/>
        <v>Significantly Different</v>
      </c>
      <c r="G31" s="12">
        <f t="shared" si="1"/>
        <v>32.9</v>
      </c>
      <c r="H31" s="12">
        <f t="shared" si="2"/>
        <v>6</v>
      </c>
      <c r="I31" s="12" t="str">
        <f t="shared" si="3"/>
        <v>+/-</v>
      </c>
      <c r="J31" s="12" t="str">
        <f t="shared" si="4"/>
        <v>1.3</v>
      </c>
      <c r="K31" s="13">
        <f t="shared" si="5"/>
        <v>0.79027355623100304</v>
      </c>
      <c r="L31" s="13">
        <f t="shared" si="6"/>
        <v>-1.6999999999999993</v>
      </c>
      <c r="M31" s="13">
        <f t="shared" si="7"/>
        <v>0.79260819516141623</v>
      </c>
      <c r="N31" s="13">
        <f t="shared" si="8"/>
        <v>-2.1448175913116705</v>
      </c>
      <c r="O31" s="12" t="s">
        <v>244</v>
      </c>
    </row>
    <row r="32" spans="1:15" x14ac:dyDescent="0.25">
      <c r="A32" s="30">
        <v>22</v>
      </c>
      <c r="B32" s="31" t="s">
        <v>257</v>
      </c>
      <c r="C32" s="32">
        <v>32.4</v>
      </c>
      <c r="D32" s="33" t="s">
        <v>217</v>
      </c>
      <c r="E32" s="48" t="str">
        <f t="shared" si="0"/>
        <v>Significantly Different</v>
      </c>
      <c r="G32" s="12">
        <f t="shared" si="1"/>
        <v>32.4</v>
      </c>
      <c r="H32" s="12">
        <f t="shared" si="2"/>
        <v>6</v>
      </c>
      <c r="I32" s="12" t="str">
        <f t="shared" si="3"/>
        <v>+/-</v>
      </c>
      <c r="J32" s="12" t="str">
        <f t="shared" si="4"/>
        <v>0.5</v>
      </c>
      <c r="K32" s="13">
        <f t="shared" si="5"/>
        <v>0.303951367781155</v>
      </c>
      <c r="L32" s="13">
        <f t="shared" si="6"/>
        <v>-1.1999999999999993</v>
      </c>
      <c r="M32" s="13">
        <f t="shared" si="7"/>
        <v>0.30997079109986531</v>
      </c>
      <c r="N32" s="13">
        <f t="shared" si="8"/>
        <v>-3.8713325076277507</v>
      </c>
      <c r="O32" s="12" t="s">
        <v>247</v>
      </c>
    </row>
    <row r="33" spans="1:15" x14ac:dyDescent="0.25">
      <c r="A33" s="30">
        <v>23</v>
      </c>
      <c r="B33" s="31" t="s">
        <v>208</v>
      </c>
      <c r="C33" s="32">
        <v>32.299999999999997</v>
      </c>
      <c r="D33" s="33" t="s">
        <v>322</v>
      </c>
      <c r="E33" s="48" t="str">
        <f t="shared" si="0"/>
        <v>Not Significantly Different</v>
      </c>
      <c r="G33" s="12">
        <f t="shared" si="1"/>
        <v>32.299999999999997</v>
      </c>
      <c r="H33" s="12">
        <f t="shared" si="2"/>
        <v>6</v>
      </c>
      <c r="I33" s="12" t="str">
        <f t="shared" si="3"/>
        <v>+/-</v>
      </c>
      <c r="J33" s="12" t="str">
        <f t="shared" si="4"/>
        <v>1.5</v>
      </c>
      <c r="K33" s="13">
        <f t="shared" si="5"/>
        <v>0.91185410334346506</v>
      </c>
      <c r="L33" s="13">
        <f t="shared" si="6"/>
        <v>-1.0999999999999979</v>
      </c>
      <c r="M33" s="13">
        <f t="shared" si="7"/>
        <v>0.91387819929318592</v>
      </c>
      <c r="N33" s="13">
        <f t="shared" si="8"/>
        <v>-1.203661495427687</v>
      </c>
      <c r="O33" s="12" t="s">
        <v>249</v>
      </c>
    </row>
    <row r="34" spans="1:15" x14ac:dyDescent="0.25">
      <c r="A34" s="30">
        <v>24</v>
      </c>
      <c r="B34" s="31" t="s">
        <v>241</v>
      </c>
      <c r="C34" s="32">
        <v>32.200000000000003</v>
      </c>
      <c r="D34" s="33" t="s">
        <v>335</v>
      </c>
      <c r="E34" s="48" t="str">
        <f t="shared" si="0"/>
        <v>Not Significantly Different</v>
      </c>
      <c r="G34" s="12">
        <f t="shared" si="1"/>
        <v>32.200000000000003</v>
      </c>
      <c r="H34" s="12">
        <f t="shared" si="2"/>
        <v>6</v>
      </c>
      <c r="I34" s="12" t="str">
        <f t="shared" si="3"/>
        <v>+/-</v>
      </c>
      <c r="J34" s="12" t="str">
        <f t="shared" si="4"/>
        <v>2.1</v>
      </c>
      <c r="K34" s="13">
        <f t="shared" si="5"/>
        <v>1.2765957446808511</v>
      </c>
      <c r="L34" s="13">
        <f t="shared" si="6"/>
        <v>-1.0000000000000036</v>
      </c>
      <c r="M34" s="13">
        <f t="shared" si="7"/>
        <v>1.2780423125610114</v>
      </c>
      <c r="N34" s="13">
        <f t="shared" si="8"/>
        <v>-0.78244670788414561</v>
      </c>
      <c r="O34" s="12" t="s">
        <v>240</v>
      </c>
    </row>
    <row r="35" spans="1:15" x14ac:dyDescent="0.25">
      <c r="A35" s="30">
        <v>25</v>
      </c>
      <c r="B35" s="31" t="s">
        <v>235</v>
      </c>
      <c r="C35" s="32">
        <v>32.1</v>
      </c>
      <c r="D35" s="33" t="s">
        <v>217</v>
      </c>
      <c r="E35" s="48" t="str">
        <f t="shared" si="0"/>
        <v>Significantly Different</v>
      </c>
      <c r="G35" s="12">
        <f t="shared" si="1"/>
        <v>32.1</v>
      </c>
      <c r="H35" s="12">
        <f t="shared" si="2"/>
        <v>6</v>
      </c>
      <c r="I35" s="12" t="str">
        <f t="shared" si="3"/>
        <v>+/-</v>
      </c>
      <c r="J35" s="12" t="str">
        <f t="shared" si="4"/>
        <v>0.5</v>
      </c>
      <c r="K35" s="13">
        <f t="shared" si="5"/>
        <v>0.303951367781155</v>
      </c>
      <c r="L35" s="13">
        <f t="shared" si="6"/>
        <v>-0.90000000000000213</v>
      </c>
      <c r="M35" s="13">
        <f t="shared" si="7"/>
        <v>0.30997079109986531</v>
      </c>
      <c r="N35" s="13">
        <f t="shared" si="8"/>
        <v>-2.9034993807208216</v>
      </c>
      <c r="O35" s="12" t="s">
        <v>250</v>
      </c>
    </row>
    <row r="36" spans="1:15" x14ac:dyDescent="0.25">
      <c r="A36" s="30">
        <v>26</v>
      </c>
      <c r="B36" s="31" t="s">
        <v>209</v>
      </c>
      <c r="C36" s="32">
        <v>31.9</v>
      </c>
      <c r="D36" s="33" t="s">
        <v>336</v>
      </c>
      <c r="E36" s="48" t="str">
        <f t="shared" si="0"/>
        <v>Not Significantly Different</v>
      </c>
      <c r="G36" s="12">
        <f t="shared" si="1"/>
        <v>31.9</v>
      </c>
      <c r="H36" s="12">
        <f t="shared" si="2"/>
        <v>6</v>
      </c>
      <c r="I36" s="12" t="str">
        <f t="shared" si="3"/>
        <v>+/-</v>
      </c>
      <c r="J36" s="12" t="str">
        <f t="shared" si="4"/>
        <v>4.2</v>
      </c>
      <c r="K36" s="13">
        <f t="shared" si="5"/>
        <v>2.5531914893617023</v>
      </c>
      <c r="L36" s="13">
        <f t="shared" si="6"/>
        <v>-0.69999999999999929</v>
      </c>
      <c r="M36" s="13">
        <f t="shared" si="7"/>
        <v>2.5539150805592712</v>
      </c>
      <c r="N36" s="13">
        <f t="shared" si="8"/>
        <v>-0.27408898805151705</v>
      </c>
      <c r="O36" s="12" t="s">
        <v>242</v>
      </c>
    </row>
    <row r="37" spans="1:15" x14ac:dyDescent="0.25">
      <c r="A37" s="30">
        <v>27</v>
      </c>
      <c r="B37" s="31" t="s">
        <v>250</v>
      </c>
      <c r="C37" s="32">
        <v>31.8</v>
      </c>
      <c r="D37" s="33" t="s">
        <v>326</v>
      </c>
      <c r="E37" s="48" t="str">
        <f t="shared" si="0"/>
        <v>Not Significantly Different</v>
      </c>
      <c r="G37" s="12">
        <f t="shared" si="1"/>
        <v>31.8</v>
      </c>
      <c r="H37" s="12">
        <f t="shared" si="2"/>
        <v>6</v>
      </c>
      <c r="I37" s="12" t="str">
        <f t="shared" si="3"/>
        <v>+/-</v>
      </c>
      <c r="J37" s="12" t="str">
        <f t="shared" si="4"/>
        <v>3.1</v>
      </c>
      <c r="K37" s="13">
        <f t="shared" si="5"/>
        <v>1.884498480243161</v>
      </c>
      <c r="L37" s="13">
        <f t="shared" si="6"/>
        <v>-0.60000000000000142</v>
      </c>
      <c r="M37" s="13">
        <f t="shared" si="7"/>
        <v>1.8854787135891578</v>
      </c>
      <c r="N37" s="13">
        <f t="shared" si="8"/>
        <v>-0.3182215718881567</v>
      </c>
      <c r="O37" s="12" t="s">
        <v>223</v>
      </c>
    </row>
    <row r="38" spans="1:15" x14ac:dyDescent="0.25">
      <c r="A38" s="30">
        <v>28</v>
      </c>
      <c r="B38" s="31" t="s">
        <v>254</v>
      </c>
      <c r="C38" s="32">
        <v>31.4</v>
      </c>
      <c r="D38" s="33" t="s">
        <v>314</v>
      </c>
      <c r="E38" s="48" t="str">
        <f t="shared" si="0"/>
        <v>Not Significantly Different</v>
      </c>
      <c r="G38" s="12">
        <f t="shared" si="1"/>
        <v>31.4</v>
      </c>
      <c r="H38" s="12">
        <f t="shared" si="2"/>
        <v>6</v>
      </c>
      <c r="I38" s="12" t="str">
        <f t="shared" si="3"/>
        <v>+/-</v>
      </c>
      <c r="J38" s="12" t="str">
        <f t="shared" si="4"/>
        <v>1.1</v>
      </c>
      <c r="K38" s="13">
        <f t="shared" si="5"/>
        <v>0.66869300911854113</v>
      </c>
      <c r="L38" s="13">
        <f t="shared" si="6"/>
        <v>-0.19999999999999929</v>
      </c>
      <c r="M38" s="13">
        <f t="shared" si="7"/>
        <v>0.67145051776214359</v>
      </c>
      <c r="N38" s="13">
        <f t="shared" si="8"/>
        <v>-0.29786260447988488</v>
      </c>
      <c r="O38" s="12" t="s">
        <v>227</v>
      </c>
    </row>
    <row r="39" spans="1:15" x14ac:dyDescent="0.25">
      <c r="A39" s="30">
        <v>29</v>
      </c>
      <c r="B39" s="31" t="s">
        <v>244</v>
      </c>
      <c r="C39" s="32">
        <v>31</v>
      </c>
      <c r="D39" s="33" t="s">
        <v>294</v>
      </c>
      <c r="E39" s="48" t="str">
        <f t="shared" si="0"/>
        <v>Not Significantly Different</v>
      </c>
      <c r="G39" s="12">
        <f t="shared" si="1"/>
        <v>31</v>
      </c>
      <c r="H39" s="12">
        <f t="shared" si="2"/>
        <v>6</v>
      </c>
      <c r="I39" s="12" t="str">
        <f t="shared" si="3"/>
        <v>+/-</v>
      </c>
      <c r="J39" s="12" t="str">
        <f t="shared" si="4"/>
        <v>0.8</v>
      </c>
      <c r="K39" s="13">
        <f t="shared" si="5"/>
        <v>0.48632218844984804</v>
      </c>
      <c r="L39" s="13">
        <f t="shared" si="6"/>
        <v>0.19999999999999929</v>
      </c>
      <c r="M39" s="13">
        <f t="shared" si="7"/>
        <v>0.49010685399991183</v>
      </c>
      <c r="N39" s="13">
        <f t="shared" si="8"/>
        <v>0.4080742767984944</v>
      </c>
      <c r="O39" s="12" t="s">
        <v>254</v>
      </c>
    </row>
    <row r="40" spans="1:15" x14ac:dyDescent="0.25">
      <c r="A40" s="30">
        <v>30</v>
      </c>
      <c r="B40" s="31" t="s">
        <v>231</v>
      </c>
      <c r="C40" s="32">
        <v>30.9</v>
      </c>
      <c r="D40" s="33" t="s">
        <v>294</v>
      </c>
      <c r="E40" s="48" t="str">
        <f t="shared" si="0"/>
        <v>Not Significantly Different</v>
      </c>
      <c r="G40" s="12">
        <f t="shared" si="1"/>
        <v>30.9</v>
      </c>
      <c r="H40" s="12">
        <f t="shared" si="2"/>
        <v>6</v>
      </c>
      <c r="I40" s="12" t="str">
        <f t="shared" si="3"/>
        <v>+/-</v>
      </c>
      <c r="J40" s="12" t="str">
        <f t="shared" si="4"/>
        <v>0.8</v>
      </c>
      <c r="K40" s="13">
        <f t="shared" si="5"/>
        <v>0.48632218844984804</v>
      </c>
      <c r="L40" s="13">
        <f t="shared" si="6"/>
        <v>0.30000000000000071</v>
      </c>
      <c r="M40" s="13">
        <f t="shared" si="7"/>
        <v>0.49010685399991183</v>
      </c>
      <c r="N40" s="13">
        <f t="shared" si="8"/>
        <v>0.61211141519774515</v>
      </c>
      <c r="O40" s="12" t="s">
        <v>214</v>
      </c>
    </row>
    <row r="41" spans="1:15" x14ac:dyDescent="0.25">
      <c r="A41" s="30">
        <v>31</v>
      </c>
      <c r="B41" s="31" t="s">
        <v>251</v>
      </c>
      <c r="C41" s="32">
        <v>30.6</v>
      </c>
      <c r="D41" s="33" t="s">
        <v>324</v>
      </c>
      <c r="E41" s="48" t="str">
        <f t="shared" si="0"/>
        <v>Not Significantly Different</v>
      </c>
      <c r="G41" s="12">
        <f t="shared" si="1"/>
        <v>30.6</v>
      </c>
      <c r="H41" s="12">
        <f t="shared" si="2"/>
        <v>6</v>
      </c>
      <c r="I41" s="12" t="str">
        <f t="shared" si="3"/>
        <v>+/-</v>
      </c>
      <c r="J41" s="12" t="str">
        <f t="shared" si="4"/>
        <v>1.4</v>
      </c>
      <c r="K41" s="13">
        <f t="shared" si="5"/>
        <v>0.85106382978723394</v>
      </c>
      <c r="L41" s="13">
        <f t="shared" si="6"/>
        <v>0.59999999999999787</v>
      </c>
      <c r="M41" s="13">
        <f t="shared" si="7"/>
        <v>0.85323214879137987</v>
      </c>
      <c r="N41" s="13">
        <f t="shared" si="8"/>
        <v>0.70320838338066571</v>
      </c>
      <c r="O41" s="12" t="s">
        <v>257</v>
      </c>
    </row>
    <row r="42" spans="1:15" x14ac:dyDescent="0.25">
      <c r="A42" s="30">
        <v>32</v>
      </c>
      <c r="B42" s="31" t="s">
        <v>247</v>
      </c>
      <c r="C42" s="32">
        <v>30.4</v>
      </c>
      <c r="D42" s="33" t="s">
        <v>253</v>
      </c>
      <c r="E42" s="48" t="str">
        <f t="shared" si="0"/>
        <v>Significantly Different</v>
      </c>
      <c r="G42" s="12">
        <f t="shared" si="1"/>
        <v>30.4</v>
      </c>
      <c r="H42" s="12">
        <f t="shared" si="2"/>
        <v>6</v>
      </c>
      <c r="I42" s="12" t="str">
        <f t="shared" si="3"/>
        <v>+/-</v>
      </c>
      <c r="J42" s="12" t="str">
        <f t="shared" si="4"/>
        <v>0.6</v>
      </c>
      <c r="K42" s="13">
        <f t="shared" si="5"/>
        <v>0.36474164133738601</v>
      </c>
      <c r="L42" s="13">
        <f t="shared" si="6"/>
        <v>0.80000000000000071</v>
      </c>
      <c r="M42" s="13">
        <f t="shared" si="7"/>
        <v>0.36977279819442066</v>
      </c>
      <c r="N42" s="13">
        <f t="shared" si="8"/>
        <v>2.1634906729385039</v>
      </c>
      <c r="O42" s="12" t="s">
        <v>252</v>
      </c>
    </row>
    <row r="43" spans="1:15" x14ac:dyDescent="0.25">
      <c r="A43" s="30">
        <v>33</v>
      </c>
      <c r="B43" s="31" t="s">
        <v>207</v>
      </c>
      <c r="C43" s="32">
        <v>30.1</v>
      </c>
      <c r="D43" s="33" t="s">
        <v>337</v>
      </c>
      <c r="E43" s="48" t="str">
        <f t="shared" si="0"/>
        <v>Not Significantly Different</v>
      </c>
      <c r="G43" s="12">
        <f t="shared" si="1"/>
        <v>30.1</v>
      </c>
      <c r="H43" s="12">
        <f t="shared" si="2"/>
        <v>6</v>
      </c>
      <c r="I43" s="12" t="str">
        <f t="shared" si="3"/>
        <v>+/-</v>
      </c>
      <c r="J43" s="12" t="str">
        <f t="shared" si="4"/>
        <v>3.4</v>
      </c>
      <c r="K43" s="13">
        <f t="shared" si="5"/>
        <v>2.0668693009118542</v>
      </c>
      <c r="L43" s="13">
        <f t="shared" si="6"/>
        <v>1.0999999999999979</v>
      </c>
      <c r="M43" s="13">
        <f t="shared" si="7"/>
        <v>2.0677630822729425</v>
      </c>
      <c r="N43" s="13">
        <f t="shared" si="8"/>
        <v>0.53197583873624799</v>
      </c>
      <c r="O43" s="12" t="s">
        <v>259</v>
      </c>
    </row>
    <row r="44" spans="1:15" x14ac:dyDescent="0.25">
      <c r="A44" s="30">
        <v>34</v>
      </c>
      <c r="B44" s="31" t="s">
        <v>223</v>
      </c>
      <c r="C44" s="32">
        <v>29.9</v>
      </c>
      <c r="D44" s="33" t="s">
        <v>338</v>
      </c>
      <c r="E44" s="48" t="str">
        <f t="shared" si="0"/>
        <v>Not Significantly Different</v>
      </c>
      <c r="G44" s="12">
        <f t="shared" si="1"/>
        <v>29.9</v>
      </c>
      <c r="H44" s="12">
        <f t="shared" si="2"/>
        <v>6</v>
      </c>
      <c r="I44" s="12" t="str">
        <f t="shared" si="3"/>
        <v>+/-</v>
      </c>
      <c r="J44" s="12" t="str">
        <f t="shared" si="4"/>
        <v>4.6</v>
      </c>
      <c r="K44" s="13">
        <f t="shared" si="5"/>
        <v>2.7963525835866259</v>
      </c>
      <c r="L44" s="13">
        <f t="shared" si="6"/>
        <v>1.3000000000000007</v>
      </c>
      <c r="M44" s="13">
        <f t="shared" si="7"/>
        <v>2.7970132693805083</v>
      </c>
      <c r="N44" s="13">
        <f t="shared" si="8"/>
        <v>0.46478149182607525</v>
      </c>
      <c r="O44" s="12" t="s">
        <v>261</v>
      </c>
    </row>
    <row r="45" spans="1:15" x14ac:dyDescent="0.25">
      <c r="A45" s="30">
        <v>35</v>
      </c>
      <c r="B45" s="31" t="s">
        <v>259</v>
      </c>
      <c r="C45" s="32">
        <v>29.4</v>
      </c>
      <c r="D45" s="33" t="s">
        <v>228</v>
      </c>
      <c r="E45" s="48" t="str">
        <f t="shared" si="0"/>
        <v>Significantly Different</v>
      </c>
      <c r="G45" s="12">
        <f t="shared" si="1"/>
        <v>29.4</v>
      </c>
      <c r="H45" s="12">
        <f t="shared" si="2"/>
        <v>6</v>
      </c>
      <c r="I45" s="12" t="str">
        <f t="shared" si="3"/>
        <v>+/-</v>
      </c>
      <c r="J45" s="12" t="str">
        <f t="shared" si="4"/>
        <v>0.3</v>
      </c>
      <c r="K45" s="13">
        <f t="shared" si="5"/>
        <v>0.18237082066869301</v>
      </c>
      <c r="L45" s="13">
        <f t="shared" si="6"/>
        <v>1.8000000000000007</v>
      </c>
      <c r="M45" s="13">
        <f t="shared" si="7"/>
        <v>0.19223572402239389</v>
      </c>
      <c r="N45" s="13">
        <f t="shared" si="8"/>
        <v>9.3635041517585744</v>
      </c>
      <c r="O45" s="12" t="s">
        <v>230</v>
      </c>
    </row>
    <row r="46" spans="1:15" x14ac:dyDescent="0.25">
      <c r="A46" s="30">
        <v>36</v>
      </c>
      <c r="B46" s="31" t="s">
        <v>261</v>
      </c>
      <c r="C46" s="32">
        <v>28.5</v>
      </c>
      <c r="D46" s="33" t="s">
        <v>265</v>
      </c>
      <c r="E46" s="48" t="str">
        <f t="shared" si="0"/>
        <v>Significantly Different</v>
      </c>
      <c r="G46" s="12">
        <f t="shared" si="1"/>
        <v>28.5</v>
      </c>
      <c r="H46" s="12">
        <f t="shared" si="2"/>
        <v>6</v>
      </c>
      <c r="I46" s="12" t="str">
        <f t="shared" si="3"/>
        <v>+/-</v>
      </c>
      <c r="J46" s="12" t="str">
        <f t="shared" si="4"/>
        <v>0.7</v>
      </c>
      <c r="K46" s="13">
        <f t="shared" si="5"/>
        <v>0.42553191489361697</v>
      </c>
      <c r="L46" s="13">
        <f t="shared" si="6"/>
        <v>2.6999999999999993</v>
      </c>
      <c r="M46" s="13">
        <f t="shared" si="7"/>
        <v>0.42985214661796195</v>
      </c>
      <c r="N46" s="13">
        <f t="shared" si="8"/>
        <v>6.281229537280101</v>
      </c>
      <c r="O46" s="12" t="s">
        <v>243</v>
      </c>
    </row>
    <row r="47" spans="1:15" x14ac:dyDescent="0.25">
      <c r="A47" s="30">
        <v>37</v>
      </c>
      <c r="B47" s="31" t="s">
        <v>260</v>
      </c>
      <c r="C47" s="32">
        <v>28</v>
      </c>
      <c r="D47" s="33" t="s">
        <v>333</v>
      </c>
      <c r="E47" s="48" t="str">
        <f t="shared" si="0"/>
        <v>Significantly Different</v>
      </c>
      <c r="G47" s="12">
        <f t="shared" si="1"/>
        <v>28</v>
      </c>
      <c r="H47" s="12">
        <f t="shared" si="2"/>
        <v>6</v>
      </c>
      <c r="I47" s="12" t="str">
        <f t="shared" si="3"/>
        <v>+/-</v>
      </c>
      <c r="J47" s="12" t="str">
        <f t="shared" si="4"/>
        <v>1.3</v>
      </c>
      <c r="K47" s="13">
        <f t="shared" si="5"/>
        <v>0.79027355623100304</v>
      </c>
      <c r="L47" s="13">
        <f t="shared" si="6"/>
        <v>3.1999999999999993</v>
      </c>
      <c r="M47" s="13">
        <f t="shared" si="7"/>
        <v>0.79260819516141623</v>
      </c>
      <c r="N47" s="13">
        <f t="shared" si="8"/>
        <v>4.037303701292557</v>
      </c>
      <c r="O47" s="12" t="s">
        <v>260</v>
      </c>
    </row>
    <row r="48" spans="1:15" x14ac:dyDescent="0.25">
      <c r="A48" s="30">
        <v>38</v>
      </c>
      <c r="B48" s="31" t="s">
        <v>227</v>
      </c>
      <c r="C48" s="32">
        <v>27.8</v>
      </c>
      <c r="D48" s="33" t="s">
        <v>323</v>
      </c>
      <c r="E48" s="48" t="str">
        <f t="shared" si="0"/>
        <v>Significantly Different</v>
      </c>
      <c r="G48" s="12">
        <f t="shared" si="1"/>
        <v>27.8</v>
      </c>
      <c r="H48" s="12">
        <f t="shared" si="2"/>
        <v>6</v>
      </c>
      <c r="I48" s="12" t="str">
        <f t="shared" si="3"/>
        <v>+/-</v>
      </c>
      <c r="J48" s="12" t="str">
        <f t="shared" si="4"/>
        <v>1.9</v>
      </c>
      <c r="K48" s="13">
        <f t="shared" si="5"/>
        <v>1.1550151975683889</v>
      </c>
      <c r="L48" s="13">
        <f t="shared" si="6"/>
        <v>3.3999999999999986</v>
      </c>
      <c r="M48" s="13">
        <f t="shared" si="7"/>
        <v>1.1566138352851334</v>
      </c>
      <c r="N48" s="13">
        <f t="shared" si="8"/>
        <v>2.9396155365561714</v>
      </c>
      <c r="O48" s="12" t="s">
        <v>239</v>
      </c>
    </row>
    <row r="49" spans="1:15" x14ac:dyDescent="0.25">
      <c r="A49" s="30">
        <v>39</v>
      </c>
      <c r="B49" s="31" t="s">
        <v>220</v>
      </c>
      <c r="C49" s="32">
        <v>25.5</v>
      </c>
      <c r="D49" s="33" t="s">
        <v>314</v>
      </c>
      <c r="E49" s="48" t="str">
        <f t="shared" si="0"/>
        <v>Significantly Different</v>
      </c>
      <c r="G49" s="12">
        <f t="shared" si="1"/>
        <v>25.5</v>
      </c>
      <c r="H49" s="12">
        <f t="shared" si="2"/>
        <v>6</v>
      </c>
      <c r="I49" s="12" t="str">
        <f t="shared" si="3"/>
        <v>+/-</v>
      </c>
      <c r="J49" s="12" t="str">
        <f t="shared" si="4"/>
        <v>1.1</v>
      </c>
      <c r="K49" s="13">
        <f t="shared" si="5"/>
        <v>0.66869300911854113</v>
      </c>
      <c r="L49" s="13">
        <f t="shared" si="6"/>
        <v>5.6999999999999993</v>
      </c>
      <c r="M49" s="13">
        <f t="shared" si="7"/>
        <v>0.67145051776214359</v>
      </c>
      <c r="N49" s="13">
        <f t="shared" si="8"/>
        <v>8.4890842276767486</v>
      </c>
      <c r="O49" s="12" t="s">
        <v>248</v>
      </c>
    </row>
    <row r="50" spans="1:15" x14ac:dyDescent="0.25">
      <c r="A50" s="30">
        <v>40</v>
      </c>
      <c r="B50" s="31" t="s">
        <v>263</v>
      </c>
      <c r="C50" s="32">
        <v>24.9</v>
      </c>
      <c r="D50" s="33" t="s">
        <v>321</v>
      </c>
      <c r="E50" s="48" t="str">
        <f t="shared" si="0"/>
        <v>Significantly Different</v>
      </c>
      <c r="G50" s="12">
        <f t="shared" si="1"/>
        <v>24.9</v>
      </c>
      <c r="H50" s="12">
        <f t="shared" si="2"/>
        <v>6</v>
      </c>
      <c r="I50" s="12" t="str">
        <f t="shared" si="3"/>
        <v>+/-</v>
      </c>
      <c r="J50" s="12" t="str">
        <f t="shared" si="4"/>
        <v>1.2</v>
      </c>
      <c r="K50" s="13">
        <f t="shared" si="5"/>
        <v>0.72948328267477203</v>
      </c>
      <c r="L50" s="13">
        <f t="shared" si="6"/>
        <v>6.3000000000000007</v>
      </c>
      <c r="M50" s="13">
        <f t="shared" si="7"/>
        <v>0.73201182849801194</v>
      </c>
      <c r="N50" s="13">
        <f t="shared" si="8"/>
        <v>8.6064183046423413</v>
      </c>
      <c r="O50" s="12" t="s">
        <v>245</v>
      </c>
    </row>
    <row r="51" spans="1:15" x14ac:dyDescent="0.25">
      <c r="A51" s="30">
        <v>41</v>
      </c>
      <c r="B51" s="31" t="s">
        <v>222</v>
      </c>
      <c r="C51" s="32">
        <v>24.2</v>
      </c>
      <c r="D51" s="33" t="s">
        <v>246</v>
      </c>
      <c r="E51" s="48" t="str">
        <f t="shared" si="0"/>
        <v>Significantly Different</v>
      </c>
      <c r="G51" s="12">
        <f t="shared" si="1"/>
        <v>24.2</v>
      </c>
      <c r="H51" s="12">
        <f t="shared" si="2"/>
        <v>6</v>
      </c>
      <c r="I51" s="12" t="str">
        <f t="shared" si="3"/>
        <v>+/-</v>
      </c>
      <c r="J51" s="12" t="str">
        <f t="shared" si="4"/>
        <v>0.9</v>
      </c>
      <c r="K51" s="13">
        <f t="shared" si="5"/>
        <v>0.54711246200607899</v>
      </c>
      <c r="L51" s="13">
        <f t="shared" si="6"/>
        <v>7</v>
      </c>
      <c r="M51" s="13">
        <f t="shared" si="7"/>
        <v>0.55047933970440222</v>
      </c>
      <c r="N51" s="13">
        <f t="shared" si="8"/>
        <v>12.716190227518579</v>
      </c>
      <c r="O51" s="12" t="s">
        <v>263</v>
      </c>
    </row>
    <row r="52" spans="1:15" x14ac:dyDescent="0.25">
      <c r="A52" s="30">
        <v>42</v>
      </c>
      <c r="B52" s="31" t="s">
        <v>215</v>
      </c>
      <c r="C52" s="32">
        <v>23.2</v>
      </c>
      <c r="D52" s="33" t="s">
        <v>315</v>
      </c>
      <c r="E52" s="48" t="str">
        <f t="shared" si="0"/>
        <v>Significantly Different</v>
      </c>
      <c r="G52" s="12">
        <f t="shared" si="1"/>
        <v>23.2</v>
      </c>
      <c r="H52" s="12">
        <f t="shared" si="2"/>
        <v>6</v>
      </c>
      <c r="I52" s="12" t="str">
        <f t="shared" si="3"/>
        <v>+/-</v>
      </c>
      <c r="J52" s="12" t="str">
        <f t="shared" si="4"/>
        <v>1.7</v>
      </c>
      <c r="K52" s="13">
        <f t="shared" si="5"/>
        <v>1.0334346504559271</v>
      </c>
      <c r="L52" s="13">
        <f t="shared" si="6"/>
        <v>8</v>
      </c>
      <c r="M52" s="13">
        <f t="shared" si="7"/>
        <v>1.0352210556794166</v>
      </c>
      <c r="N52" s="13">
        <f t="shared" si="8"/>
        <v>7.7278180888134971</v>
      </c>
      <c r="O52" s="12" t="s">
        <v>238</v>
      </c>
    </row>
    <row r="53" spans="1:15" x14ac:dyDescent="0.25">
      <c r="A53" s="30">
        <v>43</v>
      </c>
      <c r="B53" s="31" t="s">
        <v>258</v>
      </c>
      <c r="C53" s="32">
        <v>22.9</v>
      </c>
      <c r="D53" s="33" t="s">
        <v>228</v>
      </c>
      <c r="E53" s="48" t="str">
        <f t="shared" si="0"/>
        <v>Significantly Different</v>
      </c>
      <c r="G53" s="12">
        <f t="shared" si="1"/>
        <v>22.9</v>
      </c>
      <c r="H53" s="12">
        <f t="shared" si="2"/>
        <v>6</v>
      </c>
      <c r="I53" s="12" t="str">
        <f t="shared" si="3"/>
        <v>+/-</v>
      </c>
      <c r="J53" s="12" t="str">
        <f t="shared" si="4"/>
        <v>0.3</v>
      </c>
      <c r="K53" s="13">
        <f t="shared" si="5"/>
        <v>0.18237082066869301</v>
      </c>
      <c r="L53" s="13">
        <f t="shared" si="6"/>
        <v>8.3000000000000007</v>
      </c>
      <c r="M53" s="13">
        <f t="shared" si="7"/>
        <v>0.19223572402239389</v>
      </c>
      <c r="N53" s="13">
        <f t="shared" si="8"/>
        <v>43.176158033108969</v>
      </c>
      <c r="O53" s="12" t="s">
        <v>251</v>
      </c>
    </row>
    <row r="54" spans="1:15" x14ac:dyDescent="0.25">
      <c r="A54" s="30">
        <v>44</v>
      </c>
      <c r="B54" s="31" t="s">
        <v>216</v>
      </c>
      <c r="C54" s="32">
        <v>22</v>
      </c>
      <c r="D54" s="33" t="s">
        <v>310</v>
      </c>
      <c r="E54" s="48" t="str">
        <f t="shared" si="0"/>
        <v>Significantly Different</v>
      </c>
      <c r="G54" s="12">
        <f t="shared" si="1"/>
        <v>22</v>
      </c>
      <c r="H54" s="12">
        <f t="shared" si="2"/>
        <v>6</v>
      </c>
      <c r="I54" s="12" t="str">
        <f t="shared" si="3"/>
        <v>+/-</v>
      </c>
      <c r="J54" s="12" t="str">
        <f t="shared" si="4"/>
        <v>5.2</v>
      </c>
      <c r="K54" s="13">
        <f t="shared" si="5"/>
        <v>3.1610942249240122</v>
      </c>
      <c r="L54" s="13">
        <f t="shared" si="6"/>
        <v>9.1999999999999993</v>
      </c>
      <c r="M54" s="13">
        <f t="shared" si="7"/>
        <v>3.1616786927527887</v>
      </c>
      <c r="N54" s="13">
        <f t="shared" si="8"/>
        <v>2.9098466017714806</v>
      </c>
      <c r="O54" s="12" t="s">
        <v>258</v>
      </c>
    </row>
    <row r="55" spans="1:15" x14ac:dyDescent="0.25">
      <c r="A55" s="30">
        <v>45</v>
      </c>
      <c r="B55" s="31" t="s">
        <v>232</v>
      </c>
      <c r="C55" s="32">
        <v>21.7</v>
      </c>
      <c r="D55" s="33" t="s">
        <v>333</v>
      </c>
      <c r="E55" s="48" t="str">
        <f t="shared" si="0"/>
        <v>Significantly Different</v>
      </c>
      <c r="G55" s="12">
        <f t="shared" si="1"/>
        <v>21.7</v>
      </c>
      <c r="H55" s="12">
        <f t="shared" si="2"/>
        <v>6</v>
      </c>
      <c r="I55" s="12" t="str">
        <f t="shared" si="3"/>
        <v>+/-</v>
      </c>
      <c r="J55" s="12" t="str">
        <f t="shared" si="4"/>
        <v>1.3</v>
      </c>
      <c r="K55" s="13">
        <f t="shared" si="5"/>
        <v>0.79027355623100304</v>
      </c>
      <c r="L55" s="13">
        <f t="shared" si="6"/>
        <v>9.5</v>
      </c>
      <c r="M55" s="13">
        <f t="shared" si="7"/>
        <v>0.79260819516141623</v>
      </c>
      <c r="N55" s="13">
        <f t="shared" si="8"/>
        <v>11.985745363212281</v>
      </c>
      <c r="O55" s="12" t="s">
        <v>232</v>
      </c>
    </row>
    <row r="56" spans="1:15" x14ac:dyDescent="0.25">
      <c r="A56" s="30">
        <v>46</v>
      </c>
      <c r="B56" s="31" t="s">
        <v>245</v>
      </c>
      <c r="C56" s="32">
        <v>20.8</v>
      </c>
      <c r="D56" s="33" t="s">
        <v>335</v>
      </c>
      <c r="E56" s="48" t="str">
        <f t="shared" si="0"/>
        <v>Significantly Different</v>
      </c>
      <c r="G56" s="12">
        <f t="shared" si="1"/>
        <v>20.8</v>
      </c>
      <c r="H56" s="12">
        <f t="shared" si="2"/>
        <v>6</v>
      </c>
      <c r="I56" s="12" t="str">
        <f t="shared" si="3"/>
        <v>+/-</v>
      </c>
      <c r="J56" s="12" t="str">
        <f t="shared" si="4"/>
        <v>2.1</v>
      </c>
      <c r="K56" s="13">
        <f t="shared" si="5"/>
        <v>1.2765957446808511</v>
      </c>
      <c r="L56" s="13">
        <f t="shared" si="6"/>
        <v>10.399999999999999</v>
      </c>
      <c r="M56" s="13">
        <f t="shared" si="7"/>
        <v>1.2780423125610114</v>
      </c>
      <c r="N56" s="13">
        <f t="shared" si="8"/>
        <v>8.1374457619950835</v>
      </c>
      <c r="O56" s="12" t="s">
        <v>209</v>
      </c>
    </row>
    <row r="57" spans="1:15" x14ac:dyDescent="0.25">
      <c r="A57" s="30">
        <v>47</v>
      </c>
      <c r="B57" s="31" t="s">
        <v>226</v>
      </c>
      <c r="C57" s="32">
        <v>20.7</v>
      </c>
      <c r="D57" s="33" t="s">
        <v>335</v>
      </c>
      <c r="E57" s="48" t="str">
        <f t="shared" si="0"/>
        <v>Significantly Different</v>
      </c>
      <c r="G57" s="12">
        <f t="shared" si="1"/>
        <v>20.7</v>
      </c>
      <c r="H57" s="12">
        <f t="shared" si="2"/>
        <v>6</v>
      </c>
      <c r="I57" s="12" t="str">
        <f t="shared" si="3"/>
        <v>+/-</v>
      </c>
      <c r="J57" s="12" t="str">
        <f t="shared" si="4"/>
        <v>2.1</v>
      </c>
      <c r="K57" s="13">
        <f t="shared" si="5"/>
        <v>1.2765957446808511</v>
      </c>
      <c r="L57" s="13">
        <f t="shared" si="6"/>
        <v>10.5</v>
      </c>
      <c r="M57" s="13">
        <f t="shared" si="7"/>
        <v>1.2780423125610114</v>
      </c>
      <c r="N57" s="13">
        <f t="shared" si="8"/>
        <v>8.2156904327834983</v>
      </c>
      <c r="O57" s="12" t="s">
        <v>262</v>
      </c>
    </row>
    <row r="58" spans="1:15" x14ac:dyDescent="0.25">
      <c r="A58" s="30">
        <v>48</v>
      </c>
      <c r="B58" s="31" t="s">
        <v>213</v>
      </c>
      <c r="C58" s="32">
        <v>20.399999999999999</v>
      </c>
      <c r="D58" s="33" t="s">
        <v>265</v>
      </c>
      <c r="E58" s="48" t="str">
        <f t="shared" si="0"/>
        <v>Significantly Different</v>
      </c>
      <c r="G58" s="12">
        <f t="shared" si="1"/>
        <v>20.399999999999999</v>
      </c>
      <c r="H58" s="12">
        <f t="shared" si="2"/>
        <v>6</v>
      </c>
      <c r="I58" s="12" t="str">
        <f t="shared" si="3"/>
        <v>+/-</v>
      </c>
      <c r="J58" s="12" t="str">
        <f t="shared" si="4"/>
        <v>0.7</v>
      </c>
      <c r="K58" s="13">
        <f t="shared" si="5"/>
        <v>0.42553191489361697</v>
      </c>
      <c r="L58" s="13">
        <f t="shared" si="6"/>
        <v>10.8</v>
      </c>
      <c r="M58" s="13">
        <f t="shared" si="7"/>
        <v>0.42985214661796195</v>
      </c>
      <c r="N58" s="13">
        <f t="shared" si="8"/>
        <v>25.124918149120411</v>
      </c>
      <c r="O58" s="12" t="s">
        <v>256</v>
      </c>
    </row>
    <row r="59" spans="1:15" x14ac:dyDescent="0.25">
      <c r="A59" s="30">
        <v>48</v>
      </c>
      <c r="B59" s="31" t="s">
        <v>221</v>
      </c>
      <c r="C59" s="32">
        <v>20.399999999999999</v>
      </c>
      <c r="D59" s="33" t="s">
        <v>339</v>
      </c>
      <c r="E59" s="48" t="str">
        <f t="shared" si="0"/>
        <v>Significantly Different</v>
      </c>
      <c r="G59" s="12">
        <f t="shared" si="1"/>
        <v>20.399999999999999</v>
      </c>
      <c r="H59" s="12">
        <f t="shared" si="2"/>
        <v>6</v>
      </c>
      <c r="I59" s="12" t="str">
        <f t="shared" si="3"/>
        <v>+/-</v>
      </c>
      <c r="J59" s="12" t="str">
        <f t="shared" si="4"/>
        <v>2.5</v>
      </c>
      <c r="K59" s="13">
        <f t="shared" si="5"/>
        <v>1.519756838905775</v>
      </c>
      <c r="L59" s="13">
        <f t="shared" si="6"/>
        <v>10.8</v>
      </c>
      <c r="M59" s="13">
        <f t="shared" si="7"/>
        <v>1.5209721584433802</v>
      </c>
      <c r="N59" s="13">
        <f t="shared" si="8"/>
        <v>7.1007216930605255</v>
      </c>
      <c r="O59" s="12" t="s">
        <v>212</v>
      </c>
    </row>
    <row r="60" spans="1:15" x14ac:dyDescent="0.25">
      <c r="A60" s="30">
        <v>50</v>
      </c>
      <c r="B60" s="31" t="s">
        <v>252</v>
      </c>
      <c r="C60" s="32">
        <v>13.6</v>
      </c>
      <c r="D60" s="33" t="s">
        <v>333</v>
      </c>
      <c r="E60" s="48" t="str">
        <f t="shared" si="0"/>
        <v>Significantly Different</v>
      </c>
      <c r="G60" s="12">
        <f t="shared" si="1"/>
        <v>13.6</v>
      </c>
      <c r="H60" s="12">
        <f t="shared" si="2"/>
        <v>6</v>
      </c>
      <c r="I60" s="12" t="str">
        <f t="shared" si="3"/>
        <v>+/-</v>
      </c>
      <c r="J60" s="12" t="str">
        <f t="shared" si="4"/>
        <v>1.3</v>
      </c>
      <c r="K60" s="13">
        <f t="shared" si="5"/>
        <v>0.79027355623100304</v>
      </c>
      <c r="L60" s="13">
        <f t="shared" si="6"/>
        <v>17.600000000000001</v>
      </c>
      <c r="M60" s="13">
        <f t="shared" si="7"/>
        <v>0.79260819516141623</v>
      </c>
      <c r="N60" s="13">
        <f t="shared" si="8"/>
        <v>22.205170357109072</v>
      </c>
      <c r="O60" s="12" t="s">
        <v>234</v>
      </c>
    </row>
    <row r="61" spans="1:15" x14ac:dyDescent="0.25">
      <c r="A61" s="30">
        <v>51</v>
      </c>
      <c r="B61" s="31" t="s">
        <v>229</v>
      </c>
      <c r="C61" s="32">
        <v>10.5</v>
      </c>
      <c r="D61" s="33" t="s">
        <v>210</v>
      </c>
      <c r="E61" s="48" t="str">
        <f t="shared" si="0"/>
        <v>Significantly Different</v>
      </c>
      <c r="G61" s="12">
        <f t="shared" si="1"/>
        <v>10.5</v>
      </c>
      <c r="H61" s="12">
        <f t="shared" si="2"/>
        <v>6</v>
      </c>
      <c r="I61" s="12" t="str">
        <f t="shared" si="3"/>
        <v>+/-</v>
      </c>
      <c r="J61" s="12" t="str">
        <f t="shared" si="4"/>
        <v>0.2</v>
      </c>
      <c r="K61" s="13">
        <f t="shared" si="5"/>
        <v>0.12158054711246201</v>
      </c>
      <c r="L61" s="13">
        <f t="shared" si="6"/>
        <v>20.7</v>
      </c>
      <c r="M61" s="13">
        <f t="shared" si="7"/>
        <v>0.1359311840425404</v>
      </c>
      <c r="N61" s="13">
        <f t="shared" si="8"/>
        <v>152.28293747166819</v>
      </c>
      <c r="O61" s="12" t="s">
        <v>216</v>
      </c>
    </row>
    <row r="62" spans="1:15" ht="15.75" thickBot="1" x14ac:dyDescent="0.3">
      <c r="A62" s="36"/>
      <c r="B62" s="37" t="s">
        <v>264</v>
      </c>
      <c r="C62" s="38">
        <v>2.5</v>
      </c>
      <c r="D62" s="39" t="s">
        <v>320</v>
      </c>
      <c r="E62" s="49" t="str">
        <f t="shared" si="0"/>
        <v>Significantly Different</v>
      </c>
      <c r="G62" s="12">
        <f t="shared" si="1"/>
        <v>2.5</v>
      </c>
      <c r="H62" s="12">
        <f t="shared" si="2"/>
        <v>6</v>
      </c>
      <c r="I62" s="12" t="str">
        <f t="shared" si="3"/>
        <v>+/-</v>
      </c>
      <c r="J62" s="12" t="str">
        <f t="shared" si="4"/>
        <v>1.0</v>
      </c>
      <c r="K62" s="13">
        <f t="shared" si="5"/>
        <v>0.60790273556231</v>
      </c>
      <c r="L62" s="13">
        <f t="shared" si="6"/>
        <v>28.7</v>
      </c>
      <c r="M62" s="13">
        <f t="shared" si="7"/>
        <v>0.61093468821403585</v>
      </c>
      <c r="N62" s="13">
        <f t="shared" si="8"/>
        <v>46.977198305598904</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473" priority="5" operator="equal">
      <formula>"State Selected"</formula>
    </cfRule>
    <cfRule type="cellIs" dxfId="472" priority="6" operator="equal">
      <formula>"Not Significantly Different"</formula>
    </cfRule>
  </conditionalFormatting>
  <conditionalFormatting sqref="E10:E62">
    <cfRule type="cellIs" dxfId="471" priority="1" operator="equal">
      <formula>"OTHER ERROR"</formula>
    </cfRule>
    <cfRule type="cellIs" dxfId="470" priority="2" operator="equal">
      <formula>"Statistical Test not applicable"</formula>
    </cfRule>
    <cfRule type="cellIs" dxfId="469" priority="3" operator="equal">
      <formula>"Geography Selected"</formula>
    </cfRule>
    <cfRule type="cellIs" dxfId="468"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28DEE0A0-4CA0-4C0E-9027-E26608F21F1B}">
      <formula1>$O$10:$O$62</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F3311-4386-46E0-87CF-60E5C68CFD9A}">
  <sheetPr codeName="Sheet26"/>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340</v>
      </c>
    </row>
    <row r="2" spans="1:16" x14ac:dyDescent="0.25">
      <c r="A2" s="14" t="s">
        <v>181</v>
      </c>
      <c r="B2" s="12" t="s">
        <v>341</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50.3</v>
      </c>
      <c r="C6" s="12" t="s">
        <v>188</v>
      </c>
      <c r="H6" s="19" t="s">
        <v>189</v>
      </c>
      <c r="I6" s="12">
        <f>VLOOKUP($B$4,$B$9:$K$62,6,FALSE)</f>
        <v>50.3</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50.3</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50.3</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252</v>
      </c>
      <c r="C11" s="32">
        <v>76.2</v>
      </c>
      <c r="D11" s="35" t="s">
        <v>317</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76.2</v>
      </c>
      <c r="H11" s="12">
        <f t="shared" ref="H11:H62" si="2">LEN(TRIM(D11))</f>
        <v>6</v>
      </c>
      <c r="I11" s="12" t="str">
        <f t="shared" ref="I11:I62" si="3">IF(H11&gt;=3,MID(TRIM(D11),1,3),"NO")</f>
        <v>+/-</v>
      </c>
      <c r="J11" s="12" t="str">
        <f t="shared" ref="J11:J62" si="4">IF(TRIM(I11)="+/-",MID(TRIM(D11),4,H11-3),D11)</f>
        <v>2.0</v>
      </c>
      <c r="K11" s="13">
        <f t="shared" ref="K11:K62" si="5">IF(TRIM(J11)="*****",0,IF(ISERROR(VALUE(J11)),"NA",VALUE(J11/$I$4)))</f>
        <v>1.21580547112462</v>
      </c>
      <c r="L11" s="13">
        <f t="shared" ref="L11:L62" si="6">IF(AND(ISNUMBER(G11),ISNUMBER($I$6)),$I$6-G11,"N/A")</f>
        <v>-25.900000000000006</v>
      </c>
      <c r="M11" s="13">
        <f t="shared" ref="M11:M62" si="7">IF(AND(ISNUMBER(K11),ISNUMBER($I$7)),SQRT(K11^2+($I$7)^2),"N/A")</f>
        <v>1.2173242793009595</v>
      </c>
      <c r="N11" s="13">
        <f>IF(AND(ISNUMBER(L11),ISNUMBER(M11),M11&lt;&gt;0),L11/M11,"NA")</f>
        <v>-21.276171387030011</v>
      </c>
      <c r="O11" s="12" t="s">
        <v>208</v>
      </c>
    </row>
    <row r="12" spans="1:16" x14ac:dyDescent="0.25">
      <c r="A12" s="30">
        <v>2</v>
      </c>
      <c r="B12" s="31" t="s">
        <v>229</v>
      </c>
      <c r="C12" s="32">
        <v>75.599999999999994</v>
      </c>
      <c r="D12" s="33" t="s">
        <v>255</v>
      </c>
      <c r="E12" s="48" t="str">
        <f t="shared" si="0"/>
        <v>Significantly Different</v>
      </c>
      <c r="G12" s="12">
        <f t="shared" si="1"/>
        <v>75.599999999999994</v>
      </c>
      <c r="H12" s="12">
        <f t="shared" si="2"/>
        <v>6</v>
      </c>
      <c r="I12" s="12" t="str">
        <f t="shared" si="3"/>
        <v>+/-</v>
      </c>
      <c r="J12" s="12" t="str">
        <f t="shared" si="4"/>
        <v>0.4</v>
      </c>
      <c r="K12" s="13">
        <f t="shared" si="5"/>
        <v>0.24316109422492402</v>
      </c>
      <c r="L12" s="13">
        <f t="shared" si="6"/>
        <v>-25.299999999999997</v>
      </c>
      <c r="M12" s="13">
        <f t="shared" si="7"/>
        <v>0.25064471888253259</v>
      </c>
      <c r="N12" s="13">
        <f t="shared" ref="N12:N62" si="8">IF(AND(ISNUMBER(L12),ISNUMBER(M12),M12&lt;&gt;0),L12/M12,"NA")</f>
        <v>-100.93968910574621</v>
      </c>
      <c r="O12" s="12" t="s">
        <v>211</v>
      </c>
    </row>
    <row r="13" spans="1:16" x14ac:dyDescent="0.25">
      <c r="A13" s="30">
        <v>3</v>
      </c>
      <c r="B13" s="31" t="s">
        <v>258</v>
      </c>
      <c r="C13" s="32">
        <v>66.5</v>
      </c>
      <c r="D13" s="33" t="s">
        <v>217</v>
      </c>
      <c r="E13" s="48" t="str">
        <f t="shared" si="0"/>
        <v>Significantly Different</v>
      </c>
      <c r="G13" s="12">
        <f t="shared" si="1"/>
        <v>66.5</v>
      </c>
      <c r="H13" s="12">
        <f t="shared" si="2"/>
        <v>6</v>
      </c>
      <c r="I13" s="12" t="str">
        <f t="shared" si="3"/>
        <v>+/-</v>
      </c>
      <c r="J13" s="12" t="str">
        <f t="shared" si="4"/>
        <v>0.5</v>
      </c>
      <c r="K13" s="13">
        <f t="shared" si="5"/>
        <v>0.303951367781155</v>
      </c>
      <c r="L13" s="13">
        <f t="shared" si="6"/>
        <v>-16.200000000000003</v>
      </c>
      <c r="M13" s="13">
        <f t="shared" si="7"/>
        <v>0.30997079109986531</v>
      </c>
      <c r="N13" s="13">
        <f t="shared" si="8"/>
        <v>-52.262988852974679</v>
      </c>
      <c r="O13" s="12" t="s">
        <v>213</v>
      </c>
    </row>
    <row r="14" spans="1:16" x14ac:dyDescent="0.25">
      <c r="A14" s="30">
        <v>4</v>
      </c>
      <c r="B14" s="31" t="s">
        <v>221</v>
      </c>
      <c r="C14" s="32">
        <v>62.1</v>
      </c>
      <c r="D14" s="33" t="s">
        <v>342</v>
      </c>
      <c r="E14" s="48" t="str">
        <f t="shared" si="0"/>
        <v>Significantly Different</v>
      </c>
      <c r="G14" s="12">
        <f t="shared" si="1"/>
        <v>62.1</v>
      </c>
      <c r="H14" s="12">
        <f t="shared" si="2"/>
        <v>6</v>
      </c>
      <c r="I14" s="12" t="str">
        <f t="shared" si="3"/>
        <v>+/-</v>
      </c>
      <c r="J14" s="12" t="str">
        <f t="shared" si="4"/>
        <v>3.0</v>
      </c>
      <c r="K14" s="13">
        <f t="shared" si="5"/>
        <v>1.8237082066869301</v>
      </c>
      <c r="L14" s="13">
        <f t="shared" si="6"/>
        <v>-11.800000000000004</v>
      </c>
      <c r="M14" s="13">
        <f t="shared" si="7"/>
        <v>1.8247210966326608</v>
      </c>
      <c r="N14" s="13">
        <f t="shared" si="8"/>
        <v>-6.4667416964574569</v>
      </c>
      <c r="O14" s="12" t="s">
        <v>215</v>
      </c>
    </row>
    <row r="15" spans="1:16" x14ac:dyDescent="0.25">
      <c r="A15" s="30">
        <v>5</v>
      </c>
      <c r="B15" s="31" t="s">
        <v>215</v>
      </c>
      <c r="C15" s="32">
        <v>62</v>
      </c>
      <c r="D15" s="33" t="s">
        <v>332</v>
      </c>
      <c r="E15" s="48" t="str">
        <f t="shared" si="0"/>
        <v>Significantly Different</v>
      </c>
      <c r="G15" s="12">
        <f t="shared" si="1"/>
        <v>62</v>
      </c>
      <c r="H15" s="12">
        <f t="shared" si="2"/>
        <v>6</v>
      </c>
      <c r="I15" s="12" t="str">
        <f t="shared" si="3"/>
        <v>+/-</v>
      </c>
      <c r="J15" s="12" t="str">
        <f t="shared" si="4"/>
        <v>2.2</v>
      </c>
      <c r="K15" s="13">
        <f t="shared" si="5"/>
        <v>1.3373860182370823</v>
      </c>
      <c r="L15" s="13">
        <f t="shared" si="6"/>
        <v>-11.700000000000003</v>
      </c>
      <c r="M15" s="13">
        <f t="shared" si="7"/>
        <v>1.3387669024647564</v>
      </c>
      <c r="N15" s="13">
        <f t="shared" si="8"/>
        <v>-8.7393854587079698</v>
      </c>
      <c r="O15" s="12" t="s">
        <v>218</v>
      </c>
    </row>
    <row r="16" spans="1:16" x14ac:dyDescent="0.25">
      <c r="A16" s="30">
        <v>6</v>
      </c>
      <c r="B16" s="31" t="s">
        <v>213</v>
      </c>
      <c r="C16" s="32">
        <v>61.9</v>
      </c>
      <c r="D16" s="33" t="s">
        <v>294</v>
      </c>
      <c r="E16" s="48" t="str">
        <f t="shared" si="0"/>
        <v>Significantly Different</v>
      </c>
      <c r="G16" s="12">
        <f t="shared" si="1"/>
        <v>61.9</v>
      </c>
      <c r="H16" s="12">
        <f t="shared" si="2"/>
        <v>6</v>
      </c>
      <c r="I16" s="12" t="str">
        <f t="shared" si="3"/>
        <v>+/-</v>
      </c>
      <c r="J16" s="12" t="str">
        <f t="shared" si="4"/>
        <v>0.8</v>
      </c>
      <c r="K16" s="13">
        <f t="shared" si="5"/>
        <v>0.48632218844984804</v>
      </c>
      <c r="L16" s="13">
        <f t="shared" si="6"/>
        <v>-11.600000000000001</v>
      </c>
      <c r="M16" s="13">
        <f t="shared" si="7"/>
        <v>0.49010685399991183</v>
      </c>
      <c r="N16" s="13">
        <f t="shared" si="8"/>
        <v>-23.66830805431276</v>
      </c>
      <c r="O16" s="12" t="s">
        <v>220</v>
      </c>
    </row>
    <row r="17" spans="1:15" x14ac:dyDescent="0.25">
      <c r="A17" s="30">
        <v>7</v>
      </c>
      <c r="B17" s="31" t="s">
        <v>232</v>
      </c>
      <c r="C17" s="32">
        <v>58.8</v>
      </c>
      <c r="D17" s="33" t="s">
        <v>315</v>
      </c>
      <c r="E17" s="48" t="str">
        <f t="shared" si="0"/>
        <v>Significantly Different</v>
      </c>
      <c r="G17" s="12">
        <f t="shared" si="1"/>
        <v>58.8</v>
      </c>
      <c r="H17" s="12">
        <f t="shared" si="2"/>
        <v>6</v>
      </c>
      <c r="I17" s="12" t="str">
        <f t="shared" si="3"/>
        <v>+/-</v>
      </c>
      <c r="J17" s="12" t="str">
        <f t="shared" si="4"/>
        <v>1.7</v>
      </c>
      <c r="K17" s="13">
        <f t="shared" si="5"/>
        <v>1.0334346504559271</v>
      </c>
      <c r="L17" s="13">
        <f t="shared" si="6"/>
        <v>-8.5</v>
      </c>
      <c r="M17" s="13">
        <f t="shared" si="7"/>
        <v>1.0352210556794166</v>
      </c>
      <c r="N17" s="13">
        <f t="shared" si="8"/>
        <v>-8.2108067193643404</v>
      </c>
      <c r="O17" s="12" t="s">
        <v>222</v>
      </c>
    </row>
    <row r="18" spans="1:15" x14ac:dyDescent="0.25">
      <c r="A18" s="30">
        <v>8</v>
      </c>
      <c r="B18" s="31" t="s">
        <v>260</v>
      </c>
      <c r="C18" s="32">
        <v>56.7</v>
      </c>
      <c r="D18" s="33" t="s">
        <v>319</v>
      </c>
      <c r="E18" s="48" t="str">
        <f t="shared" si="0"/>
        <v>Significantly Different</v>
      </c>
      <c r="G18" s="12">
        <f t="shared" si="1"/>
        <v>56.7</v>
      </c>
      <c r="H18" s="12">
        <f t="shared" si="2"/>
        <v>6</v>
      </c>
      <c r="I18" s="12" t="str">
        <f t="shared" si="3"/>
        <v>+/-</v>
      </c>
      <c r="J18" s="12" t="str">
        <f t="shared" si="4"/>
        <v>1.6</v>
      </c>
      <c r="K18" s="13">
        <f t="shared" si="5"/>
        <v>0.97264437689969607</v>
      </c>
      <c r="L18" s="13">
        <f t="shared" si="6"/>
        <v>-6.4000000000000057</v>
      </c>
      <c r="M18" s="13">
        <f t="shared" si="7"/>
        <v>0.97454222139096647</v>
      </c>
      <c r="N18" s="13">
        <f t="shared" si="8"/>
        <v>-6.5671859664174121</v>
      </c>
      <c r="O18" s="12" t="s">
        <v>224</v>
      </c>
    </row>
    <row r="19" spans="1:15" x14ac:dyDescent="0.25">
      <c r="A19" s="30">
        <v>9</v>
      </c>
      <c r="B19" s="31" t="s">
        <v>241</v>
      </c>
      <c r="C19" s="32">
        <v>54.6</v>
      </c>
      <c r="D19" s="33" t="s">
        <v>332</v>
      </c>
      <c r="E19" s="48" t="str">
        <f t="shared" si="0"/>
        <v>Significantly Different</v>
      </c>
      <c r="G19" s="12">
        <f t="shared" si="1"/>
        <v>54.6</v>
      </c>
      <c r="H19" s="12">
        <f t="shared" si="2"/>
        <v>6</v>
      </c>
      <c r="I19" s="12" t="str">
        <f t="shared" si="3"/>
        <v>+/-</v>
      </c>
      <c r="J19" s="12" t="str">
        <f t="shared" si="4"/>
        <v>2.2</v>
      </c>
      <c r="K19" s="13">
        <f t="shared" si="5"/>
        <v>1.3373860182370823</v>
      </c>
      <c r="L19" s="13">
        <f t="shared" si="6"/>
        <v>-4.3000000000000043</v>
      </c>
      <c r="M19" s="13">
        <f t="shared" si="7"/>
        <v>1.3387669024647564</v>
      </c>
      <c r="N19" s="13">
        <f t="shared" si="8"/>
        <v>-3.2119108950807091</v>
      </c>
      <c r="O19" s="12" t="s">
        <v>226</v>
      </c>
    </row>
    <row r="20" spans="1:15" x14ac:dyDescent="0.25">
      <c r="A20" s="30">
        <v>9</v>
      </c>
      <c r="B20" s="31" t="s">
        <v>254</v>
      </c>
      <c r="C20" s="32">
        <v>54.6</v>
      </c>
      <c r="D20" s="35" t="s">
        <v>314</v>
      </c>
      <c r="E20" s="48" t="str">
        <f t="shared" si="0"/>
        <v>Significantly Different</v>
      </c>
      <c r="G20" s="12">
        <f t="shared" si="1"/>
        <v>54.6</v>
      </c>
      <c r="H20" s="12">
        <f t="shared" si="2"/>
        <v>6</v>
      </c>
      <c r="I20" s="12" t="str">
        <f t="shared" si="3"/>
        <v>+/-</v>
      </c>
      <c r="J20" s="12" t="str">
        <f t="shared" si="4"/>
        <v>1.1</v>
      </c>
      <c r="K20" s="13">
        <f t="shared" si="5"/>
        <v>0.66869300911854113</v>
      </c>
      <c r="L20" s="13">
        <f t="shared" si="6"/>
        <v>-4.3000000000000043</v>
      </c>
      <c r="M20" s="13">
        <f t="shared" si="7"/>
        <v>0.67145051776214359</v>
      </c>
      <c r="N20" s="13">
        <f t="shared" si="8"/>
        <v>-6.4040459963175538</v>
      </c>
      <c r="O20" s="12" t="s">
        <v>229</v>
      </c>
    </row>
    <row r="21" spans="1:15" x14ac:dyDescent="0.25">
      <c r="A21" s="30">
        <v>11</v>
      </c>
      <c r="B21" s="31" t="s">
        <v>236</v>
      </c>
      <c r="C21" s="32">
        <v>53.4</v>
      </c>
      <c r="D21" s="33" t="s">
        <v>317</v>
      </c>
      <c r="E21" s="48" t="str">
        <f t="shared" si="0"/>
        <v>Significantly Different</v>
      </c>
      <c r="G21" s="12">
        <f t="shared" si="1"/>
        <v>53.4</v>
      </c>
      <c r="H21" s="12">
        <f t="shared" si="2"/>
        <v>6</v>
      </c>
      <c r="I21" s="12" t="str">
        <f t="shared" si="3"/>
        <v>+/-</v>
      </c>
      <c r="J21" s="12" t="str">
        <f t="shared" si="4"/>
        <v>2.0</v>
      </c>
      <c r="K21" s="13">
        <f t="shared" si="5"/>
        <v>1.21580547112462</v>
      </c>
      <c r="L21" s="13">
        <f t="shared" si="6"/>
        <v>-3.1000000000000014</v>
      </c>
      <c r="M21" s="13">
        <f t="shared" si="7"/>
        <v>1.2173242793009595</v>
      </c>
      <c r="N21" s="13">
        <f t="shared" si="8"/>
        <v>-2.5465687760537858</v>
      </c>
      <c r="O21" s="12" t="s">
        <v>231</v>
      </c>
    </row>
    <row r="22" spans="1:15" x14ac:dyDescent="0.25">
      <c r="A22" s="30">
        <v>12</v>
      </c>
      <c r="B22" s="31" t="s">
        <v>227</v>
      </c>
      <c r="C22" s="32">
        <v>52.6</v>
      </c>
      <c r="D22" s="33" t="s">
        <v>339</v>
      </c>
      <c r="E22" s="48" t="str">
        <f t="shared" si="0"/>
        <v>Not Significantly Different</v>
      </c>
      <c r="G22" s="12">
        <f t="shared" si="1"/>
        <v>52.6</v>
      </c>
      <c r="H22" s="12">
        <f t="shared" si="2"/>
        <v>6</v>
      </c>
      <c r="I22" s="12" t="str">
        <f t="shared" si="3"/>
        <v>+/-</v>
      </c>
      <c r="J22" s="12" t="str">
        <f t="shared" si="4"/>
        <v>2.5</v>
      </c>
      <c r="K22" s="13">
        <f t="shared" si="5"/>
        <v>1.519756838905775</v>
      </c>
      <c r="L22" s="13">
        <f t="shared" si="6"/>
        <v>-2.3000000000000043</v>
      </c>
      <c r="M22" s="13">
        <f t="shared" si="7"/>
        <v>1.5209721584433802</v>
      </c>
      <c r="N22" s="13">
        <f t="shared" si="8"/>
        <v>-1.512190730929559</v>
      </c>
      <c r="O22" s="12" t="s">
        <v>233</v>
      </c>
    </row>
    <row r="23" spans="1:15" x14ac:dyDescent="0.25">
      <c r="A23" s="30">
        <v>13</v>
      </c>
      <c r="B23" s="31" t="s">
        <v>261</v>
      </c>
      <c r="C23" s="32">
        <v>51.4</v>
      </c>
      <c r="D23" s="33" t="s">
        <v>320</v>
      </c>
      <c r="E23" s="48" t="str">
        <f t="shared" si="0"/>
        <v>Significantly Different</v>
      </c>
      <c r="G23" s="12">
        <f t="shared" si="1"/>
        <v>51.4</v>
      </c>
      <c r="H23" s="12">
        <f t="shared" si="2"/>
        <v>6</v>
      </c>
      <c r="I23" s="12" t="str">
        <f t="shared" si="3"/>
        <v>+/-</v>
      </c>
      <c r="J23" s="12" t="str">
        <f t="shared" si="4"/>
        <v>1.0</v>
      </c>
      <c r="K23" s="13">
        <f t="shared" si="5"/>
        <v>0.60790273556231</v>
      </c>
      <c r="L23" s="13">
        <f t="shared" si="6"/>
        <v>-1.1000000000000014</v>
      </c>
      <c r="M23" s="13">
        <f t="shared" si="7"/>
        <v>0.61093468821403585</v>
      </c>
      <c r="N23" s="13">
        <f t="shared" si="8"/>
        <v>-1.8005197956849777</v>
      </c>
      <c r="O23" s="12" t="s">
        <v>221</v>
      </c>
    </row>
    <row r="24" spans="1:15" x14ac:dyDescent="0.25">
      <c r="A24" s="30">
        <v>14</v>
      </c>
      <c r="B24" s="31" t="s">
        <v>220</v>
      </c>
      <c r="C24" s="32">
        <v>50.9</v>
      </c>
      <c r="D24" s="33" t="s">
        <v>322</v>
      </c>
      <c r="E24" s="48" t="str">
        <f t="shared" si="0"/>
        <v>Not Significantly Different</v>
      </c>
      <c r="G24" s="12">
        <f t="shared" si="1"/>
        <v>50.9</v>
      </c>
      <c r="H24" s="12">
        <f t="shared" si="2"/>
        <v>6</v>
      </c>
      <c r="I24" s="12" t="str">
        <f t="shared" si="3"/>
        <v>+/-</v>
      </c>
      <c r="J24" s="12" t="str">
        <f t="shared" si="4"/>
        <v>1.5</v>
      </c>
      <c r="K24" s="13">
        <f t="shared" si="5"/>
        <v>0.91185410334346506</v>
      </c>
      <c r="L24" s="13">
        <f t="shared" si="6"/>
        <v>-0.60000000000000142</v>
      </c>
      <c r="M24" s="13">
        <f t="shared" si="7"/>
        <v>0.91387819929318592</v>
      </c>
      <c r="N24" s="13">
        <f t="shared" si="8"/>
        <v>-0.65654263386965028</v>
      </c>
      <c r="O24" s="12" t="s">
        <v>235</v>
      </c>
    </row>
    <row r="25" spans="1:15" x14ac:dyDescent="0.25">
      <c r="A25" s="30">
        <v>15</v>
      </c>
      <c r="B25" s="31" t="s">
        <v>218</v>
      </c>
      <c r="C25" s="32">
        <v>49.9</v>
      </c>
      <c r="D25" s="33" t="s">
        <v>210</v>
      </c>
      <c r="E25" s="48" t="str">
        <f t="shared" si="0"/>
        <v>Significantly Different</v>
      </c>
      <c r="G25" s="12">
        <f t="shared" si="1"/>
        <v>49.9</v>
      </c>
      <c r="H25" s="12">
        <f t="shared" si="2"/>
        <v>6</v>
      </c>
      <c r="I25" s="12" t="str">
        <f t="shared" si="3"/>
        <v>+/-</v>
      </c>
      <c r="J25" s="12" t="str">
        <f t="shared" si="4"/>
        <v>0.2</v>
      </c>
      <c r="K25" s="13">
        <f t="shared" si="5"/>
        <v>0.12158054711246201</v>
      </c>
      <c r="L25" s="13">
        <f t="shared" si="6"/>
        <v>0.39999999999999858</v>
      </c>
      <c r="M25" s="13">
        <f t="shared" si="7"/>
        <v>0.1359311840425404</v>
      </c>
      <c r="N25" s="13">
        <f t="shared" si="8"/>
        <v>2.9426654583897132</v>
      </c>
      <c r="O25" s="12" t="s">
        <v>237</v>
      </c>
    </row>
    <row r="26" spans="1:15" x14ac:dyDescent="0.25">
      <c r="A26" s="30">
        <v>16</v>
      </c>
      <c r="B26" s="31" t="s">
        <v>263</v>
      </c>
      <c r="C26" s="32">
        <v>49.1</v>
      </c>
      <c r="D26" s="33" t="s">
        <v>315</v>
      </c>
      <c r="E26" s="48" t="str">
        <f t="shared" si="0"/>
        <v>Not Significantly Different</v>
      </c>
      <c r="G26" s="12">
        <f t="shared" si="1"/>
        <v>49.1</v>
      </c>
      <c r="H26" s="12">
        <f t="shared" si="2"/>
        <v>6</v>
      </c>
      <c r="I26" s="12" t="str">
        <f t="shared" si="3"/>
        <v>+/-</v>
      </c>
      <c r="J26" s="12" t="str">
        <f t="shared" si="4"/>
        <v>1.7</v>
      </c>
      <c r="K26" s="13">
        <f t="shared" si="5"/>
        <v>1.0334346504559271</v>
      </c>
      <c r="L26" s="13">
        <f t="shared" si="6"/>
        <v>1.1999999999999957</v>
      </c>
      <c r="M26" s="13">
        <f t="shared" si="7"/>
        <v>1.0352210556794166</v>
      </c>
      <c r="N26" s="13">
        <f t="shared" si="8"/>
        <v>1.1591727133220204</v>
      </c>
      <c r="O26" s="12" t="s">
        <v>219</v>
      </c>
    </row>
    <row r="27" spans="1:15" x14ac:dyDescent="0.25">
      <c r="A27" s="30">
        <v>17</v>
      </c>
      <c r="B27" s="31" t="s">
        <v>231</v>
      </c>
      <c r="C27" s="32">
        <v>48.2</v>
      </c>
      <c r="D27" s="33" t="s">
        <v>246</v>
      </c>
      <c r="E27" s="48" t="str">
        <f t="shared" si="0"/>
        <v>Significantly Different</v>
      </c>
      <c r="G27" s="12">
        <f t="shared" si="1"/>
        <v>48.2</v>
      </c>
      <c r="H27" s="12">
        <f t="shared" si="2"/>
        <v>6</v>
      </c>
      <c r="I27" s="12" t="str">
        <f t="shared" si="3"/>
        <v>+/-</v>
      </c>
      <c r="J27" s="12" t="str">
        <f t="shared" si="4"/>
        <v>0.9</v>
      </c>
      <c r="K27" s="13">
        <f t="shared" si="5"/>
        <v>0.54711246200607899</v>
      </c>
      <c r="L27" s="13">
        <f t="shared" si="6"/>
        <v>2.0999999999999943</v>
      </c>
      <c r="M27" s="13">
        <f t="shared" si="7"/>
        <v>0.55047933970440222</v>
      </c>
      <c r="N27" s="13">
        <f t="shared" si="8"/>
        <v>3.8148570682555638</v>
      </c>
      <c r="O27" s="12" t="s">
        <v>236</v>
      </c>
    </row>
    <row r="28" spans="1:15" x14ac:dyDescent="0.25">
      <c r="A28" s="30">
        <v>18</v>
      </c>
      <c r="B28" s="31" t="s">
        <v>259</v>
      </c>
      <c r="C28" s="32">
        <v>48.1</v>
      </c>
      <c r="D28" s="33" t="s">
        <v>217</v>
      </c>
      <c r="E28" s="48" t="str">
        <f t="shared" si="0"/>
        <v>Significantly Different</v>
      </c>
      <c r="G28" s="12">
        <f t="shared" si="1"/>
        <v>48.1</v>
      </c>
      <c r="H28" s="12">
        <f t="shared" si="2"/>
        <v>6</v>
      </c>
      <c r="I28" s="12" t="str">
        <f t="shared" si="3"/>
        <v>+/-</v>
      </c>
      <c r="J28" s="12" t="str">
        <f t="shared" si="4"/>
        <v>0.5</v>
      </c>
      <c r="K28" s="13">
        <f t="shared" si="5"/>
        <v>0.303951367781155</v>
      </c>
      <c r="L28" s="13">
        <f t="shared" si="6"/>
        <v>2.1999999999999957</v>
      </c>
      <c r="M28" s="13">
        <f t="shared" si="7"/>
        <v>0.30997079109986531</v>
      </c>
      <c r="N28" s="13">
        <f t="shared" si="8"/>
        <v>7.0974429306508675</v>
      </c>
      <c r="O28" s="12" t="s">
        <v>225</v>
      </c>
    </row>
    <row r="29" spans="1:15" x14ac:dyDescent="0.25">
      <c r="A29" s="30">
        <v>19</v>
      </c>
      <c r="B29" s="31" t="s">
        <v>216</v>
      </c>
      <c r="C29" s="32">
        <v>48</v>
      </c>
      <c r="D29" s="33" t="s">
        <v>343</v>
      </c>
      <c r="E29" s="48" t="str">
        <f t="shared" si="0"/>
        <v>Not Significantly Different</v>
      </c>
      <c r="G29" s="12">
        <f t="shared" si="1"/>
        <v>48</v>
      </c>
      <c r="H29" s="12">
        <f t="shared" si="2"/>
        <v>6</v>
      </c>
      <c r="I29" s="12" t="str">
        <f t="shared" si="3"/>
        <v>+/-</v>
      </c>
      <c r="J29" s="12" t="str">
        <f t="shared" si="4"/>
        <v>6.1</v>
      </c>
      <c r="K29" s="13">
        <f t="shared" si="5"/>
        <v>3.7082066869300911</v>
      </c>
      <c r="L29" s="13">
        <f t="shared" si="6"/>
        <v>2.2999999999999972</v>
      </c>
      <c r="M29" s="13">
        <f t="shared" si="7"/>
        <v>3.7087049343877552</v>
      </c>
      <c r="N29" s="13">
        <f t="shared" si="8"/>
        <v>0.62016257445395517</v>
      </c>
      <c r="O29" s="12" t="s">
        <v>241</v>
      </c>
    </row>
    <row r="30" spans="1:15" x14ac:dyDescent="0.25">
      <c r="A30" s="30">
        <v>20</v>
      </c>
      <c r="B30" s="31" t="s">
        <v>250</v>
      </c>
      <c r="C30" s="32">
        <v>47.9</v>
      </c>
      <c r="D30" s="33" t="s">
        <v>318</v>
      </c>
      <c r="E30" s="48" t="str">
        <f t="shared" si="0"/>
        <v>Not Significantly Different</v>
      </c>
      <c r="G30" s="12">
        <f t="shared" si="1"/>
        <v>47.9</v>
      </c>
      <c r="H30" s="12">
        <f t="shared" si="2"/>
        <v>6</v>
      </c>
      <c r="I30" s="12" t="str">
        <f t="shared" si="3"/>
        <v>+/-</v>
      </c>
      <c r="J30" s="12" t="str">
        <f t="shared" si="4"/>
        <v>4.0</v>
      </c>
      <c r="K30" s="13">
        <f t="shared" si="5"/>
        <v>2.43161094224924</v>
      </c>
      <c r="L30" s="13">
        <f t="shared" si="6"/>
        <v>2.3999999999999986</v>
      </c>
      <c r="M30" s="13">
        <f t="shared" si="7"/>
        <v>2.4323707019747789</v>
      </c>
      <c r="N30" s="13">
        <f t="shared" si="8"/>
        <v>0.98669170700481656</v>
      </c>
      <c r="O30" s="12" t="s">
        <v>207</v>
      </c>
    </row>
    <row r="31" spans="1:15" x14ac:dyDescent="0.25">
      <c r="A31" s="30">
        <v>21</v>
      </c>
      <c r="B31" s="31" t="s">
        <v>208</v>
      </c>
      <c r="C31" s="32">
        <v>47.5</v>
      </c>
      <c r="D31" s="33" t="s">
        <v>317</v>
      </c>
      <c r="E31" s="48" t="str">
        <f t="shared" si="0"/>
        <v>Significantly Different</v>
      </c>
      <c r="G31" s="12">
        <f t="shared" si="1"/>
        <v>47.5</v>
      </c>
      <c r="H31" s="12">
        <f t="shared" si="2"/>
        <v>6</v>
      </c>
      <c r="I31" s="12" t="str">
        <f t="shared" si="3"/>
        <v>+/-</v>
      </c>
      <c r="J31" s="12" t="str">
        <f t="shared" si="4"/>
        <v>2.0</v>
      </c>
      <c r="K31" s="13">
        <f t="shared" si="5"/>
        <v>1.21580547112462</v>
      </c>
      <c r="L31" s="13">
        <f t="shared" si="6"/>
        <v>2.7999999999999972</v>
      </c>
      <c r="M31" s="13">
        <f t="shared" si="7"/>
        <v>1.2173242793009595</v>
      </c>
      <c r="N31" s="13">
        <f t="shared" si="8"/>
        <v>2.3001266364356741</v>
      </c>
      <c r="O31" s="12" t="s">
        <v>244</v>
      </c>
    </row>
    <row r="32" spans="1:15" x14ac:dyDescent="0.25">
      <c r="A32" s="30">
        <v>22</v>
      </c>
      <c r="B32" s="31" t="s">
        <v>257</v>
      </c>
      <c r="C32" s="32">
        <v>46.8</v>
      </c>
      <c r="D32" s="33" t="s">
        <v>253</v>
      </c>
      <c r="E32" s="48" t="str">
        <f t="shared" si="0"/>
        <v>Significantly Different</v>
      </c>
      <c r="G32" s="12">
        <f t="shared" si="1"/>
        <v>46.8</v>
      </c>
      <c r="H32" s="12">
        <f t="shared" si="2"/>
        <v>6</v>
      </c>
      <c r="I32" s="12" t="str">
        <f t="shared" si="3"/>
        <v>+/-</v>
      </c>
      <c r="J32" s="12" t="str">
        <f t="shared" si="4"/>
        <v>0.6</v>
      </c>
      <c r="K32" s="13">
        <f t="shared" si="5"/>
        <v>0.36474164133738601</v>
      </c>
      <c r="L32" s="13">
        <f t="shared" si="6"/>
        <v>3.5</v>
      </c>
      <c r="M32" s="13">
        <f t="shared" si="7"/>
        <v>0.36977279819442066</v>
      </c>
      <c r="N32" s="13">
        <f t="shared" si="8"/>
        <v>9.4652716941059456</v>
      </c>
      <c r="O32" s="12" t="s">
        <v>247</v>
      </c>
    </row>
    <row r="33" spans="1:15" x14ac:dyDescent="0.25">
      <c r="A33" s="30">
        <v>23</v>
      </c>
      <c r="B33" s="31" t="s">
        <v>222</v>
      </c>
      <c r="C33" s="32">
        <v>46</v>
      </c>
      <c r="D33" s="33" t="s">
        <v>324</v>
      </c>
      <c r="E33" s="48" t="str">
        <f t="shared" si="0"/>
        <v>Significantly Different</v>
      </c>
      <c r="G33" s="12">
        <f t="shared" si="1"/>
        <v>46</v>
      </c>
      <c r="H33" s="12">
        <f t="shared" si="2"/>
        <v>6</v>
      </c>
      <c r="I33" s="12" t="str">
        <f t="shared" si="3"/>
        <v>+/-</v>
      </c>
      <c r="J33" s="12" t="str">
        <f t="shared" si="4"/>
        <v>1.4</v>
      </c>
      <c r="K33" s="13">
        <f t="shared" si="5"/>
        <v>0.85106382978723394</v>
      </c>
      <c r="L33" s="13">
        <f t="shared" si="6"/>
        <v>4.2999999999999972</v>
      </c>
      <c r="M33" s="13">
        <f t="shared" si="7"/>
        <v>0.85323214879137987</v>
      </c>
      <c r="N33" s="13">
        <f t="shared" si="8"/>
        <v>5.0396600808947856</v>
      </c>
      <c r="O33" s="12" t="s">
        <v>249</v>
      </c>
    </row>
    <row r="34" spans="1:15" x14ac:dyDescent="0.25">
      <c r="A34" s="30">
        <v>24</v>
      </c>
      <c r="B34" s="31" t="s">
        <v>245</v>
      </c>
      <c r="C34" s="32">
        <v>45.8</v>
      </c>
      <c r="D34" s="33" t="s">
        <v>311</v>
      </c>
      <c r="E34" s="48" t="str">
        <f t="shared" si="0"/>
        <v>Significantly Different</v>
      </c>
      <c r="G34" s="12">
        <f t="shared" si="1"/>
        <v>45.8</v>
      </c>
      <c r="H34" s="12">
        <f t="shared" si="2"/>
        <v>6</v>
      </c>
      <c r="I34" s="12" t="str">
        <f t="shared" si="3"/>
        <v>+/-</v>
      </c>
      <c r="J34" s="12" t="str">
        <f t="shared" si="4"/>
        <v>2.9</v>
      </c>
      <c r="K34" s="13">
        <f t="shared" si="5"/>
        <v>1.762917933130699</v>
      </c>
      <c r="L34" s="13">
        <f t="shared" si="6"/>
        <v>4.5</v>
      </c>
      <c r="M34" s="13">
        <f t="shared" si="7"/>
        <v>1.7639657299145177</v>
      </c>
      <c r="N34" s="13">
        <f t="shared" si="8"/>
        <v>2.5510699690396317</v>
      </c>
      <c r="O34" s="12" t="s">
        <v>240</v>
      </c>
    </row>
    <row r="35" spans="1:15" x14ac:dyDescent="0.25">
      <c r="A35" s="30">
        <v>25</v>
      </c>
      <c r="B35" s="31" t="s">
        <v>224</v>
      </c>
      <c r="C35" s="32">
        <v>45.7</v>
      </c>
      <c r="D35" s="33" t="s">
        <v>344</v>
      </c>
      <c r="E35" s="48" t="str">
        <f t="shared" si="0"/>
        <v>Significantly Different</v>
      </c>
      <c r="G35" s="12">
        <f t="shared" si="1"/>
        <v>45.7</v>
      </c>
      <c r="H35" s="12">
        <f t="shared" si="2"/>
        <v>6</v>
      </c>
      <c r="I35" s="12" t="str">
        <f t="shared" si="3"/>
        <v>+/-</v>
      </c>
      <c r="J35" s="12" t="str">
        <f t="shared" si="4"/>
        <v>2.7</v>
      </c>
      <c r="K35" s="13">
        <f t="shared" si="5"/>
        <v>1.6413373860182372</v>
      </c>
      <c r="L35" s="13">
        <f t="shared" si="6"/>
        <v>4.5999999999999943</v>
      </c>
      <c r="M35" s="13">
        <f t="shared" si="7"/>
        <v>1.6424627460311607</v>
      </c>
      <c r="N35" s="13">
        <f t="shared" si="8"/>
        <v>2.8006723507826359</v>
      </c>
      <c r="O35" s="12" t="s">
        <v>250</v>
      </c>
    </row>
    <row r="36" spans="1:15" x14ac:dyDescent="0.25">
      <c r="A36" s="30">
        <v>26</v>
      </c>
      <c r="B36" s="31" t="s">
        <v>251</v>
      </c>
      <c r="C36" s="32">
        <v>43.8</v>
      </c>
      <c r="D36" s="33" t="s">
        <v>319</v>
      </c>
      <c r="E36" s="48" t="str">
        <f t="shared" si="0"/>
        <v>Significantly Different</v>
      </c>
      <c r="G36" s="12">
        <f t="shared" si="1"/>
        <v>43.8</v>
      </c>
      <c r="H36" s="12">
        <f t="shared" si="2"/>
        <v>6</v>
      </c>
      <c r="I36" s="12" t="str">
        <f t="shared" si="3"/>
        <v>+/-</v>
      </c>
      <c r="J36" s="12" t="str">
        <f t="shared" si="4"/>
        <v>1.6</v>
      </c>
      <c r="K36" s="13">
        <f t="shared" si="5"/>
        <v>0.97264437689969607</v>
      </c>
      <c r="L36" s="13">
        <f t="shared" si="6"/>
        <v>6.5</v>
      </c>
      <c r="M36" s="13">
        <f t="shared" si="7"/>
        <v>0.97454222139096647</v>
      </c>
      <c r="N36" s="13">
        <f t="shared" si="8"/>
        <v>6.669798247142678</v>
      </c>
      <c r="O36" s="12" t="s">
        <v>242</v>
      </c>
    </row>
    <row r="37" spans="1:15" x14ac:dyDescent="0.25">
      <c r="A37" s="30">
        <v>27</v>
      </c>
      <c r="B37" s="31" t="s">
        <v>239</v>
      </c>
      <c r="C37" s="32">
        <v>43.2</v>
      </c>
      <c r="D37" s="33" t="s">
        <v>321</v>
      </c>
      <c r="E37" s="48" t="str">
        <f t="shared" si="0"/>
        <v>Significantly Different</v>
      </c>
      <c r="G37" s="12">
        <f t="shared" si="1"/>
        <v>43.2</v>
      </c>
      <c r="H37" s="12">
        <f t="shared" si="2"/>
        <v>6</v>
      </c>
      <c r="I37" s="12" t="str">
        <f t="shared" si="3"/>
        <v>+/-</v>
      </c>
      <c r="J37" s="12" t="str">
        <f t="shared" si="4"/>
        <v>1.2</v>
      </c>
      <c r="K37" s="13">
        <f t="shared" si="5"/>
        <v>0.72948328267477203</v>
      </c>
      <c r="L37" s="13">
        <f t="shared" si="6"/>
        <v>7.0999999999999943</v>
      </c>
      <c r="M37" s="13">
        <f t="shared" si="7"/>
        <v>0.73201182849801194</v>
      </c>
      <c r="N37" s="13">
        <f t="shared" si="8"/>
        <v>9.6992968195175511</v>
      </c>
      <c r="O37" s="12" t="s">
        <v>223</v>
      </c>
    </row>
    <row r="38" spans="1:15" x14ac:dyDescent="0.25">
      <c r="A38" s="30">
        <v>28</v>
      </c>
      <c r="B38" s="31" t="s">
        <v>235</v>
      </c>
      <c r="C38" s="32">
        <v>42.8</v>
      </c>
      <c r="D38" s="33" t="s">
        <v>253</v>
      </c>
      <c r="E38" s="48" t="str">
        <f t="shared" si="0"/>
        <v>Significantly Different</v>
      </c>
      <c r="G38" s="12">
        <f t="shared" si="1"/>
        <v>42.8</v>
      </c>
      <c r="H38" s="12">
        <f t="shared" si="2"/>
        <v>6</v>
      </c>
      <c r="I38" s="12" t="str">
        <f t="shared" si="3"/>
        <v>+/-</v>
      </c>
      <c r="J38" s="12" t="str">
        <f t="shared" si="4"/>
        <v>0.6</v>
      </c>
      <c r="K38" s="13">
        <f t="shared" si="5"/>
        <v>0.36474164133738601</v>
      </c>
      <c r="L38" s="13">
        <f t="shared" si="6"/>
        <v>7.5</v>
      </c>
      <c r="M38" s="13">
        <f t="shared" si="7"/>
        <v>0.36977279819442066</v>
      </c>
      <c r="N38" s="13">
        <f t="shared" si="8"/>
        <v>20.282725058798455</v>
      </c>
      <c r="O38" s="12" t="s">
        <v>227</v>
      </c>
    </row>
    <row r="39" spans="1:15" x14ac:dyDescent="0.25">
      <c r="A39" s="30">
        <v>29</v>
      </c>
      <c r="B39" s="31" t="s">
        <v>237</v>
      </c>
      <c r="C39" s="32">
        <v>42.1</v>
      </c>
      <c r="D39" s="33" t="s">
        <v>322</v>
      </c>
      <c r="E39" s="48" t="str">
        <f t="shared" si="0"/>
        <v>Significantly Different</v>
      </c>
      <c r="G39" s="12">
        <f t="shared" si="1"/>
        <v>42.1</v>
      </c>
      <c r="H39" s="12">
        <f t="shared" si="2"/>
        <v>6</v>
      </c>
      <c r="I39" s="12" t="str">
        <f t="shared" si="3"/>
        <v>+/-</v>
      </c>
      <c r="J39" s="12" t="str">
        <f t="shared" si="4"/>
        <v>1.5</v>
      </c>
      <c r="K39" s="13">
        <f t="shared" si="5"/>
        <v>0.91185410334346506</v>
      </c>
      <c r="L39" s="13">
        <f t="shared" si="6"/>
        <v>8.1999999999999957</v>
      </c>
      <c r="M39" s="13">
        <f t="shared" si="7"/>
        <v>0.91387819929318592</v>
      </c>
      <c r="N39" s="13">
        <f t="shared" si="8"/>
        <v>8.9727493295518599</v>
      </c>
      <c r="O39" s="12" t="s">
        <v>254</v>
      </c>
    </row>
    <row r="40" spans="1:15" x14ac:dyDescent="0.25">
      <c r="A40" s="30">
        <v>30</v>
      </c>
      <c r="B40" s="31" t="s">
        <v>225</v>
      </c>
      <c r="C40" s="32">
        <v>39.9</v>
      </c>
      <c r="D40" s="33" t="s">
        <v>332</v>
      </c>
      <c r="E40" s="48" t="str">
        <f t="shared" si="0"/>
        <v>Significantly Different</v>
      </c>
      <c r="G40" s="12">
        <f t="shared" si="1"/>
        <v>39.9</v>
      </c>
      <c r="H40" s="12">
        <f t="shared" si="2"/>
        <v>6</v>
      </c>
      <c r="I40" s="12" t="str">
        <f t="shared" si="3"/>
        <v>+/-</v>
      </c>
      <c r="J40" s="12" t="str">
        <f t="shared" si="4"/>
        <v>2.2</v>
      </c>
      <c r="K40" s="13">
        <f t="shared" si="5"/>
        <v>1.3373860182370823</v>
      </c>
      <c r="L40" s="13">
        <f t="shared" si="6"/>
        <v>10.399999999999999</v>
      </c>
      <c r="M40" s="13">
        <f t="shared" si="7"/>
        <v>1.3387669024647564</v>
      </c>
      <c r="N40" s="13">
        <f t="shared" si="8"/>
        <v>7.7683426299626372</v>
      </c>
      <c r="O40" s="12" t="s">
        <v>214</v>
      </c>
    </row>
    <row r="41" spans="1:15" x14ac:dyDescent="0.25">
      <c r="A41" s="30">
        <v>31</v>
      </c>
      <c r="B41" s="31" t="s">
        <v>226</v>
      </c>
      <c r="C41" s="32">
        <v>39.799999999999997</v>
      </c>
      <c r="D41" s="33" t="s">
        <v>337</v>
      </c>
      <c r="E41" s="48" t="str">
        <f t="shared" si="0"/>
        <v>Significantly Different</v>
      </c>
      <c r="G41" s="12">
        <f t="shared" si="1"/>
        <v>39.799999999999997</v>
      </c>
      <c r="H41" s="12">
        <f t="shared" si="2"/>
        <v>6</v>
      </c>
      <c r="I41" s="12" t="str">
        <f t="shared" si="3"/>
        <v>+/-</v>
      </c>
      <c r="J41" s="12" t="str">
        <f t="shared" si="4"/>
        <v>3.4</v>
      </c>
      <c r="K41" s="13">
        <f t="shared" si="5"/>
        <v>2.0668693009118542</v>
      </c>
      <c r="L41" s="13">
        <f t="shared" si="6"/>
        <v>10.5</v>
      </c>
      <c r="M41" s="13">
        <f t="shared" si="7"/>
        <v>2.0677630822729425</v>
      </c>
      <c r="N41" s="13">
        <f t="shared" si="8"/>
        <v>5.0779511879369226</v>
      </c>
      <c r="O41" s="12" t="s">
        <v>257</v>
      </c>
    </row>
    <row r="42" spans="1:15" x14ac:dyDescent="0.25">
      <c r="A42" s="30">
        <v>32</v>
      </c>
      <c r="B42" s="31" t="s">
        <v>244</v>
      </c>
      <c r="C42" s="32">
        <v>39.299999999999997</v>
      </c>
      <c r="D42" s="33" t="s">
        <v>320</v>
      </c>
      <c r="E42" s="48" t="str">
        <f t="shared" si="0"/>
        <v>Significantly Different</v>
      </c>
      <c r="G42" s="12">
        <f t="shared" si="1"/>
        <v>39.299999999999997</v>
      </c>
      <c r="H42" s="12">
        <f t="shared" si="2"/>
        <v>6</v>
      </c>
      <c r="I42" s="12" t="str">
        <f t="shared" si="3"/>
        <v>+/-</v>
      </c>
      <c r="J42" s="12" t="str">
        <f t="shared" si="4"/>
        <v>1.0</v>
      </c>
      <c r="K42" s="13">
        <f t="shared" si="5"/>
        <v>0.60790273556231</v>
      </c>
      <c r="L42" s="13">
        <f t="shared" si="6"/>
        <v>11</v>
      </c>
      <c r="M42" s="13">
        <f t="shared" si="7"/>
        <v>0.61093468821403585</v>
      </c>
      <c r="N42" s="13">
        <f t="shared" si="8"/>
        <v>18.005197956849756</v>
      </c>
      <c r="O42" s="12" t="s">
        <v>252</v>
      </c>
    </row>
    <row r="43" spans="1:15" x14ac:dyDescent="0.25">
      <c r="A43" s="30">
        <v>33</v>
      </c>
      <c r="B43" s="31" t="s">
        <v>234</v>
      </c>
      <c r="C43" s="32">
        <v>38.9</v>
      </c>
      <c r="D43" s="33" t="s">
        <v>322</v>
      </c>
      <c r="E43" s="48" t="str">
        <f t="shared" si="0"/>
        <v>Significantly Different</v>
      </c>
      <c r="G43" s="12">
        <f t="shared" si="1"/>
        <v>38.9</v>
      </c>
      <c r="H43" s="12">
        <f t="shared" si="2"/>
        <v>6</v>
      </c>
      <c r="I43" s="12" t="str">
        <f t="shared" si="3"/>
        <v>+/-</v>
      </c>
      <c r="J43" s="12" t="str">
        <f t="shared" si="4"/>
        <v>1.5</v>
      </c>
      <c r="K43" s="13">
        <f t="shared" si="5"/>
        <v>0.91185410334346506</v>
      </c>
      <c r="L43" s="13">
        <f t="shared" si="6"/>
        <v>11.399999999999999</v>
      </c>
      <c r="M43" s="13">
        <f t="shared" si="7"/>
        <v>0.91387819929318592</v>
      </c>
      <c r="N43" s="13">
        <f t="shared" si="8"/>
        <v>12.474310043523323</v>
      </c>
      <c r="O43" s="12" t="s">
        <v>259</v>
      </c>
    </row>
    <row r="44" spans="1:15" x14ac:dyDescent="0.25">
      <c r="A44" s="30">
        <v>34</v>
      </c>
      <c r="B44" s="31" t="s">
        <v>247</v>
      </c>
      <c r="C44" s="32">
        <v>38.299999999999997</v>
      </c>
      <c r="D44" s="33" t="s">
        <v>246</v>
      </c>
      <c r="E44" s="48" t="str">
        <f t="shared" si="0"/>
        <v>Significantly Different</v>
      </c>
      <c r="G44" s="12">
        <f t="shared" si="1"/>
        <v>38.299999999999997</v>
      </c>
      <c r="H44" s="12">
        <f t="shared" si="2"/>
        <v>6</v>
      </c>
      <c r="I44" s="12" t="str">
        <f t="shared" si="3"/>
        <v>+/-</v>
      </c>
      <c r="J44" s="12" t="str">
        <f t="shared" si="4"/>
        <v>0.9</v>
      </c>
      <c r="K44" s="13">
        <f t="shared" si="5"/>
        <v>0.54711246200607899</v>
      </c>
      <c r="L44" s="13">
        <f t="shared" si="6"/>
        <v>12</v>
      </c>
      <c r="M44" s="13">
        <f t="shared" si="7"/>
        <v>0.55047933970440222</v>
      </c>
      <c r="N44" s="13">
        <f t="shared" si="8"/>
        <v>21.799183247174707</v>
      </c>
      <c r="O44" s="12" t="s">
        <v>261</v>
      </c>
    </row>
    <row r="45" spans="1:15" x14ac:dyDescent="0.25">
      <c r="A45" s="30">
        <v>35</v>
      </c>
      <c r="B45" s="31" t="s">
        <v>262</v>
      </c>
      <c r="C45" s="32">
        <v>36.4</v>
      </c>
      <c r="D45" s="33" t="s">
        <v>294</v>
      </c>
      <c r="E45" s="48" t="str">
        <f t="shared" si="0"/>
        <v>Significantly Different</v>
      </c>
      <c r="G45" s="12">
        <f t="shared" si="1"/>
        <v>36.4</v>
      </c>
      <c r="H45" s="12">
        <f t="shared" si="2"/>
        <v>6</v>
      </c>
      <c r="I45" s="12" t="str">
        <f t="shared" si="3"/>
        <v>+/-</v>
      </c>
      <c r="J45" s="12" t="str">
        <f t="shared" si="4"/>
        <v>0.8</v>
      </c>
      <c r="K45" s="13">
        <f t="shared" si="5"/>
        <v>0.48632218844984804</v>
      </c>
      <c r="L45" s="13">
        <f t="shared" si="6"/>
        <v>13.899999999999999</v>
      </c>
      <c r="M45" s="13">
        <f t="shared" si="7"/>
        <v>0.49010685399991183</v>
      </c>
      <c r="N45" s="13">
        <f t="shared" si="8"/>
        <v>28.361162237495456</v>
      </c>
      <c r="O45" s="12" t="s">
        <v>230</v>
      </c>
    </row>
    <row r="46" spans="1:15" x14ac:dyDescent="0.25">
      <c r="A46" s="30">
        <v>36</v>
      </c>
      <c r="B46" s="31" t="s">
        <v>219</v>
      </c>
      <c r="C46" s="32">
        <v>32.799999999999997</v>
      </c>
      <c r="D46" s="33" t="s">
        <v>323</v>
      </c>
      <c r="E46" s="48" t="str">
        <f t="shared" si="0"/>
        <v>Significantly Different</v>
      </c>
      <c r="G46" s="12">
        <f t="shared" si="1"/>
        <v>32.799999999999997</v>
      </c>
      <c r="H46" s="12">
        <f t="shared" si="2"/>
        <v>6</v>
      </c>
      <c r="I46" s="12" t="str">
        <f t="shared" si="3"/>
        <v>+/-</v>
      </c>
      <c r="J46" s="12" t="str">
        <f t="shared" si="4"/>
        <v>1.9</v>
      </c>
      <c r="K46" s="13">
        <f t="shared" si="5"/>
        <v>1.1550151975683889</v>
      </c>
      <c r="L46" s="13">
        <f t="shared" si="6"/>
        <v>17.5</v>
      </c>
      <c r="M46" s="13">
        <f t="shared" si="7"/>
        <v>1.1566138352851334</v>
      </c>
      <c r="N46" s="13">
        <f t="shared" si="8"/>
        <v>15.130374085215594</v>
      </c>
      <c r="O46" s="12" t="s">
        <v>243</v>
      </c>
    </row>
    <row r="47" spans="1:15" x14ac:dyDescent="0.25">
      <c r="A47" s="30">
        <v>37</v>
      </c>
      <c r="B47" s="31" t="s">
        <v>248</v>
      </c>
      <c r="C47" s="32">
        <v>31.4</v>
      </c>
      <c r="D47" s="33" t="s">
        <v>320</v>
      </c>
      <c r="E47" s="48" t="str">
        <f t="shared" si="0"/>
        <v>Significantly Different</v>
      </c>
      <c r="G47" s="12">
        <f t="shared" si="1"/>
        <v>31.4</v>
      </c>
      <c r="H47" s="12">
        <f t="shared" si="2"/>
        <v>6</v>
      </c>
      <c r="I47" s="12" t="str">
        <f t="shared" si="3"/>
        <v>+/-</v>
      </c>
      <c r="J47" s="12" t="str">
        <f t="shared" si="4"/>
        <v>1.0</v>
      </c>
      <c r="K47" s="13">
        <f t="shared" si="5"/>
        <v>0.60790273556231</v>
      </c>
      <c r="L47" s="13">
        <f t="shared" si="6"/>
        <v>18.899999999999999</v>
      </c>
      <c r="M47" s="13">
        <f t="shared" si="7"/>
        <v>0.61093468821403585</v>
      </c>
      <c r="N47" s="13">
        <f t="shared" si="8"/>
        <v>30.936203762223666</v>
      </c>
      <c r="O47" s="12" t="s">
        <v>260</v>
      </c>
    </row>
    <row r="48" spans="1:15" x14ac:dyDescent="0.25">
      <c r="A48" s="30">
        <v>38</v>
      </c>
      <c r="B48" s="31" t="s">
        <v>256</v>
      </c>
      <c r="C48" s="32">
        <v>29.6</v>
      </c>
      <c r="D48" s="33" t="s">
        <v>265</v>
      </c>
      <c r="E48" s="48" t="str">
        <f t="shared" si="0"/>
        <v>Significantly Different</v>
      </c>
      <c r="G48" s="12">
        <f t="shared" si="1"/>
        <v>29.6</v>
      </c>
      <c r="H48" s="12">
        <f t="shared" si="2"/>
        <v>6</v>
      </c>
      <c r="I48" s="12" t="str">
        <f t="shared" si="3"/>
        <v>+/-</v>
      </c>
      <c r="J48" s="12" t="str">
        <f t="shared" si="4"/>
        <v>0.7</v>
      </c>
      <c r="K48" s="13">
        <f t="shared" si="5"/>
        <v>0.42553191489361697</v>
      </c>
      <c r="L48" s="13">
        <f t="shared" si="6"/>
        <v>20.699999999999996</v>
      </c>
      <c r="M48" s="13">
        <f t="shared" si="7"/>
        <v>0.42985214661796195</v>
      </c>
      <c r="N48" s="13">
        <f t="shared" si="8"/>
        <v>48.156093119147442</v>
      </c>
      <c r="O48" s="12" t="s">
        <v>239</v>
      </c>
    </row>
    <row r="49" spans="1:15" x14ac:dyDescent="0.25">
      <c r="A49" s="30">
        <v>39</v>
      </c>
      <c r="B49" s="31" t="s">
        <v>242</v>
      </c>
      <c r="C49" s="32">
        <v>26.6</v>
      </c>
      <c r="D49" s="33" t="s">
        <v>334</v>
      </c>
      <c r="E49" s="48" t="str">
        <f t="shared" si="0"/>
        <v>Significantly Different</v>
      </c>
      <c r="G49" s="12">
        <f t="shared" si="1"/>
        <v>26.6</v>
      </c>
      <c r="H49" s="12">
        <f t="shared" si="2"/>
        <v>6</v>
      </c>
      <c r="I49" s="12" t="str">
        <f t="shared" si="3"/>
        <v>+/-</v>
      </c>
      <c r="J49" s="12" t="str">
        <f t="shared" si="4"/>
        <v>1.8</v>
      </c>
      <c r="K49" s="13">
        <f t="shared" si="5"/>
        <v>1.094224924012158</v>
      </c>
      <c r="L49" s="13">
        <f t="shared" si="6"/>
        <v>23.699999999999996</v>
      </c>
      <c r="M49" s="13">
        <f t="shared" si="7"/>
        <v>1.0959122417823675</v>
      </c>
      <c r="N49" s="13">
        <f t="shared" si="8"/>
        <v>21.625819200134892</v>
      </c>
      <c r="O49" s="12" t="s">
        <v>248</v>
      </c>
    </row>
    <row r="50" spans="1:15" x14ac:dyDescent="0.25">
      <c r="A50" s="30">
        <v>40</v>
      </c>
      <c r="B50" s="31" t="s">
        <v>212</v>
      </c>
      <c r="C50" s="32">
        <v>25.6</v>
      </c>
      <c r="D50" s="33" t="s">
        <v>345</v>
      </c>
      <c r="E50" s="48" t="str">
        <f t="shared" si="0"/>
        <v>Significantly Different</v>
      </c>
      <c r="G50" s="12">
        <f t="shared" si="1"/>
        <v>25.6</v>
      </c>
      <c r="H50" s="12">
        <f t="shared" si="2"/>
        <v>6</v>
      </c>
      <c r="I50" s="12" t="str">
        <f t="shared" si="3"/>
        <v>+/-</v>
      </c>
      <c r="J50" s="12" t="str">
        <f t="shared" si="4"/>
        <v>5.8</v>
      </c>
      <c r="K50" s="13">
        <f t="shared" si="5"/>
        <v>3.525835866261398</v>
      </c>
      <c r="L50" s="13">
        <f t="shared" si="6"/>
        <v>24.699999999999996</v>
      </c>
      <c r="M50" s="13">
        <f t="shared" si="7"/>
        <v>3.5263598814038115</v>
      </c>
      <c r="N50" s="13">
        <f t="shared" si="8"/>
        <v>7.0043900312769987</v>
      </c>
      <c r="O50" s="12" t="s">
        <v>245</v>
      </c>
    </row>
    <row r="51" spans="1:15" x14ac:dyDescent="0.25">
      <c r="A51" s="30">
        <v>41</v>
      </c>
      <c r="B51" s="31" t="s">
        <v>238</v>
      </c>
      <c r="C51" s="32">
        <v>23.8</v>
      </c>
      <c r="D51" s="33" t="s">
        <v>309</v>
      </c>
      <c r="E51" s="48" t="str">
        <f t="shared" si="0"/>
        <v>Significantly Different</v>
      </c>
      <c r="G51" s="12">
        <f t="shared" si="1"/>
        <v>23.8</v>
      </c>
      <c r="H51" s="12">
        <f t="shared" si="2"/>
        <v>6</v>
      </c>
      <c r="I51" s="12" t="str">
        <f t="shared" si="3"/>
        <v>+/-</v>
      </c>
      <c r="J51" s="12" t="str">
        <f t="shared" si="4"/>
        <v>4.9</v>
      </c>
      <c r="K51" s="13">
        <f t="shared" si="5"/>
        <v>2.9787234042553195</v>
      </c>
      <c r="L51" s="13">
        <f t="shared" si="6"/>
        <v>26.499999999999996</v>
      </c>
      <c r="M51" s="13">
        <f t="shared" si="7"/>
        <v>2.9793436485940052</v>
      </c>
      <c r="N51" s="13">
        <f t="shared" si="8"/>
        <v>8.8945764992587293</v>
      </c>
      <c r="O51" s="12" t="s">
        <v>263</v>
      </c>
    </row>
    <row r="52" spans="1:15" x14ac:dyDescent="0.25">
      <c r="A52" s="30">
        <v>42</v>
      </c>
      <c r="B52" s="31" t="s">
        <v>223</v>
      </c>
      <c r="C52" s="32">
        <v>23.2</v>
      </c>
      <c r="D52" s="33" t="s">
        <v>313</v>
      </c>
      <c r="E52" s="48" t="str">
        <f t="shared" si="0"/>
        <v>Significantly Different</v>
      </c>
      <c r="G52" s="12">
        <f t="shared" si="1"/>
        <v>23.2</v>
      </c>
      <c r="H52" s="12">
        <f t="shared" si="2"/>
        <v>6</v>
      </c>
      <c r="I52" s="12" t="str">
        <f t="shared" si="3"/>
        <v>+/-</v>
      </c>
      <c r="J52" s="12" t="str">
        <f t="shared" si="4"/>
        <v>5.5</v>
      </c>
      <c r="K52" s="13">
        <f t="shared" si="5"/>
        <v>3.3434650455927053</v>
      </c>
      <c r="L52" s="13">
        <f t="shared" si="6"/>
        <v>27.099999999999998</v>
      </c>
      <c r="M52" s="13">
        <f t="shared" si="7"/>
        <v>3.3440176387781317</v>
      </c>
      <c r="N52" s="13">
        <f t="shared" si="8"/>
        <v>8.1040242389098314</v>
      </c>
      <c r="O52" s="12" t="s">
        <v>238</v>
      </c>
    </row>
    <row r="53" spans="1:15" x14ac:dyDescent="0.25">
      <c r="A53" s="30">
        <v>43</v>
      </c>
      <c r="B53" s="31" t="s">
        <v>240</v>
      </c>
      <c r="C53" s="32">
        <v>23</v>
      </c>
      <c r="D53" s="33" t="s">
        <v>320</v>
      </c>
      <c r="E53" s="48" t="str">
        <f t="shared" si="0"/>
        <v>Significantly Different</v>
      </c>
      <c r="G53" s="12">
        <f t="shared" si="1"/>
        <v>23</v>
      </c>
      <c r="H53" s="12">
        <f t="shared" si="2"/>
        <v>6</v>
      </c>
      <c r="I53" s="12" t="str">
        <f t="shared" si="3"/>
        <v>+/-</v>
      </c>
      <c r="J53" s="12" t="str">
        <f t="shared" si="4"/>
        <v>1.0</v>
      </c>
      <c r="K53" s="13">
        <f t="shared" si="5"/>
        <v>0.60790273556231</v>
      </c>
      <c r="L53" s="13">
        <f t="shared" si="6"/>
        <v>27.299999999999997</v>
      </c>
      <c r="M53" s="13">
        <f t="shared" si="7"/>
        <v>0.61093468821403585</v>
      </c>
      <c r="N53" s="13">
        <f t="shared" si="8"/>
        <v>44.685627656545293</v>
      </c>
      <c r="O53" s="12" t="s">
        <v>251</v>
      </c>
    </row>
    <row r="54" spans="1:15" x14ac:dyDescent="0.25">
      <c r="A54" s="30">
        <v>44</v>
      </c>
      <c r="B54" s="31" t="s">
        <v>214</v>
      </c>
      <c r="C54" s="32">
        <v>19.7</v>
      </c>
      <c r="D54" s="33" t="s">
        <v>339</v>
      </c>
      <c r="E54" s="48" t="str">
        <f t="shared" si="0"/>
        <v>Significantly Different</v>
      </c>
      <c r="G54" s="12">
        <f t="shared" si="1"/>
        <v>19.7</v>
      </c>
      <c r="H54" s="12">
        <f t="shared" si="2"/>
        <v>6</v>
      </c>
      <c r="I54" s="12" t="str">
        <f t="shared" si="3"/>
        <v>+/-</v>
      </c>
      <c r="J54" s="12" t="str">
        <f t="shared" si="4"/>
        <v>2.5</v>
      </c>
      <c r="K54" s="13">
        <f t="shared" si="5"/>
        <v>1.519756838905775</v>
      </c>
      <c r="L54" s="13">
        <f t="shared" si="6"/>
        <v>30.599999999999998</v>
      </c>
      <c r="M54" s="13">
        <f t="shared" si="7"/>
        <v>1.5209721584433802</v>
      </c>
      <c r="N54" s="13">
        <f t="shared" si="8"/>
        <v>20.118711463671488</v>
      </c>
      <c r="O54" s="12" t="s">
        <v>258</v>
      </c>
    </row>
    <row r="55" spans="1:15" x14ac:dyDescent="0.25">
      <c r="A55" s="30">
        <v>45</v>
      </c>
      <c r="B55" s="31" t="s">
        <v>243</v>
      </c>
      <c r="C55" s="32">
        <v>19.600000000000001</v>
      </c>
      <c r="D55" s="33" t="s">
        <v>314</v>
      </c>
      <c r="E55" s="48" t="str">
        <f t="shared" si="0"/>
        <v>Significantly Different</v>
      </c>
      <c r="G55" s="12">
        <f t="shared" si="1"/>
        <v>19.600000000000001</v>
      </c>
      <c r="H55" s="12">
        <f t="shared" si="2"/>
        <v>6</v>
      </c>
      <c r="I55" s="12" t="str">
        <f t="shared" si="3"/>
        <v>+/-</v>
      </c>
      <c r="J55" s="12" t="str">
        <f t="shared" si="4"/>
        <v>1.1</v>
      </c>
      <c r="K55" s="13">
        <f t="shared" si="5"/>
        <v>0.66869300911854113</v>
      </c>
      <c r="L55" s="13">
        <f t="shared" si="6"/>
        <v>30.699999999999996</v>
      </c>
      <c r="M55" s="13">
        <f t="shared" si="7"/>
        <v>0.67145051776214359</v>
      </c>
      <c r="N55" s="13">
        <f t="shared" si="8"/>
        <v>45.721909787662483</v>
      </c>
      <c r="O55" s="12" t="s">
        <v>232</v>
      </c>
    </row>
    <row r="56" spans="1:15" x14ac:dyDescent="0.25">
      <c r="A56" s="30">
        <v>46</v>
      </c>
      <c r="B56" s="31" t="s">
        <v>249</v>
      </c>
      <c r="C56" s="32">
        <v>18.899999999999999</v>
      </c>
      <c r="D56" s="33" t="s">
        <v>294</v>
      </c>
      <c r="E56" s="48" t="str">
        <f t="shared" si="0"/>
        <v>Significantly Different</v>
      </c>
      <c r="G56" s="12">
        <f t="shared" si="1"/>
        <v>18.899999999999999</v>
      </c>
      <c r="H56" s="12">
        <f t="shared" si="2"/>
        <v>6</v>
      </c>
      <c r="I56" s="12" t="str">
        <f t="shared" si="3"/>
        <v>+/-</v>
      </c>
      <c r="J56" s="12" t="str">
        <f t="shared" si="4"/>
        <v>0.8</v>
      </c>
      <c r="K56" s="13">
        <f t="shared" si="5"/>
        <v>0.48632218844984804</v>
      </c>
      <c r="L56" s="13">
        <f t="shared" si="6"/>
        <v>31.4</v>
      </c>
      <c r="M56" s="13">
        <f t="shared" si="7"/>
        <v>0.49010685399991183</v>
      </c>
      <c r="N56" s="13">
        <f t="shared" si="8"/>
        <v>64.06766145736384</v>
      </c>
      <c r="O56" s="12" t="s">
        <v>209</v>
      </c>
    </row>
    <row r="57" spans="1:15" x14ac:dyDescent="0.25">
      <c r="A57" s="30">
        <v>47</v>
      </c>
      <c r="B57" s="31" t="s">
        <v>211</v>
      </c>
      <c r="C57" s="32">
        <v>17.8</v>
      </c>
      <c r="D57" s="33" t="s">
        <v>326</v>
      </c>
      <c r="E57" s="48" t="str">
        <f t="shared" si="0"/>
        <v>Significantly Different</v>
      </c>
      <c r="G57" s="12">
        <f t="shared" si="1"/>
        <v>17.8</v>
      </c>
      <c r="H57" s="12">
        <f t="shared" si="2"/>
        <v>6</v>
      </c>
      <c r="I57" s="12" t="str">
        <f t="shared" si="3"/>
        <v>+/-</v>
      </c>
      <c r="J57" s="12" t="str">
        <f t="shared" si="4"/>
        <v>3.1</v>
      </c>
      <c r="K57" s="13">
        <f t="shared" si="5"/>
        <v>1.884498480243161</v>
      </c>
      <c r="L57" s="13">
        <f t="shared" si="6"/>
        <v>32.5</v>
      </c>
      <c r="M57" s="13">
        <f t="shared" si="7"/>
        <v>1.8854787135891578</v>
      </c>
      <c r="N57" s="13">
        <f t="shared" si="8"/>
        <v>17.237001810608447</v>
      </c>
      <c r="O57" s="12" t="s">
        <v>262</v>
      </c>
    </row>
    <row r="58" spans="1:15" x14ac:dyDescent="0.25">
      <c r="A58" s="30">
        <v>48</v>
      </c>
      <c r="B58" s="31" t="s">
        <v>230</v>
      </c>
      <c r="C58" s="32">
        <v>13</v>
      </c>
      <c r="D58" s="33" t="s">
        <v>346</v>
      </c>
      <c r="E58" s="48" t="str">
        <f t="shared" si="0"/>
        <v>Significantly Different</v>
      </c>
      <c r="G58" s="12">
        <f t="shared" si="1"/>
        <v>13</v>
      </c>
      <c r="H58" s="12">
        <f t="shared" si="2"/>
        <v>6</v>
      </c>
      <c r="I58" s="12" t="str">
        <f t="shared" si="3"/>
        <v>+/-</v>
      </c>
      <c r="J58" s="12" t="str">
        <f t="shared" si="4"/>
        <v>3.7</v>
      </c>
      <c r="K58" s="13">
        <f t="shared" si="5"/>
        <v>2.2492401215805473</v>
      </c>
      <c r="L58" s="13">
        <f t="shared" si="6"/>
        <v>37.299999999999997</v>
      </c>
      <c r="M58" s="13">
        <f t="shared" si="7"/>
        <v>2.2500614618020363</v>
      </c>
      <c r="N58" s="13">
        <f t="shared" si="8"/>
        <v>16.577324945660397</v>
      </c>
      <c r="O58" s="12" t="s">
        <v>256</v>
      </c>
    </row>
    <row r="59" spans="1:15" x14ac:dyDescent="0.25">
      <c r="A59" s="30">
        <v>49</v>
      </c>
      <c r="B59" s="31" t="s">
        <v>209</v>
      </c>
      <c r="C59" s="32">
        <v>12.1</v>
      </c>
      <c r="D59" s="33" t="s">
        <v>329</v>
      </c>
      <c r="E59" s="48" t="str">
        <f t="shared" si="0"/>
        <v>Significantly Different</v>
      </c>
      <c r="G59" s="12">
        <f t="shared" si="1"/>
        <v>12.1</v>
      </c>
      <c r="H59" s="12">
        <f t="shared" si="2"/>
        <v>6</v>
      </c>
      <c r="I59" s="12" t="str">
        <f t="shared" si="3"/>
        <v>+/-</v>
      </c>
      <c r="J59" s="12" t="str">
        <f t="shared" si="4"/>
        <v>3.5</v>
      </c>
      <c r="K59" s="13">
        <f t="shared" si="5"/>
        <v>2.1276595744680851</v>
      </c>
      <c r="L59" s="13">
        <f t="shared" si="6"/>
        <v>38.199999999999996</v>
      </c>
      <c r="M59" s="13">
        <f t="shared" si="7"/>
        <v>2.1285278297886441</v>
      </c>
      <c r="N59" s="13">
        <f t="shared" si="8"/>
        <v>17.946676320315309</v>
      </c>
      <c r="O59" s="12" t="s">
        <v>212</v>
      </c>
    </row>
    <row r="60" spans="1:15" x14ac:dyDescent="0.25">
      <c r="A60" s="30">
        <v>50</v>
      </c>
      <c r="B60" s="31" t="s">
        <v>207</v>
      </c>
      <c r="C60" s="32">
        <v>8.6</v>
      </c>
      <c r="D60" s="33" t="s">
        <v>334</v>
      </c>
      <c r="E60" s="48" t="str">
        <f t="shared" si="0"/>
        <v>Significantly Different</v>
      </c>
      <c r="G60" s="12">
        <f t="shared" si="1"/>
        <v>8.6</v>
      </c>
      <c r="H60" s="12">
        <f t="shared" si="2"/>
        <v>6</v>
      </c>
      <c r="I60" s="12" t="str">
        <f t="shared" si="3"/>
        <v>+/-</v>
      </c>
      <c r="J60" s="12" t="str">
        <f t="shared" si="4"/>
        <v>1.8</v>
      </c>
      <c r="K60" s="13">
        <f t="shared" si="5"/>
        <v>1.094224924012158</v>
      </c>
      <c r="L60" s="13">
        <f t="shared" si="6"/>
        <v>41.699999999999996</v>
      </c>
      <c r="M60" s="13">
        <f t="shared" si="7"/>
        <v>1.0959122417823675</v>
      </c>
      <c r="N60" s="13">
        <f t="shared" si="8"/>
        <v>38.050492010363932</v>
      </c>
      <c r="O60" s="12" t="s">
        <v>234</v>
      </c>
    </row>
    <row r="61" spans="1:15" x14ac:dyDescent="0.25">
      <c r="A61" s="30">
        <v>51</v>
      </c>
      <c r="B61" s="31" t="s">
        <v>233</v>
      </c>
      <c r="C61" s="32">
        <v>5.6</v>
      </c>
      <c r="D61" s="33" t="s">
        <v>320</v>
      </c>
      <c r="E61" s="48" t="str">
        <f t="shared" si="0"/>
        <v>Significantly Different</v>
      </c>
      <c r="G61" s="12">
        <f t="shared" si="1"/>
        <v>5.6</v>
      </c>
      <c r="H61" s="12">
        <f t="shared" si="2"/>
        <v>6</v>
      </c>
      <c r="I61" s="12" t="str">
        <f t="shared" si="3"/>
        <v>+/-</v>
      </c>
      <c r="J61" s="12" t="str">
        <f t="shared" si="4"/>
        <v>1.0</v>
      </c>
      <c r="K61" s="13">
        <f t="shared" si="5"/>
        <v>0.60790273556231</v>
      </c>
      <c r="L61" s="13">
        <f t="shared" si="6"/>
        <v>44.699999999999996</v>
      </c>
      <c r="M61" s="13">
        <f t="shared" si="7"/>
        <v>0.61093468821403585</v>
      </c>
      <c r="N61" s="13">
        <f t="shared" si="8"/>
        <v>73.166577151925807</v>
      </c>
      <c r="O61" s="12" t="s">
        <v>216</v>
      </c>
    </row>
    <row r="62" spans="1:15" ht="15.75" thickBot="1" x14ac:dyDescent="0.3">
      <c r="A62" s="36"/>
      <c r="B62" s="37" t="s">
        <v>264</v>
      </c>
      <c r="C62" s="38">
        <v>92.8</v>
      </c>
      <c r="D62" s="39" t="s">
        <v>315</v>
      </c>
      <c r="E62" s="49" t="str">
        <f t="shared" si="0"/>
        <v>Significantly Different</v>
      </c>
      <c r="G62" s="12">
        <f t="shared" si="1"/>
        <v>92.8</v>
      </c>
      <c r="H62" s="12">
        <f t="shared" si="2"/>
        <v>6</v>
      </c>
      <c r="I62" s="12" t="str">
        <f t="shared" si="3"/>
        <v>+/-</v>
      </c>
      <c r="J62" s="12" t="str">
        <f t="shared" si="4"/>
        <v>1.7</v>
      </c>
      <c r="K62" s="13">
        <f t="shared" si="5"/>
        <v>1.0334346504559271</v>
      </c>
      <c r="L62" s="13">
        <f t="shared" si="6"/>
        <v>-42.5</v>
      </c>
      <c r="M62" s="13">
        <f t="shared" si="7"/>
        <v>1.0352210556794166</v>
      </c>
      <c r="N62" s="13">
        <f t="shared" si="8"/>
        <v>-41.054033596821704</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467" priority="5" operator="equal">
      <formula>"State Selected"</formula>
    </cfRule>
    <cfRule type="cellIs" dxfId="466" priority="6" operator="equal">
      <formula>"Not Significantly Different"</formula>
    </cfRule>
  </conditionalFormatting>
  <conditionalFormatting sqref="E10:E62">
    <cfRule type="cellIs" dxfId="465" priority="1" operator="equal">
      <formula>"OTHER ERROR"</formula>
    </cfRule>
    <cfRule type="cellIs" dxfId="464" priority="2" operator="equal">
      <formula>"Statistical Test not applicable"</formula>
    </cfRule>
    <cfRule type="cellIs" dxfId="463" priority="3" operator="equal">
      <formula>"Geography Selected"</formula>
    </cfRule>
    <cfRule type="cellIs" dxfId="462"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66F3E960-B025-4155-8FF1-1954F32FDE59}">
      <formula1>$O$10:$O$62</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796DF-0CE9-4D9C-BA7D-B813EE7697A0}">
  <sheetPr codeName="Sheet28"/>
  <dimension ref="A1:P73"/>
  <sheetViews>
    <sheetView zoomScaleNormal="100" workbookViewId="0">
      <pane ySplit="9" topLeftCell="A10" activePane="bottomLeft" state="frozen"/>
      <selection pane="bottomLeft"/>
    </sheetView>
  </sheetViews>
  <sheetFormatPr defaultRowHeight="15" x14ac:dyDescent="0.25"/>
  <cols>
    <col min="1" max="1" width="22.42578125" style="42" customWidth="1"/>
    <col min="2" max="2" width="18.7109375" style="42" bestFit="1" customWidth="1"/>
    <col min="3" max="3" width="11.85546875" style="42" bestFit="1" customWidth="1"/>
    <col min="4" max="4" width="19" style="42" bestFit="1" customWidth="1"/>
    <col min="5" max="5" width="29.140625" style="42" bestFit="1" customWidth="1"/>
    <col min="6" max="6" width="1.42578125" style="42" customWidth="1"/>
    <col min="7" max="7" width="9.7109375" style="42" hidden="1" customWidth="1"/>
    <col min="8" max="8" width="22.85546875" style="42" hidden="1" customWidth="1"/>
    <col min="9" max="9" width="24.42578125" style="42" hidden="1" customWidth="1"/>
    <col min="10" max="10" width="16.42578125" style="42" hidden="1" customWidth="1"/>
    <col min="11" max="11" width="17.85546875" style="50" hidden="1" customWidth="1"/>
    <col min="12" max="12" width="12" style="42" hidden="1" customWidth="1"/>
    <col min="13" max="13" width="14.7109375" style="42" hidden="1" customWidth="1"/>
    <col min="14" max="14" width="8.7109375" style="42" hidden="1" customWidth="1"/>
    <col min="15" max="15" width="38.85546875" style="42" hidden="1" customWidth="1"/>
    <col min="16" max="16384" width="9.140625" style="42"/>
  </cols>
  <sheetData>
    <row r="1" spans="1:16" x14ac:dyDescent="0.25">
      <c r="A1" s="11" t="s">
        <v>179</v>
      </c>
      <c r="B1" s="42" t="s">
        <v>347</v>
      </c>
    </row>
    <row r="2" spans="1:16" x14ac:dyDescent="0.25">
      <c r="A2" s="11" t="s">
        <v>181</v>
      </c>
      <c r="B2" s="42" t="s">
        <v>348</v>
      </c>
    </row>
    <row r="3" spans="1:16" ht="15.75" thickBot="1" x14ac:dyDescent="0.3"/>
    <row r="4" spans="1:16" ht="15.75" thickBot="1" x14ac:dyDescent="0.3">
      <c r="A4" s="51" t="s">
        <v>183</v>
      </c>
      <c r="B4" s="16" t="s">
        <v>184</v>
      </c>
      <c r="C4" s="52" t="s">
        <v>185</v>
      </c>
      <c r="D4" s="53"/>
      <c r="H4" s="54" t="s">
        <v>186</v>
      </c>
      <c r="I4" s="42">
        <v>1.645</v>
      </c>
      <c r="K4" s="55"/>
      <c r="L4" s="56"/>
      <c r="M4" s="56"/>
      <c r="N4" s="56"/>
      <c r="O4" s="56"/>
      <c r="P4" s="56"/>
    </row>
    <row r="5" spans="1:16" ht="15.75" thickBot="1" x14ac:dyDescent="0.3">
      <c r="A5" s="51"/>
      <c r="B5" s="56"/>
      <c r="K5" s="55"/>
      <c r="L5" s="56"/>
      <c r="M5" s="56"/>
      <c r="N5" s="56"/>
      <c r="O5" s="56"/>
      <c r="P5" s="56"/>
    </row>
    <row r="6" spans="1:16" x14ac:dyDescent="0.25">
      <c r="A6" s="51" t="s">
        <v>187</v>
      </c>
      <c r="B6" s="45">
        <f>VLOOKUP($B$4,$B$10:$D$62,2,FALSE)</f>
        <v>25</v>
      </c>
      <c r="C6" s="42" t="s">
        <v>188</v>
      </c>
      <c r="H6" s="54" t="s">
        <v>189</v>
      </c>
      <c r="I6" s="42">
        <f>VLOOKUP($B$4,$B$9:$K$62,6,FALSE)</f>
        <v>25</v>
      </c>
      <c r="K6" s="57"/>
      <c r="L6" s="56"/>
      <c r="M6" s="56"/>
      <c r="N6" s="56"/>
      <c r="O6" s="56"/>
      <c r="P6" s="56"/>
    </row>
    <row r="7" spans="1:16" ht="15.75" thickBot="1" x14ac:dyDescent="0.3">
      <c r="A7" s="51" t="s">
        <v>190</v>
      </c>
      <c r="B7" s="46" t="str">
        <f>VLOOKUP($B$4,$B$10:$D$62,3,FALSE)</f>
        <v>+/-0.1</v>
      </c>
      <c r="C7" s="42" t="s">
        <v>191</v>
      </c>
      <c r="H7" s="54" t="s">
        <v>192</v>
      </c>
      <c r="I7" s="58">
        <f>VLOOKUP($B$4,$B$9:$K$62,10,FALSE)</f>
        <v>6.0790273556231005E-2</v>
      </c>
      <c r="K7" s="59"/>
      <c r="L7" s="56"/>
      <c r="M7" s="56"/>
      <c r="N7" s="56"/>
      <c r="O7" s="56"/>
      <c r="P7" s="56"/>
    </row>
    <row r="8" spans="1:16" ht="15.75" thickBot="1" x14ac:dyDescent="0.3"/>
    <row r="9" spans="1:16" ht="15.75" thickBot="1" x14ac:dyDescent="0.3">
      <c r="A9" s="60" t="s">
        <v>193</v>
      </c>
      <c r="B9" s="61" t="s">
        <v>194</v>
      </c>
      <c r="C9" s="61" t="s">
        <v>195</v>
      </c>
      <c r="D9" s="61" t="s">
        <v>196</v>
      </c>
      <c r="E9" s="47" t="s">
        <v>197</v>
      </c>
      <c r="F9" s="54"/>
      <c r="G9" s="54" t="s">
        <v>195</v>
      </c>
      <c r="H9" s="54" t="s">
        <v>198</v>
      </c>
      <c r="I9" s="54" t="s">
        <v>199</v>
      </c>
      <c r="J9" s="54" t="s">
        <v>200</v>
      </c>
      <c r="K9" s="59" t="s">
        <v>201</v>
      </c>
      <c r="L9" s="54" t="s">
        <v>202</v>
      </c>
      <c r="M9" s="54" t="s">
        <v>203</v>
      </c>
      <c r="N9" s="54" t="s">
        <v>204</v>
      </c>
      <c r="O9" s="54" t="s">
        <v>205</v>
      </c>
      <c r="P9" s="54"/>
    </row>
    <row r="10" spans="1:16" x14ac:dyDescent="0.25">
      <c r="A10" s="62"/>
      <c r="B10" s="63" t="s">
        <v>184</v>
      </c>
      <c r="C10" s="64">
        <v>25</v>
      </c>
      <c r="D10" s="65"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42">
        <f>IF(ISNUMBER(C10),C10,"NAN")</f>
        <v>25</v>
      </c>
      <c r="H10" s="42">
        <f>LEN(TRIM(D10))</f>
        <v>6</v>
      </c>
      <c r="I10" s="42" t="str">
        <f>IF(H10&gt;=3,MID(TRIM(D10),1,3),"NO")</f>
        <v>+/-</v>
      </c>
      <c r="J10" s="42" t="str">
        <f>IF(TRIM(I10)="+/-",MID(TRIM(D10),4,H10-3),D10)</f>
        <v>0.1</v>
      </c>
      <c r="K10" s="50">
        <f>IF(TRIM(J10)="*****",0,IF(ISERROR(VALUE(J10)),"NA",VALUE(J10/$I$4)))</f>
        <v>6.0790273556231005E-2</v>
      </c>
      <c r="L10" s="50">
        <f>IF(AND(ISNUMBER(G10),ISNUMBER($I$6)),$I$6-G10,"N/A")</f>
        <v>0</v>
      </c>
      <c r="M10" s="50">
        <f>IF(AND(ISNUMBER(K10),ISNUMBER($I$7)),SQRT(K10^2+($I$7)^2),"N/A")</f>
        <v>8.5970429323592404E-2</v>
      </c>
      <c r="N10" s="50">
        <f>IF(AND(ISNUMBER(L10),ISNUMBER(M10),M10&lt;&gt;0),L10/M10,"NA")</f>
        <v>0</v>
      </c>
      <c r="O10" s="42" t="s">
        <v>184</v>
      </c>
    </row>
    <row r="11" spans="1:16" x14ac:dyDescent="0.25">
      <c r="A11" s="62">
        <v>1</v>
      </c>
      <c r="B11" s="63" t="s">
        <v>252</v>
      </c>
      <c r="C11" s="64">
        <v>69.099999999999994</v>
      </c>
      <c r="D11" s="66" t="s">
        <v>339</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42">
        <f t="shared" ref="G11:G62" si="1">IF(ISNUMBER(C11),C11,"NAN")</f>
        <v>69.099999999999994</v>
      </c>
      <c r="H11" s="42">
        <f t="shared" ref="H11:H62" si="2">LEN(TRIM(D11))</f>
        <v>6</v>
      </c>
      <c r="I11" s="42" t="str">
        <f t="shared" ref="I11:I62" si="3">IF(H11&gt;=3,MID(TRIM(D11),1,3),"NO")</f>
        <v>+/-</v>
      </c>
      <c r="J11" s="42" t="str">
        <f t="shared" ref="J11:J62" si="4">IF(TRIM(I11)="+/-",MID(TRIM(D11),4,H11-3),D11)</f>
        <v>2.5</v>
      </c>
      <c r="K11" s="50">
        <f t="shared" ref="K11:K62" si="5">IF(TRIM(J11)="*****",0,IF(ISERROR(VALUE(J11)),"NA",VALUE(J11/$I$4)))</f>
        <v>1.519756838905775</v>
      </c>
      <c r="L11" s="50">
        <f t="shared" ref="L11:L62" si="6">IF(AND(ISNUMBER(G11),ISNUMBER($I$6)),$I$6-G11,"N/A")</f>
        <v>-44.099999999999994</v>
      </c>
      <c r="M11" s="50">
        <f t="shared" ref="M11:M62" si="7">IF(AND(ISNUMBER(K11),ISNUMBER($I$7)),SQRT(K11^2+($I$7)^2),"N/A")</f>
        <v>1.5209721584433802</v>
      </c>
      <c r="N11" s="50">
        <f>IF(AND(ISNUMBER(L11),ISNUMBER(M11),M11&lt;&gt;0),L11/M11,"NA")</f>
        <v>-28.994613579997139</v>
      </c>
      <c r="O11" s="42" t="s">
        <v>208</v>
      </c>
    </row>
    <row r="12" spans="1:16" x14ac:dyDescent="0.25">
      <c r="A12" s="62">
        <v>2</v>
      </c>
      <c r="B12" s="63" t="s">
        <v>213</v>
      </c>
      <c r="C12" s="64">
        <v>54.8</v>
      </c>
      <c r="D12" s="65" t="s">
        <v>246</v>
      </c>
      <c r="E12" s="48" t="str">
        <f t="shared" si="0"/>
        <v>Significantly Different</v>
      </c>
      <c r="G12" s="42">
        <f t="shared" si="1"/>
        <v>54.8</v>
      </c>
      <c r="H12" s="42">
        <f t="shared" si="2"/>
        <v>6</v>
      </c>
      <c r="I12" s="42" t="str">
        <f t="shared" si="3"/>
        <v>+/-</v>
      </c>
      <c r="J12" s="42" t="str">
        <f t="shared" si="4"/>
        <v>0.9</v>
      </c>
      <c r="K12" s="50">
        <f t="shared" si="5"/>
        <v>0.54711246200607899</v>
      </c>
      <c r="L12" s="50">
        <f t="shared" si="6"/>
        <v>-29.799999999999997</v>
      </c>
      <c r="M12" s="50">
        <f t="shared" si="7"/>
        <v>0.55047933970440222</v>
      </c>
      <c r="N12" s="50">
        <f t="shared" ref="N12:N62" si="8">IF(AND(ISNUMBER(L12),ISNUMBER(M12),M12&lt;&gt;0),L12/M12,"NA")</f>
        <v>-54.134638397150518</v>
      </c>
      <c r="O12" s="42" t="s">
        <v>211</v>
      </c>
    </row>
    <row r="13" spans="1:16" x14ac:dyDescent="0.25">
      <c r="A13" s="62">
        <v>3</v>
      </c>
      <c r="B13" s="63" t="s">
        <v>221</v>
      </c>
      <c r="C13" s="64">
        <v>52.3</v>
      </c>
      <c r="D13" s="65" t="s">
        <v>329</v>
      </c>
      <c r="E13" s="48" t="str">
        <f t="shared" si="0"/>
        <v>Significantly Different</v>
      </c>
      <c r="G13" s="42">
        <f t="shared" si="1"/>
        <v>52.3</v>
      </c>
      <c r="H13" s="42">
        <f t="shared" si="2"/>
        <v>6</v>
      </c>
      <c r="I13" s="42" t="str">
        <f t="shared" si="3"/>
        <v>+/-</v>
      </c>
      <c r="J13" s="42" t="str">
        <f t="shared" si="4"/>
        <v>3.5</v>
      </c>
      <c r="K13" s="50">
        <f t="shared" si="5"/>
        <v>2.1276595744680851</v>
      </c>
      <c r="L13" s="50">
        <f t="shared" si="6"/>
        <v>-27.299999999999997</v>
      </c>
      <c r="M13" s="50">
        <f t="shared" si="7"/>
        <v>2.1285278297886441</v>
      </c>
      <c r="N13" s="50">
        <f t="shared" si="8"/>
        <v>-12.825766061377172</v>
      </c>
      <c r="O13" s="42" t="s">
        <v>213</v>
      </c>
    </row>
    <row r="14" spans="1:16" x14ac:dyDescent="0.25">
      <c r="A14" s="62">
        <v>4</v>
      </c>
      <c r="B14" s="63" t="s">
        <v>258</v>
      </c>
      <c r="C14" s="64">
        <v>50.8</v>
      </c>
      <c r="D14" s="65" t="s">
        <v>253</v>
      </c>
      <c r="E14" s="48" t="str">
        <f t="shared" si="0"/>
        <v>Significantly Different</v>
      </c>
      <c r="G14" s="42">
        <f t="shared" si="1"/>
        <v>50.8</v>
      </c>
      <c r="H14" s="42">
        <f t="shared" si="2"/>
        <v>6</v>
      </c>
      <c r="I14" s="42" t="str">
        <f t="shared" si="3"/>
        <v>+/-</v>
      </c>
      <c r="J14" s="42" t="str">
        <f t="shared" si="4"/>
        <v>0.6</v>
      </c>
      <c r="K14" s="50">
        <f t="shared" si="5"/>
        <v>0.36474164133738601</v>
      </c>
      <c r="L14" s="50">
        <f t="shared" si="6"/>
        <v>-25.799999999999997</v>
      </c>
      <c r="M14" s="50">
        <f t="shared" si="7"/>
        <v>0.36977279819442066</v>
      </c>
      <c r="N14" s="50">
        <f t="shared" si="8"/>
        <v>-69.772574202266682</v>
      </c>
      <c r="O14" s="42" t="s">
        <v>215</v>
      </c>
    </row>
    <row r="15" spans="1:16" x14ac:dyDescent="0.25">
      <c r="A15" s="62">
        <v>5</v>
      </c>
      <c r="B15" s="63" t="s">
        <v>260</v>
      </c>
      <c r="C15" s="64">
        <v>44.9</v>
      </c>
      <c r="D15" s="65" t="s">
        <v>335</v>
      </c>
      <c r="E15" s="48" t="str">
        <f t="shared" si="0"/>
        <v>Significantly Different</v>
      </c>
      <c r="G15" s="42">
        <f t="shared" si="1"/>
        <v>44.9</v>
      </c>
      <c r="H15" s="42">
        <f t="shared" si="2"/>
        <v>6</v>
      </c>
      <c r="I15" s="42" t="str">
        <f t="shared" si="3"/>
        <v>+/-</v>
      </c>
      <c r="J15" s="42" t="str">
        <f t="shared" si="4"/>
        <v>2.1</v>
      </c>
      <c r="K15" s="50">
        <f t="shared" si="5"/>
        <v>1.2765957446808511</v>
      </c>
      <c r="L15" s="50">
        <f t="shared" si="6"/>
        <v>-19.899999999999999</v>
      </c>
      <c r="M15" s="50">
        <f t="shared" si="7"/>
        <v>1.2780423125610114</v>
      </c>
      <c r="N15" s="50">
        <f t="shared" si="8"/>
        <v>-15.570689486894441</v>
      </c>
      <c r="O15" s="42" t="s">
        <v>218</v>
      </c>
    </row>
    <row r="16" spans="1:16" x14ac:dyDescent="0.25">
      <c r="A16" s="62">
        <v>6</v>
      </c>
      <c r="B16" s="63" t="s">
        <v>216</v>
      </c>
      <c r="C16" s="64">
        <v>42.3</v>
      </c>
      <c r="D16" s="65" t="s">
        <v>349</v>
      </c>
      <c r="E16" s="48" t="str">
        <f t="shared" si="0"/>
        <v>Significantly Different</v>
      </c>
      <c r="G16" s="42">
        <f t="shared" si="1"/>
        <v>42.3</v>
      </c>
      <c r="H16" s="42">
        <f t="shared" si="2"/>
        <v>6</v>
      </c>
      <c r="I16" s="42" t="str">
        <f t="shared" si="3"/>
        <v>+/-</v>
      </c>
      <c r="J16" s="42" t="str">
        <f t="shared" si="4"/>
        <v>6.4</v>
      </c>
      <c r="K16" s="50">
        <f t="shared" si="5"/>
        <v>3.8905775075987843</v>
      </c>
      <c r="L16" s="50">
        <f t="shared" si="6"/>
        <v>-17.299999999999997</v>
      </c>
      <c r="M16" s="50">
        <f t="shared" si="7"/>
        <v>3.8910524026274191</v>
      </c>
      <c r="N16" s="50">
        <f t="shared" si="8"/>
        <v>-4.4460979215592769</v>
      </c>
      <c r="O16" s="42" t="s">
        <v>220</v>
      </c>
    </row>
    <row r="17" spans="1:15" x14ac:dyDescent="0.25">
      <c r="A17" s="62">
        <v>7</v>
      </c>
      <c r="B17" s="63" t="s">
        <v>236</v>
      </c>
      <c r="C17" s="64">
        <v>41.6</v>
      </c>
      <c r="D17" s="65" t="s">
        <v>317</v>
      </c>
      <c r="E17" s="48" t="str">
        <f t="shared" si="0"/>
        <v>Significantly Different</v>
      </c>
      <c r="G17" s="42">
        <f t="shared" si="1"/>
        <v>41.6</v>
      </c>
      <c r="H17" s="42">
        <f t="shared" si="2"/>
        <v>6</v>
      </c>
      <c r="I17" s="42" t="str">
        <f t="shared" si="3"/>
        <v>+/-</v>
      </c>
      <c r="J17" s="42" t="str">
        <f t="shared" si="4"/>
        <v>2.0</v>
      </c>
      <c r="K17" s="50">
        <f t="shared" si="5"/>
        <v>1.21580547112462</v>
      </c>
      <c r="L17" s="50">
        <f t="shared" si="6"/>
        <v>-16.600000000000001</v>
      </c>
      <c r="M17" s="50">
        <f t="shared" si="7"/>
        <v>1.2173242793009595</v>
      </c>
      <c r="N17" s="50">
        <f t="shared" si="8"/>
        <v>-13.636465058868655</v>
      </c>
      <c r="O17" s="42" t="s">
        <v>222</v>
      </c>
    </row>
    <row r="18" spans="1:15" x14ac:dyDescent="0.25">
      <c r="A18" s="62">
        <v>8</v>
      </c>
      <c r="B18" s="63" t="s">
        <v>215</v>
      </c>
      <c r="C18" s="64">
        <v>40.799999999999997</v>
      </c>
      <c r="D18" s="65" t="s">
        <v>350</v>
      </c>
      <c r="E18" s="48" t="str">
        <f t="shared" si="0"/>
        <v>Significantly Different</v>
      </c>
      <c r="G18" s="42">
        <f t="shared" si="1"/>
        <v>40.799999999999997</v>
      </c>
      <c r="H18" s="42">
        <f t="shared" si="2"/>
        <v>6</v>
      </c>
      <c r="I18" s="42" t="str">
        <f t="shared" si="3"/>
        <v>+/-</v>
      </c>
      <c r="J18" s="42" t="str">
        <f t="shared" si="4"/>
        <v>2.8</v>
      </c>
      <c r="K18" s="50">
        <f t="shared" si="5"/>
        <v>1.7021276595744679</v>
      </c>
      <c r="L18" s="50">
        <f t="shared" si="6"/>
        <v>-15.799999999999997</v>
      </c>
      <c r="M18" s="50">
        <f t="shared" si="7"/>
        <v>1.7032128542397444</v>
      </c>
      <c r="N18" s="50">
        <f t="shared" si="8"/>
        <v>-9.2765856954811277</v>
      </c>
      <c r="O18" s="42" t="s">
        <v>224</v>
      </c>
    </row>
    <row r="19" spans="1:15" x14ac:dyDescent="0.25">
      <c r="A19" s="62">
        <v>9</v>
      </c>
      <c r="B19" s="63" t="s">
        <v>220</v>
      </c>
      <c r="C19" s="64">
        <v>40.1</v>
      </c>
      <c r="D19" s="65" t="s">
        <v>319</v>
      </c>
      <c r="E19" s="48" t="str">
        <f t="shared" si="0"/>
        <v>Significantly Different</v>
      </c>
      <c r="G19" s="42">
        <f t="shared" si="1"/>
        <v>40.1</v>
      </c>
      <c r="H19" s="42">
        <f t="shared" si="2"/>
        <v>6</v>
      </c>
      <c r="I19" s="42" t="str">
        <f t="shared" si="3"/>
        <v>+/-</v>
      </c>
      <c r="J19" s="42" t="str">
        <f t="shared" si="4"/>
        <v>1.6</v>
      </c>
      <c r="K19" s="50">
        <f t="shared" si="5"/>
        <v>0.97264437689969607</v>
      </c>
      <c r="L19" s="50">
        <f t="shared" si="6"/>
        <v>-15.100000000000001</v>
      </c>
      <c r="M19" s="50">
        <f t="shared" si="7"/>
        <v>0.97454222139096647</v>
      </c>
      <c r="N19" s="50">
        <f t="shared" si="8"/>
        <v>-15.494454389516068</v>
      </c>
      <c r="O19" s="42" t="s">
        <v>226</v>
      </c>
    </row>
    <row r="20" spans="1:15" x14ac:dyDescent="0.25">
      <c r="A20" s="62">
        <v>10</v>
      </c>
      <c r="B20" s="63" t="s">
        <v>254</v>
      </c>
      <c r="C20" s="64">
        <v>38.299999999999997</v>
      </c>
      <c r="D20" s="66" t="s">
        <v>333</v>
      </c>
      <c r="E20" s="48" t="str">
        <f t="shared" si="0"/>
        <v>Significantly Different</v>
      </c>
      <c r="G20" s="42">
        <f t="shared" si="1"/>
        <v>38.299999999999997</v>
      </c>
      <c r="H20" s="42">
        <f t="shared" si="2"/>
        <v>6</v>
      </c>
      <c r="I20" s="42" t="str">
        <f t="shared" si="3"/>
        <v>+/-</v>
      </c>
      <c r="J20" s="42" t="str">
        <f t="shared" si="4"/>
        <v>1.3</v>
      </c>
      <c r="K20" s="50">
        <f t="shared" si="5"/>
        <v>0.79027355623100304</v>
      </c>
      <c r="L20" s="50">
        <f t="shared" si="6"/>
        <v>-13.299999999999997</v>
      </c>
      <c r="M20" s="50">
        <f t="shared" si="7"/>
        <v>0.79260819516141623</v>
      </c>
      <c r="N20" s="50">
        <f t="shared" si="8"/>
        <v>-16.78004350849719</v>
      </c>
      <c r="O20" s="42" t="s">
        <v>229</v>
      </c>
    </row>
    <row r="21" spans="1:15" x14ac:dyDescent="0.25">
      <c r="A21" s="62">
        <v>11</v>
      </c>
      <c r="B21" s="63" t="s">
        <v>218</v>
      </c>
      <c r="C21" s="64">
        <v>38.1</v>
      </c>
      <c r="D21" s="65" t="s">
        <v>228</v>
      </c>
      <c r="E21" s="48" t="str">
        <f t="shared" si="0"/>
        <v>Significantly Different</v>
      </c>
      <c r="G21" s="42">
        <f t="shared" si="1"/>
        <v>38.1</v>
      </c>
      <c r="H21" s="42">
        <f t="shared" si="2"/>
        <v>6</v>
      </c>
      <c r="I21" s="42" t="str">
        <f t="shared" si="3"/>
        <v>+/-</v>
      </c>
      <c r="J21" s="42" t="str">
        <f t="shared" si="4"/>
        <v>0.3</v>
      </c>
      <c r="K21" s="50">
        <f t="shared" si="5"/>
        <v>0.18237082066869301</v>
      </c>
      <c r="L21" s="50">
        <f t="shared" si="6"/>
        <v>-13.100000000000001</v>
      </c>
      <c r="M21" s="50">
        <f t="shared" si="7"/>
        <v>0.19223572402239389</v>
      </c>
      <c r="N21" s="50">
        <f t="shared" si="8"/>
        <v>-68.145502437798498</v>
      </c>
      <c r="O21" s="42" t="s">
        <v>231</v>
      </c>
    </row>
    <row r="22" spans="1:15" x14ac:dyDescent="0.25">
      <c r="A22" s="62">
        <v>12</v>
      </c>
      <c r="B22" s="63" t="s">
        <v>232</v>
      </c>
      <c r="C22" s="64">
        <v>36.9</v>
      </c>
      <c r="D22" s="65" t="s">
        <v>351</v>
      </c>
      <c r="E22" s="48" t="str">
        <f t="shared" si="0"/>
        <v>Significantly Different</v>
      </c>
      <c r="G22" s="42">
        <f t="shared" si="1"/>
        <v>36.9</v>
      </c>
      <c r="H22" s="42">
        <f t="shared" si="2"/>
        <v>6</v>
      </c>
      <c r="I22" s="42" t="str">
        <f t="shared" si="3"/>
        <v>+/-</v>
      </c>
      <c r="J22" s="42" t="str">
        <f t="shared" si="4"/>
        <v>2.4</v>
      </c>
      <c r="K22" s="50">
        <f t="shared" si="5"/>
        <v>1.4589665653495441</v>
      </c>
      <c r="L22" s="50">
        <f t="shared" si="6"/>
        <v>-11.899999999999999</v>
      </c>
      <c r="M22" s="50">
        <f t="shared" si="7"/>
        <v>1.460232480178032</v>
      </c>
      <c r="N22" s="50">
        <f t="shared" si="8"/>
        <v>-8.1493872801330554</v>
      </c>
      <c r="O22" s="42" t="s">
        <v>233</v>
      </c>
    </row>
    <row r="23" spans="1:15" x14ac:dyDescent="0.25">
      <c r="A23" s="62">
        <v>13</v>
      </c>
      <c r="B23" s="63" t="s">
        <v>235</v>
      </c>
      <c r="C23" s="64">
        <v>35.299999999999997</v>
      </c>
      <c r="D23" s="65" t="s">
        <v>265</v>
      </c>
      <c r="E23" s="48" t="str">
        <f t="shared" si="0"/>
        <v>Significantly Different</v>
      </c>
      <c r="G23" s="42">
        <f t="shared" si="1"/>
        <v>35.299999999999997</v>
      </c>
      <c r="H23" s="42">
        <f t="shared" si="2"/>
        <v>6</v>
      </c>
      <c r="I23" s="42" t="str">
        <f t="shared" si="3"/>
        <v>+/-</v>
      </c>
      <c r="J23" s="42" t="str">
        <f t="shared" si="4"/>
        <v>0.7</v>
      </c>
      <c r="K23" s="50">
        <f t="shared" si="5"/>
        <v>0.42553191489361697</v>
      </c>
      <c r="L23" s="50">
        <f t="shared" si="6"/>
        <v>-10.299999999999997</v>
      </c>
      <c r="M23" s="50">
        <f t="shared" si="7"/>
        <v>0.42985214661796195</v>
      </c>
      <c r="N23" s="50">
        <f t="shared" si="8"/>
        <v>-23.961727494068533</v>
      </c>
      <c r="O23" s="42" t="s">
        <v>221</v>
      </c>
    </row>
    <row r="24" spans="1:15" x14ac:dyDescent="0.25">
      <c r="A24" s="62">
        <v>14</v>
      </c>
      <c r="B24" s="63" t="s">
        <v>239</v>
      </c>
      <c r="C24" s="64">
        <v>35.200000000000003</v>
      </c>
      <c r="D24" s="65" t="s">
        <v>322</v>
      </c>
      <c r="E24" s="48" t="str">
        <f t="shared" si="0"/>
        <v>Significantly Different</v>
      </c>
      <c r="G24" s="42">
        <f t="shared" si="1"/>
        <v>35.200000000000003</v>
      </c>
      <c r="H24" s="42">
        <f t="shared" si="2"/>
        <v>6</v>
      </c>
      <c r="I24" s="42" t="str">
        <f t="shared" si="3"/>
        <v>+/-</v>
      </c>
      <c r="J24" s="42" t="str">
        <f t="shared" si="4"/>
        <v>1.5</v>
      </c>
      <c r="K24" s="50">
        <f t="shared" si="5"/>
        <v>0.91185410334346506</v>
      </c>
      <c r="L24" s="50">
        <f t="shared" si="6"/>
        <v>-10.200000000000003</v>
      </c>
      <c r="M24" s="50">
        <f t="shared" si="7"/>
        <v>0.91387819929318592</v>
      </c>
      <c r="N24" s="50">
        <f t="shared" si="8"/>
        <v>-11.161224775784031</v>
      </c>
      <c r="O24" s="42" t="s">
        <v>235</v>
      </c>
    </row>
    <row r="25" spans="1:15" x14ac:dyDescent="0.25">
      <c r="A25" s="62">
        <v>15</v>
      </c>
      <c r="B25" s="63" t="s">
        <v>227</v>
      </c>
      <c r="C25" s="64">
        <v>32</v>
      </c>
      <c r="D25" s="65" t="s">
        <v>326</v>
      </c>
      <c r="E25" s="48" t="str">
        <f t="shared" si="0"/>
        <v>Significantly Different</v>
      </c>
      <c r="G25" s="42">
        <f t="shared" si="1"/>
        <v>32</v>
      </c>
      <c r="H25" s="42">
        <f t="shared" si="2"/>
        <v>6</v>
      </c>
      <c r="I25" s="42" t="str">
        <f t="shared" si="3"/>
        <v>+/-</v>
      </c>
      <c r="J25" s="42" t="str">
        <f t="shared" si="4"/>
        <v>3.1</v>
      </c>
      <c r="K25" s="50">
        <f t="shared" si="5"/>
        <v>1.884498480243161</v>
      </c>
      <c r="L25" s="50">
        <f t="shared" si="6"/>
        <v>-7</v>
      </c>
      <c r="M25" s="50">
        <f t="shared" si="7"/>
        <v>1.8854787135891578</v>
      </c>
      <c r="N25" s="50">
        <f t="shared" si="8"/>
        <v>-3.7125850053618197</v>
      </c>
      <c r="O25" s="42" t="s">
        <v>237</v>
      </c>
    </row>
    <row r="26" spans="1:15" x14ac:dyDescent="0.25">
      <c r="A26" s="62">
        <v>16</v>
      </c>
      <c r="B26" s="63" t="s">
        <v>237</v>
      </c>
      <c r="C26" s="64">
        <v>30.5</v>
      </c>
      <c r="D26" s="65" t="s">
        <v>322</v>
      </c>
      <c r="E26" s="48" t="str">
        <f t="shared" si="0"/>
        <v>Significantly Different</v>
      </c>
      <c r="G26" s="42">
        <f t="shared" si="1"/>
        <v>30.5</v>
      </c>
      <c r="H26" s="42">
        <f t="shared" si="2"/>
        <v>6</v>
      </c>
      <c r="I26" s="42" t="str">
        <f t="shared" si="3"/>
        <v>+/-</v>
      </c>
      <c r="J26" s="42" t="str">
        <f t="shared" si="4"/>
        <v>1.5</v>
      </c>
      <c r="K26" s="50">
        <f t="shared" si="5"/>
        <v>0.91185410334346506</v>
      </c>
      <c r="L26" s="50">
        <f t="shared" si="6"/>
        <v>-5.5</v>
      </c>
      <c r="M26" s="50">
        <f t="shared" si="7"/>
        <v>0.91387819929318592</v>
      </c>
      <c r="N26" s="50">
        <f t="shared" si="8"/>
        <v>-6.0183074771384462</v>
      </c>
      <c r="O26" s="42" t="s">
        <v>219</v>
      </c>
    </row>
    <row r="27" spans="1:15" x14ac:dyDescent="0.25">
      <c r="A27" s="62">
        <v>17</v>
      </c>
      <c r="B27" s="63" t="s">
        <v>234</v>
      </c>
      <c r="C27" s="64">
        <v>28.9</v>
      </c>
      <c r="D27" s="65" t="s">
        <v>324</v>
      </c>
      <c r="E27" s="48" t="str">
        <f t="shared" si="0"/>
        <v>Significantly Different</v>
      </c>
      <c r="G27" s="42">
        <f t="shared" si="1"/>
        <v>28.9</v>
      </c>
      <c r="H27" s="42">
        <f t="shared" si="2"/>
        <v>6</v>
      </c>
      <c r="I27" s="42" t="str">
        <f t="shared" si="3"/>
        <v>+/-</v>
      </c>
      <c r="J27" s="42" t="str">
        <f t="shared" si="4"/>
        <v>1.4</v>
      </c>
      <c r="K27" s="50">
        <f t="shared" si="5"/>
        <v>0.85106382978723394</v>
      </c>
      <c r="L27" s="50">
        <f t="shared" si="6"/>
        <v>-3.8999999999999986</v>
      </c>
      <c r="M27" s="50">
        <f t="shared" si="7"/>
        <v>0.85323214879137987</v>
      </c>
      <c r="N27" s="50">
        <f t="shared" si="8"/>
        <v>-4.5708544919743419</v>
      </c>
      <c r="O27" s="42" t="s">
        <v>236</v>
      </c>
    </row>
    <row r="28" spans="1:15" x14ac:dyDescent="0.25">
      <c r="A28" s="62">
        <v>18</v>
      </c>
      <c r="B28" s="63" t="s">
        <v>261</v>
      </c>
      <c r="C28" s="64">
        <v>28.1</v>
      </c>
      <c r="D28" s="65" t="s">
        <v>314</v>
      </c>
      <c r="E28" s="48" t="str">
        <f t="shared" si="0"/>
        <v>Significantly Different</v>
      </c>
      <c r="G28" s="42">
        <f t="shared" si="1"/>
        <v>28.1</v>
      </c>
      <c r="H28" s="42">
        <f t="shared" si="2"/>
        <v>6</v>
      </c>
      <c r="I28" s="42" t="str">
        <f t="shared" si="3"/>
        <v>+/-</v>
      </c>
      <c r="J28" s="42" t="str">
        <f t="shared" si="4"/>
        <v>1.1</v>
      </c>
      <c r="K28" s="50">
        <f t="shared" si="5"/>
        <v>0.66869300911854113</v>
      </c>
      <c r="L28" s="50">
        <f t="shared" si="6"/>
        <v>-3.1000000000000014</v>
      </c>
      <c r="M28" s="50">
        <f t="shared" si="7"/>
        <v>0.67145051776214359</v>
      </c>
      <c r="N28" s="50">
        <f t="shared" si="8"/>
        <v>-4.6168703694382343</v>
      </c>
      <c r="O28" s="42" t="s">
        <v>225</v>
      </c>
    </row>
    <row r="29" spans="1:15" x14ac:dyDescent="0.25">
      <c r="A29" s="62">
        <v>19</v>
      </c>
      <c r="B29" s="63" t="s">
        <v>208</v>
      </c>
      <c r="C29" s="64">
        <v>26.7</v>
      </c>
      <c r="D29" s="65" t="s">
        <v>339</v>
      </c>
      <c r="E29" s="48" t="str">
        <f t="shared" si="0"/>
        <v>Not Significantly Different</v>
      </c>
      <c r="G29" s="42">
        <f t="shared" si="1"/>
        <v>26.7</v>
      </c>
      <c r="H29" s="42">
        <f t="shared" si="2"/>
        <v>6</v>
      </c>
      <c r="I29" s="42" t="str">
        <f t="shared" si="3"/>
        <v>+/-</v>
      </c>
      <c r="J29" s="42" t="str">
        <f t="shared" si="4"/>
        <v>2.5</v>
      </c>
      <c r="K29" s="50">
        <f t="shared" si="5"/>
        <v>1.519756838905775</v>
      </c>
      <c r="L29" s="50">
        <f t="shared" si="6"/>
        <v>-1.6999999999999993</v>
      </c>
      <c r="M29" s="50">
        <f t="shared" si="7"/>
        <v>1.5209721584433802</v>
      </c>
      <c r="N29" s="50">
        <f t="shared" si="8"/>
        <v>-1.1177061924261933</v>
      </c>
      <c r="O29" s="42" t="s">
        <v>241</v>
      </c>
    </row>
    <row r="30" spans="1:15" x14ac:dyDescent="0.25">
      <c r="A30" s="62">
        <v>20</v>
      </c>
      <c r="B30" s="63" t="s">
        <v>250</v>
      </c>
      <c r="C30" s="64">
        <v>24.8</v>
      </c>
      <c r="D30" s="65" t="s">
        <v>352</v>
      </c>
      <c r="E30" s="48" t="str">
        <f t="shared" si="0"/>
        <v>Not Significantly Different</v>
      </c>
      <c r="G30" s="42">
        <f t="shared" si="1"/>
        <v>24.8</v>
      </c>
      <c r="H30" s="42">
        <f t="shared" si="2"/>
        <v>6</v>
      </c>
      <c r="I30" s="42" t="str">
        <f t="shared" si="3"/>
        <v>+/-</v>
      </c>
      <c r="J30" s="42" t="str">
        <f t="shared" si="4"/>
        <v>3.6</v>
      </c>
      <c r="K30" s="50">
        <f t="shared" si="5"/>
        <v>2.188449848024316</v>
      </c>
      <c r="L30" s="50">
        <f t="shared" si="6"/>
        <v>0.19999999999999929</v>
      </c>
      <c r="M30" s="50">
        <f t="shared" si="7"/>
        <v>2.1892939945737515</v>
      </c>
      <c r="N30" s="50">
        <f t="shared" si="8"/>
        <v>9.1353651220761986E-2</v>
      </c>
      <c r="O30" s="42" t="s">
        <v>207</v>
      </c>
    </row>
    <row r="31" spans="1:15" x14ac:dyDescent="0.25">
      <c r="A31" s="62">
        <v>21</v>
      </c>
      <c r="B31" s="63" t="s">
        <v>219</v>
      </c>
      <c r="C31" s="64">
        <v>24</v>
      </c>
      <c r="D31" s="65" t="s">
        <v>323</v>
      </c>
      <c r="E31" s="48" t="str">
        <f t="shared" si="0"/>
        <v>Not Significantly Different</v>
      </c>
      <c r="G31" s="42">
        <f t="shared" si="1"/>
        <v>24</v>
      </c>
      <c r="H31" s="42">
        <f t="shared" si="2"/>
        <v>6</v>
      </c>
      <c r="I31" s="42" t="str">
        <f t="shared" si="3"/>
        <v>+/-</v>
      </c>
      <c r="J31" s="42" t="str">
        <f t="shared" si="4"/>
        <v>1.9</v>
      </c>
      <c r="K31" s="50">
        <f t="shared" si="5"/>
        <v>1.1550151975683889</v>
      </c>
      <c r="L31" s="50">
        <f t="shared" si="6"/>
        <v>1</v>
      </c>
      <c r="M31" s="50">
        <f t="shared" si="7"/>
        <v>1.1566138352851334</v>
      </c>
      <c r="N31" s="50">
        <f t="shared" si="8"/>
        <v>0.86459280486946255</v>
      </c>
      <c r="O31" s="42" t="s">
        <v>244</v>
      </c>
    </row>
    <row r="32" spans="1:15" x14ac:dyDescent="0.25">
      <c r="A32" s="62">
        <v>22</v>
      </c>
      <c r="B32" s="63" t="s">
        <v>263</v>
      </c>
      <c r="C32" s="64">
        <v>23.8</v>
      </c>
      <c r="D32" s="65" t="s">
        <v>332</v>
      </c>
      <c r="E32" s="48" t="str">
        <f t="shared" si="0"/>
        <v>Not Significantly Different</v>
      </c>
      <c r="G32" s="42">
        <f t="shared" si="1"/>
        <v>23.8</v>
      </c>
      <c r="H32" s="42">
        <f t="shared" si="2"/>
        <v>6</v>
      </c>
      <c r="I32" s="42" t="str">
        <f t="shared" si="3"/>
        <v>+/-</v>
      </c>
      <c r="J32" s="42" t="str">
        <f t="shared" si="4"/>
        <v>2.2</v>
      </c>
      <c r="K32" s="50">
        <f t="shared" si="5"/>
        <v>1.3373860182370823</v>
      </c>
      <c r="L32" s="50">
        <f t="shared" si="6"/>
        <v>1.1999999999999993</v>
      </c>
      <c r="M32" s="50">
        <f t="shared" si="7"/>
        <v>1.3387669024647564</v>
      </c>
      <c r="N32" s="50">
        <f t="shared" si="8"/>
        <v>0.89634722653415</v>
      </c>
      <c r="O32" s="42" t="s">
        <v>247</v>
      </c>
    </row>
    <row r="33" spans="1:15" x14ac:dyDescent="0.25">
      <c r="A33" s="62">
        <v>23</v>
      </c>
      <c r="B33" s="63" t="s">
        <v>251</v>
      </c>
      <c r="C33" s="64">
        <v>23.5</v>
      </c>
      <c r="D33" s="65" t="s">
        <v>322</v>
      </c>
      <c r="E33" s="48" t="str">
        <f t="shared" si="0"/>
        <v>Not Significantly Different</v>
      </c>
      <c r="G33" s="42">
        <f t="shared" si="1"/>
        <v>23.5</v>
      </c>
      <c r="H33" s="42">
        <f t="shared" si="2"/>
        <v>6</v>
      </c>
      <c r="I33" s="42" t="str">
        <f t="shared" si="3"/>
        <v>+/-</v>
      </c>
      <c r="J33" s="42" t="str">
        <f t="shared" si="4"/>
        <v>1.5</v>
      </c>
      <c r="K33" s="50">
        <f t="shared" si="5"/>
        <v>0.91185410334346506</v>
      </c>
      <c r="L33" s="50">
        <f t="shared" si="6"/>
        <v>1.5</v>
      </c>
      <c r="M33" s="50">
        <f t="shared" si="7"/>
        <v>0.91387819929318592</v>
      </c>
      <c r="N33" s="50">
        <f t="shared" si="8"/>
        <v>1.6413565846741218</v>
      </c>
      <c r="O33" s="42" t="s">
        <v>249</v>
      </c>
    </row>
    <row r="34" spans="1:15" x14ac:dyDescent="0.25">
      <c r="A34" s="62">
        <v>24</v>
      </c>
      <c r="B34" s="63" t="s">
        <v>256</v>
      </c>
      <c r="C34" s="64">
        <v>22.9</v>
      </c>
      <c r="D34" s="65" t="s">
        <v>253</v>
      </c>
      <c r="E34" s="48" t="str">
        <f t="shared" si="0"/>
        <v>Significantly Different</v>
      </c>
      <c r="G34" s="42">
        <f t="shared" si="1"/>
        <v>22.9</v>
      </c>
      <c r="H34" s="42">
        <f t="shared" si="2"/>
        <v>6</v>
      </c>
      <c r="I34" s="42" t="str">
        <f t="shared" si="3"/>
        <v>+/-</v>
      </c>
      <c r="J34" s="42" t="str">
        <f t="shared" si="4"/>
        <v>0.6</v>
      </c>
      <c r="K34" s="50">
        <f t="shared" si="5"/>
        <v>0.36474164133738601</v>
      </c>
      <c r="L34" s="50">
        <f t="shared" si="6"/>
        <v>2.1000000000000014</v>
      </c>
      <c r="M34" s="50">
        <f t="shared" si="7"/>
        <v>0.36977279819442066</v>
      </c>
      <c r="N34" s="50">
        <f t="shared" si="8"/>
        <v>5.6791630164635709</v>
      </c>
      <c r="O34" s="42" t="s">
        <v>240</v>
      </c>
    </row>
    <row r="35" spans="1:15" x14ac:dyDescent="0.25">
      <c r="A35" s="62">
        <v>25</v>
      </c>
      <c r="B35" s="63" t="s">
        <v>231</v>
      </c>
      <c r="C35" s="64">
        <v>22.5</v>
      </c>
      <c r="D35" s="65" t="s">
        <v>246</v>
      </c>
      <c r="E35" s="48" t="str">
        <f t="shared" si="0"/>
        <v>Significantly Different</v>
      </c>
      <c r="G35" s="42">
        <f t="shared" si="1"/>
        <v>22.5</v>
      </c>
      <c r="H35" s="42">
        <f t="shared" si="2"/>
        <v>6</v>
      </c>
      <c r="I35" s="42" t="str">
        <f t="shared" si="3"/>
        <v>+/-</v>
      </c>
      <c r="J35" s="42" t="str">
        <f t="shared" si="4"/>
        <v>0.9</v>
      </c>
      <c r="K35" s="50">
        <f t="shared" si="5"/>
        <v>0.54711246200607899</v>
      </c>
      <c r="L35" s="50">
        <f t="shared" si="6"/>
        <v>2.5</v>
      </c>
      <c r="M35" s="50">
        <f t="shared" si="7"/>
        <v>0.55047933970440222</v>
      </c>
      <c r="N35" s="50">
        <f t="shared" si="8"/>
        <v>4.5414965098280646</v>
      </c>
      <c r="O35" s="42" t="s">
        <v>250</v>
      </c>
    </row>
    <row r="36" spans="1:15" x14ac:dyDescent="0.25">
      <c r="A36" s="62">
        <v>26</v>
      </c>
      <c r="B36" s="63" t="s">
        <v>224</v>
      </c>
      <c r="C36" s="64">
        <v>19</v>
      </c>
      <c r="D36" s="65" t="s">
        <v>337</v>
      </c>
      <c r="E36" s="48" t="str">
        <f t="shared" si="0"/>
        <v>Significantly Different</v>
      </c>
      <c r="G36" s="42">
        <f t="shared" si="1"/>
        <v>19</v>
      </c>
      <c r="H36" s="42">
        <f t="shared" si="2"/>
        <v>6</v>
      </c>
      <c r="I36" s="42" t="str">
        <f t="shared" si="3"/>
        <v>+/-</v>
      </c>
      <c r="J36" s="42" t="str">
        <f t="shared" si="4"/>
        <v>3.4</v>
      </c>
      <c r="K36" s="50">
        <f t="shared" si="5"/>
        <v>2.0668693009118542</v>
      </c>
      <c r="L36" s="50">
        <f t="shared" si="6"/>
        <v>6</v>
      </c>
      <c r="M36" s="50">
        <f t="shared" si="7"/>
        <v>2.0677630822729425</v>
      </c>
      <c r="N36" s="50">
        <f t="shared" si="8"/>
        <v>2.9016863931068126</v>
      </c>
      <c r="O36" s="42" t="s">
        <v>242</v>
      </c>
    </row>
    <row r="37" spans="1:15" x14ac:dyDescent="0.25">
      <c r="A37" s="62">
        <v>27</v>
      </c>
      <c r="B37" s="63" t="s">
        <v>225</v>
      </c>
      <c r="C37" s="64">
        <v>17.5</v>
      </c>
      <c r="D37" s="65" t="s">
        <v>332</v>
      </c>
      <c r="E37" s="48" t="str">
        <f t="shared" si="0"/>
        <v>Significantly Different</v>
      </c>
      <c r="G37" s="42">
        <f t="shared" si="1"/>
        <v>17.5</v>
      </c>
      <c r="H37" s="42">
        <f t="shared" si="2"/>
        <v>6</v>
      </c>
      <c r="I37" s="42" t="str">
        <f t="shared" si="3"/>
        <v>+/-</v>
      </c>
      <c r="J37" s="42" t="str">
        <f t="shared" si="4"/>
        <v>2.2</v>
      </c>
      <c r="K37" s="50">
        <f t="shared" si="5"/>
        <v>1.3373860182370823</v>
      </c>
      <c r="L37" s="50">
        <f t="shared" si="6"/>
        <v>7.5</v>
      </c>
      <c r="M37" s="50">
        <f t="shared" si="7"/>
        <v>1.3387669024647564</v>
      </c>
      <c r="N37" s="50">
        <f t="shared" si="8"/>
        <v>5.6021701658384409</v>
      </c>
      <c r="O37" s="42" t="s">
        <v>223</v>
      </c>
    </row>
    <row r="38" spans="1:15" x14ac:dyDescent="0.25">
      <c r="A38" s="62">
        <v>28</v>
      </c>
      <c r="B38" s="63" t="s">
        <v>242</v>
      </c>
      <c r="C38" s="64">
        <v>15.8</v>
      </c>
      <c r="D38" s="65" t="s">
        <v>315</v>
      </c>
      <c r="E38" s="48" t="str">
        <f t="shared" si="0"/>
        <v>Significantly Different</v>
      </c>
      <c r="G38" s="42">
        <f t="shared" si="1"/>
        <v>15.8</v>
      </c>
      <c r="H38" s="42">
        <f t="shared" si="2"/>
        <v>6</v>
      </c>
      <c r="I38" s="42" t="str">
        <f t="shared" si="3"/>
        <v>+/-</v>
      </c>
      <c r="J38" s="42" t="str">
        <f t="shared" si="4"/>
        <v>1.7</v>
      </c>
      <c r="K38" s="50">
        <f t="shared" si="5"/>
        <v>1.0334346504559271</v>
      </c>
      <c r="L38" s="50">
        <f t="shared" si="6"/>
        <v>9.1999999999999993</v>
      </c>
      <c r="M38" s="50">
        <f t="shared" si="7"/>
        <v>1.0352210556794166</v>
      </c>
      <c r="N38" s="50">
        <f t="shared" si="8"/>
        <v>8.8869908021355215</v>
      </c>
      <c r="O38" s="42" t="s">
        <v>227</v>
      </c>
    </row>
    <row r="39" spans="1:15" x14ac:dyDescent="0.25">
      <c r="A39" s="62">
        <v>29</v>
      </c>
      <c r="B39" s="63" t="s">
        <v>241</v>
      </c>
      <c r="C39" s="64">
        <v>15.3</v>
      </c>
      <c r="D39" s="65" t="s">
        <v>332</v>
      </c>
      <c r="E39" s="48" t="str">
        <f t="shared" si="0"/>
        <v>Significantly Different</v>
      </c>
      <c r="G39" s="42">
        <f t="shared" si="1"/>
        <v>15.3</v>
      </c>
      <c r="H39" s="42">
        <f t="shared" si="2"/>
        <v>6</v>
      </c>
      <c r="I39" s="42" t="str">
        <f t="shared" si="3"/>
        <v>+/-</v>
      </c>
      <c r="J39" s="42" t="str">
        <f t="shared" si="4"/>
        <v>2.2</v>
      </c>
      <c r="K39" s="50">
        <f t="shared" si="5"/>
        <v>1.3373860182370823</v>
      </c>
      <c r="L39" s="50">
        <f t="shared" si="6"/>
        <v>9.6999999999999993</v>
      </c>
      <c r="M39" s="50">
        <f t="shared" si="7"/>
        <v>1.3387669024647564</v>
      </c>
      <c r="N39" s="50">
        <f t="shared" si="8"/>
        <v>7.2454734144843833</v>
      </c>
      <c r="O39" s="42" t="s">
        <v>254</v>
      </c>
    </row>
    <row r="40" spans="1:15" x14ac:dyDescent="0.25">
      <c r="A40" s="62">
        <v>30</v>
      </c>
      <c r="B40" s="63" t="s">
        <v>240</v>
      </c>
      <c r="C40" s="64">
        <v>12.4</v>
      </c>
      <c r="D40" s="65" t="s">
        <v>320</v>
      </c>
      <c r="E40" s="48" t="str">
        <f t="shared" si="0"/>
        <v>Significantly Different</v>
      </c>
      <c r="G40" s="42">
        <f t="shared" si="1"/>
        <v>12.4</v>
      </c>
      <c r="H40" s="42">
        <f t="shared" si="2"/>
        <v>6</v>
      </c>
      <c r="I40" s="42" t="str">
        <f t="shared" si="3"/>
        <v>+/-</v>
      </c>
      <c r="J40" s="42" t="str">
        <f t="shared" si="4"/>
        <v>1.0</v>
      </c>
      <c r="K40" s="50">
        <f t="shared" si="5"/>
        <v>0.60790273556231</v>
      </c>
      <c r="L40" s="50">
        <f t="shared" si="6"/>
        <v>12.6</v>
      </c>
      <c r="M40" s="50">
        <f t="shared" si="7"/>
        <v>0.61093468821403585</v>
      </c>
      <c r="N40" s="50">
        <f t="shared" si="8"/>
        <v>20.624135841482445</v>
      </c>
      <c r="O40" s="42" t="s">
        <v>214</v>
      </c>
    </row>
    <row r="41" spans="1:15" x14ac:dyDescent="0.25">
      <c r="A41" s="62">
        <v>31</v>
      </c>
      <c r="B41" s="63" t="s">
        <v>249</v>
      </c>
      <c r="C41" s="64">
        <v>12.1</v>
      </c>
      <c r="D41" s="65" t="s">
        <v>265</v>
      </c>
      <c r="E41" s="48" t="str">
        <f t="shared" si="0"/>
        <v>Significantly Different</v>
      </c>
      <c r="G41" s="42">
        <f t="shared" si="1"/>
        <v>12.1</v>
      </c>
      <c r="H41" s="42">
        <f t="shared" si="2"/>
        <v>6</v>
      </c>
      <c r="I41" s="42" t="str">
        <f t="shared" si="3"/>
        <v>+/-</v>
      </c>
      <c r="J41" s="42" t="str">
        <f t="shared" si="4"/>
        <v>0.7</v>
      </c>
      <c r="K41" s="50">
        <f t="shared" si="5"/>
        <v>0.42553191489361697</v>
      </c>
      <c r="L41" s="50">
        <f t="shared" si="6"/>
        <v>12.9</v>
      </c>
      <c r="M41" s="50">
        <f t="shared" si="7"/>
        <v>0.42985214661796195</v>
      </c>
      <c r="N41" s="50">
        <f t="shared" si="8"/>
        <v>30.01031890033827</v>
      </c>
      <c r="O41" s="42" t="s">
        <v>257</v>
      </c>
    </row>
    <row r="42" spans="1:15" x14ac:dyDescent="0.25">
      <c r="A42" s="62">
        <v>32</v>
      </c>
      <c r="B42" s="63" t="s">
        <v>223</v>
      </c>
      <c r="C42" s="64">
        <v>10.5</v>
      </c>
      <c r="D42" s="65" t="s">
        <v>336</v>
      </c>
      <c r="E42" s="48" t="str">
        <f t="shared" si="0"/>
        <v>Significantly Different</v>
      </c>
      <c r="G42" s="42">
        <f t="shared" si="1"/>
        <v>10.5</v>
      </c>
      <c r="H42" s="42">
        <f t="shared" si="2"/>
        <v>6</v>
      </c>
      <c r="I42" s="42" t="str">
        <f t="shared" si="3"/>
        <v>+/-</v>
      </c>
      <c r="J42" s="42" t="str">
        <f t="shared" si="4"/>
        <v>4.2</v>
      </c>
      <c r="K42" s="50">
        <f t="shared" si="5"/>
        <v>2.5531914893617023</v>
      </c>
      <c r="L42" s="50">
        <f t="shared" si="6"/>
        <v>14.5</v>
      </c>
      <c r="M42" s="50">
        <f t="shared" si="7"/>
        <v>2.5539150805592712</v>
      </c>
      <c r="N42" s="50">
        <f t="shared" si="8"/>
        <v>5.6775576096385736</v>
      </c>
      <c r="O42" s="42" t="s">
        <v>252</v>
      </c>
    </row>
    <row r="43" spans="1:15" x14ac:dyDescent="0.25">
      <c r="A43" s="62">
        <v>33</v>
      </c>
      <c r="B43" s="63" t="s">
        <v>212</v>
      </c>
      <c r="C43" s="64">
        <v>9.5</v>
      </c>
      <c r="D43" s="65" t="s">
        <v>310</v>
      </c>
      <c r="E43" s="48" t="str">
        <f t="shared" si="0"/>
        <v>Significantly Different</v>
      </c>
      <c r="G43" s="42">
        <f t="shared" si="1"/>
        <v>9.5</v>
      </c>
      <c r="H43" s="42">
        <f t="shared" si="2"/>
        <v>6</v>
      </c>
      <c r="I43" s="42" t="str">
        <f t="shared" si="3"/>
        <v>+/-</v>
      </c>
      <c r="J43" s="42" t="str">
        <f t="shared" si="4"/>
        <v>5.2</v>
      </c>
      <c r="K43" s="50">
        <f t="shared" si="5"/>
        <v>3.1610942249240122</v>
      </c>
      <c r="L43" s="50">
        <f t="shared" si="6"/>
        <v>15.5</v>
      </c>
      <c r="M43" s="50">
        <f t="shared" si="7"/>
        <v>3.1616786927527887</v>
      </c>
      <c r="N43" s="50">
        <f t="shared" si="8"/>
        <v>4.9024589486367338</v>
      </c>
      <c r="O43" s="42" t="s">
        <v>259</v>
      </c>
    </row>
    <row r="44" spans="1:15" x14ac:dyDescent="0.25">
      <c r="A44" s="62">
        <v>34</v>
      </c>
      <c r="B44" s="63" t="s">
        <v>211</v>
      </c>
      <c r="C44" s="64">
        <v>9.4</v>
      </c>
      <c r="D44" s="65" t="s">
        <v>342</v>
      </c>
      <c r="E44" s="48" t="str">
        <f t="shared" si="0"/>
        <v>Significantly Different</v>
      </c>
      <c r="G44" s="42">
        <f t="shared" si="1"/>
        <v>9.4</v>
      </c>
      <c r="H44" s="42">
        <f t="shared" si="2"/>
        <v>6</v>
      </c>
      <c r="I44" s="42" t="str">
        <f t="shared" si="3"/>
        <v>+/-</v>
      </c>
      <c r="J44" s="42" t="str">
        <f t="shared" si="4"/>
        <v>3.0</v>
      </c>
      <c r="K44" s="50">
        <f t="shared" si="5"/>
        <v>1.8237082066869301</v>
      </c>
      <c r="L44" s="50">
        <f t="shared" si="6"/>
        <v>15.6</v>
      </c>
      <c r="M44" s="50">
        <f t="shared" si="7"/>
        <v>1.8247210966326608</v>
      </c>
      <c r="N44" s="50">
        <f t="shared" si="8"/>
        <v>8.5492517342996859</v>
      </c>
      <c r="O44" s="42" t="s">
        <v>261</v>
      </c>
    </row>
    <row r="45" spans="1:15" x14ac:dyDescent="0.25">
      <c r="A45" s="62">
        <v>35</v>
      </c>
      <c r="B45" s="63" t="s">
        <v>243</v>
      </c>
      <c r="C45" s="64">
        <v>8.6</v>
      </c>
      <c r="D45" s="65" t="s">
        <v>246</v>
      </c>
      <c r="E45" s="48" t="str">
        <f t="shared" si="0"/>
        <v>Significantly Different</v>
      </c>
      <c r="G45" s="42">
        <f t="shared" si="1"/>
        <v>8.6</v>
      </c>
      <c r="H45" s="42">
        <f t="shared" si="2"/>
        <v>6</v>
      </c>
      <c r="I45" s="42" t="str">
        <f t="shared" si="3"/>
        <v>+/-</v>
      </c>
      <c r="J45" s="42" t="str">
        <f t="shared" si="4"/>
        <v>0.9</v>
      </c>
      <c r="K45" s="50">
        <f t="shared" si="5"/>
        <v>0.54711246200607899</v>
      </c>
      <c r="L45" s="50">
        <f t="shared" si="6"/>
        <v>16.399999999999999</v>
      </c>
      <c r="M45" s="50">
        <f t="shared" si="7"/>
        <v>0.55047933970440222</v>
      </c>
      <c r="N45" s="50">
        <f t="shared" si="8"/>
        <v>29.792217104472098</v>
      </c>
      <c r="O45" s="42" t="s">
        <v>230</v>
      </c>
    </row>
    <row r="46" spans="1:15" x14ac:dyDescent="0.25">
      <c r="A46" s="62">
        <v>36</v>
      </c>
      <c r="B46" s="63" t="s">
        <v>238</v>
      </c>
      <c r="C46" s="64">
        <v>8</v>
      </c>
      <c r="D46" s="65" t="s">
        <v>344</v>
      </c>
      <c r="E46" s="48" t="str">
        <f t="shared" si="0"/>
        <v>Significantly Different</v>
      </c>
      <c r="G46" s="42">
        <f t="shared" si="1"/>
        <v>8</v>
      </c>
      <c r="H46" s="42">
        <f t="shared" si="2"/>
        <v>6</v>
      </c>
      <c r="I46" s="42" t="str">
        <f t="shared" si="3"/>
        <v>+/-</v>
      </c>
      <c r="J46" s="42" t="str">
        <f t="shared" si="4"/>
        <v>2.7</v>
      </c>
      <c r="K46" s="50">
        <f t="shared" si="5"/>
        <v>1.6413373860182372</v>
      </c>
      <c r="L46" s="50">
        <f t="shared" si="6"/>
        <v>17</v>
      </c>
      <c r="M46" s="50">
        <f t="shared" si="7"/>
        <v>1.6424627460311607</v>
      </c>
      <c r="N46" s="50">
        <f t="shared" si="8"/>
        <v>10.350310861588015</v>
      </c>
      <c r="O46" s="42" t="s">
        <v>243</v>
      </c>
    </row>
    <row r="47" spans="1:15" x14ac:dyDescent="0.25">
      <c r="A47" s="62">
        <v>37</v>
      </c>
      <c r="B47" s="63" t="s">
        <v>248</v>
      </c>
      <c r="C47" s="64">
        <v>5.9</v>
      </c>
      <c r="D47" s="65" t="s">
        <v>253</v>
      </c>
      <c r="E47" s="48" t="str">
        <f t="shared" si="0"/>
        <v>Significantly Different</v>
      </c>
      <c r="G47" s="42">
        <f t="shared" si="1"/>
        <v>5.9</v>
      </c>
      <c r="H47" s="42">
        <f t="shared" si="2"/>
        <v>6</v>
      </c>
      <c r="I47" s="42" t="str">
        <f t="shared" si="3"/>
        <v>+/-</v>
      </c>
      <c r="J47" s="42" t="str">
        <f t="shared" si="4"/>
        <v>0.6</v>
      </c>
      <c r="K47" s="50">
        <f t="shared" si="5"/>
        <v>0.36474164133738601</v>
      </c>
      <c r="L47" s="50">
        <f t="shared" si="6"/>
        <v>19.100000000000001</v>
      </c>
      <c r="M47" s="50">
        <f t="shared" si="7"/>
        <v>0.36977279819442066</v>
      </c>
      <c r="N47" s="50">
        <f t="shared" si="8"/>
        <v>51.653339816406735</v>
      </c>
      <c r="O47" s="42" t="s">
        <v>260</v>
      </c>
    </row>
    <row r="48" spans="1:15" x14ac:dyDescent="0.25">
      <c r="A48" s="62">
        <v>38</v>
      </c>
      <c r="B48" s="63" t="s">
        <v>229</v>
      </c>
      <c r="C48" s="64">
        <v>5.7</v>
      </c>
      <c r="D48" s="65" t="s">
        <v>228</v>
      </c>
      <c r="E48" s="48" t="str">
        <f t="shared" si="0"/>
        <v>Significantly Different</v>
      </c>
      <c r="G48" s="42">
        <f t="shared" si="1"/>
        <v>5.7</v>
      </c>
      <c r="H48" s="42">
        <f t="shared" si="2"/>
        <v>6</v>
      </c>
      <c r="I48" s="42" t="str">
        <f t="shared" si="3"/>
        <v>+/-</v>
      </c>
      <c r="J48" s="42" t="str">
        <f t="shared" si="4"/>
        <v>0.3</v>
      </c>
      <c r="K48" s="50">
        <f t="shared" si="5"/>
        <v>0.18237082066869301</v>
      </c>
      <c r="L48" s="50">
        <f t="shared" si="6"/>
        <v>19.3</v>
      </c>
      <c r="M48" s="50">
        <f t="shared" si="7"/>
        <v>0.19223572402239389</v>
      </c>
      <c r="N48" s="50">
        <f t="shared" si="8"/>
        <v>100.39757229385579</v>
      </c>
      <c r="O48" s="42" t="s">
        <v>239</v>
      </c>
    </row>
    <row r="49" spans="1:15" x14ac:dyDescent="0.25">
      <c r="A49" s="62">
        <v>39</v>
      </c>
      <c r="B49" s="63" t="s">
        <v>257</v>
      </c>
      <c r="C49" s="64">
        <v>5.2</v>
      </c>
      <c r="D49" s="65" t="s">
        <v>255</v>
      </c>
      <c r="E49" s="48" t="str">
        <f t="shared" si="0"/>
        <v>Significantly Different</v>
      </c>
      <c r="G49" s="42">
        <f t="shared" si="1"/>
        <v>5.2</v>
      </c>
      <c r="H49" s="42">
        <f t="shared" si="2"/>
        <v>6</v>
      </c>
      <c r="I49" s="42" t="str">
        <f t="shared" si="3"/>
        <v>+/-</v>
      </c>
      <c r="J49" s="42" t="str">
        <f t="shared" si="4"/>
        <v>0.4</v>
      </c>
      <c r="K49" s="50">
        <f t="shared" si="5"/>
        <v>0.24316109422492402</v>
      </c>
      <c r="L49" s="50">
        <f t="shared" si="6"/>
        <v>19.8</v>
      </c>
      <c r="M49" s="50">
        <f t="shared" si="7"/>
        <v>0.25064471888253259</v>
      </c>
      <c r="N49" s="50">
        <f t="shared" si="8"/>
        <v>78.996278430583999</v>
      </c>
      <c r="O49" s="42" t="s">
        <v>248</v>
      </c>
    </row>
    <row r="50" spans="1:15" x14ac:dyDescent="0.25">
      <c r="A50" s="62">
        <v>40</v>
      </c>
      <c r="B50" s="63" t="s">
        <v>259</v>
      </c>
      <c r="C50" s="64">
        <v>5</v>
      </c>
      <c r="D50" s="65" t="s">
        <v>228</v>
      </c>
      <c r="E50" s="48" t="str">
        <f t="shared" si="0"/>
        <v>Significantly Different</v>
      </c>
      <c r="G50" s="42">
        <f t="shared" si="1"/>
        <v>5</v>
      </c>
      <c r="H50" s="42">
        <f t="shared" si="2"/>
        <v>6</v>
      </c>
      <c r="I50" s="42" t="str">
        <f t="shared" si="3"/>
        <v>+/-</v>
      </c>
      <c r="J50" s="42" t="str">
        <f t="shared" si="4"/>
        <v>0.3</v>
      </c>
      <c r="K50" s="50">
        <f t="shared" si="5"/>
        <v>0.18237082066869301</v>
      </c>
      <c r="L50" s="50">
        <f t="shared" si="6"/>
        <v>20</v>
      </c>
      <c r="M50" s="50">
        <f t="shared" si="7"/>
        <v>0.19223572402239389</v>
      </c>
      <c r="N50" s="50">
        <f t="shared" si="8"/>
        <v>104.03893501953968</v>
      </c>
      <c r="O50" s="42" t="s">
        <v>245</v>
      </c>
    </row>
    <row r="51" spans="1:15" x14ac:dyDescent="0.25">
      <c r="A51" s="62">
        <v>41</v>
      </c>
      <c r="B51" s="63" t="s">
        <v>262</v>
      </c>
      <c r="C51" s="64">
        <v>4.7</v>
      </c>
      <c r="D51" s="65" t="s">
        <v>217</v>
      </c>
      <c r="E51" s="48" t="str">
        <f t="shared" si="0"/>
        <v>Significantly Different</v>
      </c>
      <c r="G51" s="42">
        <f t="shared" si="1"/>
        <v>4.7</v>
      </c>
      <c r="H51" s="42">
        <f t="shared" si="2"/>
        <v>6</v>
      </c>
      <c r="I51" s="42" t="str">
        <f t="shared" si="3"/>
        <v>+/-</v>
      </c>
      <c r="J51" s="42" t="str">
        <f t="shared" si="4"/>
        <v>0.5</v>
      </c>
      <c r="K51" s="50">
        <f t="shared" si="5"/>
        <v>0.303951367781155</v>
      </c>
      <c r="L51" s="50">
        <f t="shared" si="6"/>
        <v>20.3</v>
      </c>
      <c r="M51" s="50">
        <f t="shared" si="7"/>
        <v>0.30997079109986531</v>
      </c>
      <c r="N51" s="50">
        <f t="shared" si="8"/>
        <v>65.49004158736949</v>
      </c>
      <c r="O51" s="42" t="s">
        <v>263</v>
      </c>
    </row>
    <row r="52" spans="1:15" x14ac:dyDescent="0.25">
      <c r="A52" s="62">
        <v>42</v>
      </c>
      <c r="B52" s="63" t="s">
        <v>222</v>
      </c>
      <c r="C52" s="64">
        <v>4.5999999999999996</v>
      </c>
      <c r="D52" s="65" t="s">
        <v>253</v>
      </c>
      <c r="E52" s="48" t="str">
        <f t="shared" si="0"/>
        <v>Significantly Different</v>
      </c>
      <c r="G52" s="42">
        <f t="shared" si="1"/>
        <v>4.5999999999999996</v>
      </c>
      <c r="H52" s="42">
        <f t="shared" si="2"/>
        <v>6</v>
      </c>
      <c r="I52" s="42" t="str">
        <f t="shared" si="3"/>
        <v>+/-</v>
      </c>
      <c r="J52" s="42" t="str">
        <f t="shared" si="4"/>
        <v>0.6</v>
      </c>
      <c r="K52" s="50">
        <f t="shared" si="5"/>
        <v>0.36474164133738601</v>
      </c>
      <c r="L52" s="50">
        <f t="shared" si="6"/>
        <v>20.399999999999999</v>
      </c>
      <c r="M52" s="50">
        <f t="shared" si="7"/>
        <v>0.36977279819442066</v>
      </c>
      <c r="N52" s="50">
        <f t="shared" si="8"/>
        <v>55.169012159931796</v>
      </c>
      <c r="O52" s="42" t="s">
        <v>238</v>
      </c>
    </row>
    <row r="53" spans="1:15" x14ac:dyDescent="0.25">
      <c r="A53" s="62">
        <v>43</v>
      </c>
      <c r="B53" s="63" t="s">
        <v>230</v>
      </c>
      <c r="C53" s="64">
        <v>3.9</v>
      </c>
      <c r="D53" s="65" t="s">
        <v>315</v>
      </c>
      <c r="E53" s="48" t="str">
        <f t="shared" si="0"/>
        <v>Significantly Different</v>
      </c>
      <c r="G53" s="42">
        <f t="shared" si="1"/>
        <v>3.9</v>
      </c>
      <c r="H53" s="42">
        <f t="shared" si="2"/>
        <v>6</v>
      </c>
      <c r="I53" s="42" t="str">
        <f t="shared" si="3"/>
        <v>+/-</v>
      </c>
      <c r="J53" s="42" t="str">
        <f t="shared" si="4"/>
        <v>1.7</v>
      </c>
      <c r="K53" s="50">
        <f t="shared" si="5"/>
        <v>1.0334346504559271</v>
      </c>
      <c r="L53" s="50">
        <f t="shared" si="6"/>
        <v>21.1</v>
      </c>
      <c r="M53" s="50">
        <f t="shared" si="7"/>
        <v>1.0352210556794166</v>
      </c>
      <c r="N53" s="50">
        <f t="shared" si="8"/>
        <v>20.382120209245599</v>
      </c>
      <c r="O53" s="42" t="s">
        <v>251</v>
      </c>
    </row>
    <row r="54" spans="1:15" x14ac:dyDescent="0.25">
      <c r="A54" s="62">
        <v>44</v>
      </c>
      <c r="B54" s="63" t="s">
        <v>244</v>
      </c>
      <c r="C54" s="64">
        <v>3.7</v>
      </c>
      <c r="D54" s="65" t="s">
        <v>255</v>
      </c>
      <c r="E54" s="48" t="str">
        <f t="shared" si="0"/>
        <v>Significantly Different</v>
      </c>
      <c r="G54" s="42">
        <f t="shared" si="1"/>
        <v>3.7</v>
      </c>
      <c r="H54" s="42">
        <f t="shared" si="2"/>
        <v>6</v>
      </c>
      <c r="I54" s="42" t="str">
        <f t="shared" si="3"/>
        <v>+/-</v>
      </c>
      <c r="J54" s="42" t="str">
        <f t="shared" si="4"/>
        <v>0.4</v>
      </c>
      <c r="K54" s="50">
        <f t="shared" si="5"/>
        <v>0.24316109422492402</v>
      </c>
      <c r="L54" s="50">
        <f t="shared" si="6"/>
        <v>21.3</v>
      </c>
      <c r="M54" s="50">
        <f t="shared" si="7"/>
        <v>0.25064471888253259</v>
      </c>
      <c r="N54" s="50">
        <f t="shared" si="8"/>
        <v>84.98084497835552</v>
      </c>
      <c r="O54" s="42" t="s">
        <v>258</v>
      </c>
    </row>
    <row r="55" spans="1:15" x14ac:dyDescent="0.25">
      <c r="A55" s="62">
        <v>45</v>
      </c>
      <c r="B55" s="63" t="s">
        <v>245</v>
      </c>
      <c r="C55" s="64">
        <v>3.3</v>
      </c>
      <c r="D55" s="65" t="s">
        <v>334</v>
      </c>
      <c r="E55" s="48" t="str">
        <f t="shared" si="0"/>
        <v>Significantly Different</v>
      </c>
      <c r="G55" s="42">
        <f t="shared" si="1"/>
        <v>3.3</v>
      </c>
      <c r="H55" s="42">
        <f t="shared" si="2"/>
        <v>6</v>
      </c>
      <c r="I55" s="42" t="str">
        <f t="shared" si="3"/>
        <v>+/-</v>
      </c>
      <c r="J55" s="42" t="str">
        <f t="shared" si="4"/>
        <v>1.8</v>
      </c>
      <c r="K55" s="50">
        <f t="shared" si="5"/>
        <v>1.094224924012158</v>
      </c>
      <c r="L55" s="50">
        <f t="shared" si="6"/>
        <v>21.7</v>
      </c>
      <c r="M55" s="50">
        <f t="shared" si="7"/>
        <v>1.0959122417823675</v>
      </c>
      <c r="N55" s="50">
        <f t="shared" si="8"/>
        <v>19.800855554553891</v>
      </c>
      <c r="O55" s="42" t="s">
        <v>232</v>
      </c>
    </row>
    <row r="56" spans="1:15" x14ac:dyDescent="0.25">
      <c r="A56" s="62">
        <v>46</v>
      </c>
      <c r="B56" s="63" t="s">
        <v>226</v>
      </c>
      <c r="C56" s="64">
        <v>3</v>
      </c>
      <c r="D56" s="65" t="s">
        <v>321</v>
      </c>
      <c r="E56" s="48" t="str">
        <f t="shared" si="0"/>
        <v>Significantly Different</v>
      </c>
      <c r="G56" s="42">
        <f t="shared" si="1"/>
        <v>3</v>
      </c>
      <c r="H56" s="42">
        <f t="shared" si="2"/>
        <v>6</v>
      </c>
      <c r="I56" s="42" t="str">
        <f t="shared" si="3"/>
        <v>+/-</v>
      </c>
      <c r="J56" s="42" t="str">
        <f t="shared" si="4"/>
        <v>1.2</v>
      </c>
      <c r="K56" s="50">
        <f t="shared" si="5"/>
        <v>0.72948328267477203</v>
      </c>
      <c r="L56" s="50">
        <f t="shared" si="6"/>
        <v>22</v>
      </c>
      <c r="M56" s="50">
        <f t="shared" si="7"/>
        <v>0.73201182849801194</v>
      </c>
      <c r="N56" s="50">
        <f t="shared" si="8"/>
        <v>30.054159159068494</v>
      </c>
      <c r="O56" s="42" t="s">
        <v>209</v>
      </c>
    </row>
    <row r="57" spans="1:15" x14ac:dyDescent="0.25">
      <c r="A57" s="62">
        <v>47</v>
      </c>
      <c r="B57" s="63" t="s">
        <v>233</v>
      </c>
      <c r="C57" s="64">
        <v>1.9</v>
      </c>
      <c r="D57" s="65" t="s">
        <v>253</v>
      </c>
      <c r="E57" s="48" t="str">
        <f t="shared" si="0"/>
        <v>Significantly Different</v>
      </c>
      <c r="G57" s="42">
        <f t="shared" si="1"/>
        <v>1.9</v>
      </c>
      <c r="H57" s="42">
        <f t="shared" si="2"/>
        <v>6</v>
      </c>
      <c r="I57" s="42" t="str">
        <f t="shared" si="3"/>
        <v>+/-</v>
      </c>
      <c r="J57" s="42" t="str">
        <f t="shared" si="4"/>
        <v>0.6</v>
      </c>
      <c r="K57" s="50">
        <f t="shared" si="5"/>
        <v>0.36474164133738601</v>
      </c>
      <c r="L57" s="50">
        <f t="shared" si="6"/>
        <v>23.1</v>
      </c>
      <c r="M57" s="50">
        <f t="shared" si="7"/>
        <v>0.36977279819442066</v>
      </c>
      <c r="N57" s="50">
        <f t="shared" si="8"/>
        <v>62.470793181099246</v>
      </c>
      <c r="O57" s="42" t="s">
        <v>262</v>
      </c>
    </row>
    <row r="58" spans="1:15" x14ac:dyDescent="0.25">
      <c r="A58" s="62">
        <v>48</v>
      </c>
      <c r="B58" s="63" t="s">
        <v>209</v>
      </c>
      <c r="C58" s="64">
        <v>1.7</v>
      </c>
      <c r="D58" s="65" t="s">
        <v>333</v>
      </c>
      <c r="E58" s="48" t="str">
        <f t="shared" si="0"/>
        <v>Significantly Different</v>
      </c>
      <c r="G58" s="42">
        <f t="shared" si="1"/>
        <v>1.7</v>
      </c>
      <c r="H58" s="42">
        <f t="shared" si="2"/>
        <v>6</v>
      </c>
      <c r="I58" s="42" t="str">
        <f t="shared" si="3"/>
        <v>+/-</v>
      </c>
      <c r="J58" s="42" t="str">
        <f t="shared" si="4"/>
        <v>1.3</v>
      </c>
      <c r="K58" s="50">
        <f t="shared" si="5"/>
        <v>0.79027355623100304</v>
      </c>
      <c r="L58" s="50">
        <f t="shared" si="6"/>
        <v>23.3</v>
      </c>
      <c r="M58" s="50">
        <f t="shared" si="7"/>
        <v>0.79260819516141623</v>
      </c>
      <c r="N58" s="50">
        <f t="shared" si="8"/>
        <v>29.396617575036441</v>
      </c>
      <c r="O58" s="42" t="s">
        <v>256</v>
      </c>
    </row>
    <row r="59" spans="1:15" x14ac:dyDescent="0.25">
      <c r="A59" s="62">
        <v>49</v>
      </c>
      <c r="B59" s="63" t="s">
        <v>207</v>
      </c>
      <c r="C59" s="64">
        <v>1.6</v>
      </c>
      <c r="D59" s="65" t="s">
        <v>294</v>
      </c>
      <c r="E59" s="48" t="str">
        <f t="shared" si="0"/>
        <v>Significantly Different</v>
      </c>
      <c r="G59" s="42">
        <f t="shared" si="1"/>
        <v>1.6</v>
      </c>
      <c r="H59" s="42">
        <f t="shared" si="2"/>
        <v>6</v>
      </c>
      <c r="I59" s="42" t="str">
        <f t="shared" si="3"/>
        <v>+/-</v>
      </c>
      <c r="J59" s="42" t="str">
        <f t="shared" si="4"/>
        <v>0.8</v>
      </c>
      <c r="K59" s="50">
        <f t="shared" si="5"/>
        <v>0.48632218844984804</v>
      </c>
      <c r="L59" s="50">
        <f t="shared" si="6"/>
        <v>23.4</v>
      </c>
      <c r="M59" s="50">
        <f t="shared" si="7"/>
        <v>0.49010685399991183</v>
      </c>
      <c r="N59" s="50">
        <f t="shared" si="8"/>
        <v>47.744690385424008</v>
      </c>
      <c r="O59" s="42" t="s">
        <v>212</v>
      </c>
    </row>
    <row r="60" spans="1:15" x14ac:dyDescent="0.25">
      <c r="A60" s="62">
        <v>50</v>
      </c>
      <c r="B60" s="63" t="s">
        <v>247</v>
      </c>
      <c r="C60" s="64">
        <v>1.3</v>
      </c>
      <c r="D60" s="65" t="s">
        <v>228</v>
      </c>
      <c r="E60" s="48" t="str">
        <f t="shared" si="0"/>
        <v>Significantly Different</v>
      </c>
      <c r="G60" s="42">
        <f t="shared" si="1"/>
        <v>1.3</v>
      </c>
      <c r="H60" s="42">
        <f t="shared" si="2"/>
        <v>6</v>
      </c>
      <c r="I60" s="42" t="str">
        <f t="shared" si="3"/>
        <v>+/-</v>
      </c>
      <c r="J60" s="42" t="str">
        <f t="shared" si="4"/>
        <v>0.3</v>
      </c>
      <c r="K60" s="50">
        <f t="shared" si="5"/>
        <v>0.18237082066869301</v>
      </c>
      <c r="L60" s="50">
        <f t="shared" si="6"/>
        <v>23.7</v>
      </c>
      <c r="M60" s="50">
        <f t="shared" si="7"/>
        <v>0.19223572402239389</v>
      </c>
      <c r="N60" s="50">
        <f t="shared" si="8"/>
        <v>123.28613799815452</v>
      </c>
      <c r="O60" s="42" t="s">
        <v>234</v>
      </c>
    </row>
    <row r="61" spans="1:15" x14ac:dyDescent="0.25">
      <c r="A61" s="62">
        <v>51</v>
      </c>
      <c r="B61" s="63" t="s">
        <v>214</v>
      </c>
      <c r="C61" s="64">
        <v>1.2</v>
      </c>
      <c r="D61" s="65" t="s">
        <v>253</v>
      </c>
      <c r="E61" s="48" t="str">
        <f t="shared" si="0"/>
        <v>Significantly Different</v>
      </c>
      <c r="G61" s="42">
        <f t="shared" si="1"/>
        <v>1.2</v>
      </c>
      <c r="H61" s="42">
        <f t="shared" si="2"/>
        <v>6</v>
      </c>
      <c r="I61" s="42" t="str">
        <f t="shared" si="3"/>
        <v>+/-</v>
      </c>
      <c r="J61" s="42" t="str">
        <f t="shared" si="4"/>
        <v>0.6</v>
      </c>
      <c r="K61" s="50">
        <f t="shared" si="5"/>
        <v>0.36474164133738601</v>
      </c>
      <c r="L61" s="50">
        <f t="shared" si="6"/>
        <v>23.8</v>
      </c>
      <c r="M61" s="50">
        <f t="shared" si="7"/>
        <v>0.36977279819442066</v>
      </c>
      <c r="N61" s="50">
        <f t="shared" si="8"/>
        <v>64.363847519920427</v>
      </c>
      <c r="O61" s="42" t="s">
        <v>216</v>
      </c>
    </row>
    <row r="62" spans="1:15" ht="15.75" thickBot="1" x14ac:dyDescent="0.3">
      <c r="A62" s="67"/>
      <c r="B62" s="68" t="s">
        <v>264</v>
      </c>
      <c r="C62" s="69">
        <v>3.3</v>
      </c>
      <c r="D62" s="70" t="s">
        <v>333</v>
      </c>
      <c r="E62" s="49" t="str">
        <f t="shared" si="0"/>
        <v>Significantly Different</v>
      </c>
      <c r="G62" s="42">
        <f t="shared" si="1"/>
        <v>3.3</v>
      </c>
      <c r="H62" s="42">
        <f t="shared" si="2"/>
        <v>6</v>
      </c>
      <c r="I62" s="42" t="str">
        <f t="shared" si="3"/>
        <v>+/-</v>
      </c>
      <c r="J62" s="42" t="str">
        <f t="shared" si="4"/>
        <v>1.3</v>
      </c>
      <c r="K62" s="50">
        <f t="shared" si="5"/>
        <v>0.79027355623100304</v>
      </c>
      <c r="L62" s="50">
        <f t="shared" si="6"/>
        <v>21.7</v>
      </c>
      <c r="M62" s="50">
        <f t="shared" si="7"/>
        <v>0.79260819516141623</v>
      </c>
      <c r="N62" s="50">
        <f t="shared" si="8"/>
        <v>27.377965724390158</v>
      </c>
      <c r="O62" s="42" t="s">
        <v>264</v>
      </c>
    </row>
    <row r="64" spans="1:15" x14ac:dyDescent="0.25">
      <c r="A64" s="42" t="s">
        <v>266</v>
      </c>
    </row>
    <row r="66" spans="1:1" x14ac:dyDescent="0.25">
      <c r="A66" s="42" t="s">
        <v>267</v>
      </c>
    </row>
    <row r="67" spans="1:1" x14ac:dyDescent="0.25">
      <c r="A67" s="42" t="s">
        <v>268</v>
      </c>
    </row>
    <row r="68" spans="1:1" x14ac:dyDescent="0.25">
      <c r="A68" s="42" t="s">
        <v>269</v>
      </c>
    </row>
    <row r="69" spans="1:1" x14ac:dyDescent="0.25">
      <c r="A69" s="42" t="s">
        <v>270</v>
      </c>
    </row>
    <row r="70" spans="1:1" x14ac:dyDescent="0.25">
      <c r="A70" s="42" t="s">
        <v>271</v>
      </c>
    </row>
    <row r="71" spans="1:1" x14ac:dyDescent="0.25">
      <c r="A71" s="42" t="s">
        <v>272</v>
      </c>
    </row>
    <row r="72" spans="1:1" x14ac:dyDescent="0.25">
      <c r="A72" s="42" t="s">
        <v>273</v>
      </c>
    </row>
    <row r="73" spans="1:1" x14ac:dyDescent="0.25">
      <c r="A73" s="42" t="s">
        <v>274</v>
      </c>
    </row>
  </sheetData>
  <sheetProtection sheet="1" objects="1" scenarios="1"/>
  <conditionalFormatting sqref="F10:J62">
    <cfRule type="cellIs" dxfId="461" priority="5" operator="equal">
      <formula>"State Selected"</formula>
    </cfRule>
    <cfRule type="cellIs" dxfId="460" priority="6" operator="equal">
      <formula>"Not Significantly Different"</formula>
    </cfRule>
  </conditionalFormatting>
  <conditionalFormatting sqref="E10:E62">
    <cfRule type="cellIs" dxfId="459" priority="1" operator="equal">
      <formula>"OTHER ERROR"</formula>
    </cfRule>
    <cfRule type="cellIs" dxfId="458" priority="2" operator="equal">
      <formula>"Statistical Test not applicable"</formula>
    </cfRule>
    <cfRule type="cellIs" dxfId="457" priority="3" operator="equal">
      <formula>"Geography Selected"</formula>
    </cfRule>
    <cfRule type="cellIs" dxfId="456"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0095E02B-6B68-44DF-AAF9-32C0C4DEAD57}">
      <formula1>$O$10:$O$62</formula1>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A6147-F092-4937-8448-FA1A97A42BDD}">
  <sheetPr codeName="Sheet30"/>
  <dimension ref="A1:P73"/>
  <sheetViews>
    <sheetView zoomScaleNormal="100" workbookViewId="0">
      <pane ySplit="9" topLeftCell="A16"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353</v>
      </c>
    </row>
    <row r="2" spans="1:16" x14ac:dyDescent="0.25">
      <c r="A2" s="14" t="s">
        <v>181</v>
      </c>
      <c r="B2" s="12" t="s">
        <v>354</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67.3</v>
      </c>
      <c r="C6" s="12" t="s">
        <v>188</v>
      </c>
      <c r="H6" s="19" t="s">
        <v>189</v>
      </c>
      <c r="I6" s="12">
        <f>VLOOKUP($B$4,$B$9:$K$62,6,FALSE)</f>
        <v>67.3</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67.3</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67.3</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249</v>
      </c>
      <c r="C11" s="32">
        <v>81.900000000000006</v>
      </c>
      <c r="D11" s="35" t="s">
        <v>210</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81.900000000000006</v>
      </c>
      <c r="H11" s="12">
        <f t="shared" ref="H11:H62" si="2">LEN(TRIM(D11))</f>
        <v>6</v>
      </c>
      <c r="I11" s="12" t="str">
        <f t="shared" ref="I11:I62" si="3">IF(H11&gt;=3,MID(TRIM(D11),1,3),"NO")</f>
        <v>+/-</v>
      </c>
      <c r="J11" s="12" t="str">
        <f t="shared" ref="J11:J62" si="4">IF(TRIM(I11)="+/-",MID(TRIM(D11),4,H11-3),D11)</f>
        <v>0.2</v>
      </c>
      <c r="K11" s="13">
        <f t="shared" ref="K11:K62" si="5">IF(TRIM(J11)="*****",0,IF(ISERROR(VALUE(J11)),"NA",VALUE(J11/$I$4)))</f>
        <v>0.12158054711246201</v>
      </c>
      <c r="L11" s="13">
        <f t="shared" ref="L11:L62" si="6">IF(AND(ISNUMBER(G11),ISNUMBER($I$6)),$I$6-G11,"N/A")</f>
        <v>-14.600000000000009</v>
      </c>
      <c r="M11" s="13">
        <f t="shared" ref="M11:M62" si="7">IF(AND(ISNUMBER(K11),ISNUMBER($I$7)),SQRT(K11^2+($I$7)^2),"N/A")</f>
        <v>0.1359311840425404</v>
      </c>
      <c r="N11" s="13">
        <f>IF(AND(ISNUMBER(L11),ISNUMBER(M11),M11&lt;&gt;0),L11/M11,"NA")</f>
        <v>-107.40728923122496</v>
      </c>
      <c r="O11" s="12" t="s">
        <v>208</v>
      </c>
    </row>
    <row r="12" spans="1:16" x14ac:dyDescent="0.25">
      <c r="A12" s="30">
        <v>2</v>
      </c>
      <c r="B12" s="31" t="s">
        <v>241</v>
      </c>
      <c r="C12" s="32">
        <v>81.5</v>
      </c>
      <c r="D12" s="33" t="s">
        <v>255</v>
      </c>
      <c r="E12" s="48" t="str">
        <f t="shared" si="0"/>
        <v>Significantly Different</v>
      </c>
      <c r="G12" s="12">
        <f t="shared" si="1"/>
        <v>81.5</v>
      </c>
      <c r="H12" s="12">
        <f t="shared" si="2"/>
        <v>6</v>
      </c>
      <c r="I12" s="12" t="str">
        <f t="shared" si="3"/>
        <v>+/-</v>
      </c>
      <c r="J12" s="12" t="str">
        <f t="shared" si="4"/>
        <v>0.4</v>
      </c>
      <c r="K12" s="13">
        <f t="shared" si="5"/>
        <v>0.24316109422492402</v>
      </c>
      <c r="L12" s="13">
        <f t="shared" si="6"/>
        <v>-14.200000000000003</v>
      </c>
      <c r="M12" s="13">
        <f t="shared" si="7"/>
        <v>0.25064471888253259</v>
      </c>
      <c r="N12" s="13">
        <f t="shared" ref="N12:N62" si="8">IF(AND(ISNUMBER(L12),ISNUMBER(M12),M12&lt;&gt;0),L12/M12,"NA")</f>
        <v>-56.653896652237023</v>
      </c>
      <c r="O12" s="12" t="s">
        <v>211</v>
      </c>
    </row>
    <row r="13" spans="1:16" x14ac:dyDescent="0.25">
      <c r="A13" s="30">
        <v>3</v>
      </c>
      <c r="B13" s="31" t="s">
        <v>259</v>
      </c>
      <c r="C13" s="32">
        <v>81.099999999999994</v>
      </c>
      <c r="D13" s="33" t="s">
        <v>210</v>
      </c>
      <c r="E13" s="48" t="str">
        <f t="shared" si="0"/>
        <v>Significantly Different</v>
      </c>
      <c r="G13" s="12">
        <f t="shared" si="1"/>
        <v>81.099999999999994</v>
      </c>
      <c r="H13" s="12">
        <f t="shared" si="2"/>
        <v>6</v>
      </c>
      <c r="I13" s="12" t="str">
        <f t="shared" si="3"/>
        <v>+/-</v>
      </c>
      <c r="J13" s="12" t="str">
        <f t="shared" si="4"/>
        <v>0.2</v>
      </c>
      <c r="K13" s="13">
        <f t="shared" si="5"/>
        <v>0.12158054711246201</v>
      </c>
      <c r="L13" s="13">
        <f t="shared" si="6"/>
        <v>-13.799999999999997</v>
      </c>
      <c r="M13" s="13">
        <f t="shared" si="7"/>
        <v>0.1359311840425404</v>
      </c>
      <c r="N13" s="13">
        <f t="shared" si="8"/>
        <v>-101.52195831444544</v>
      </c>
      <c r="O13" s="12" t="s">
        <v>213</v>
      </c>
    </row>
    <row r="14" spans="1:16" x14ac:dyDescent="0.25">
      <c r="A14" s="30">
        <v>4</v>
      </c>
      <c r="B14" s="31" t="s">
        <v>243</v>
      </c>
      <c r="C14" s="32">
        <v>78.599999999999994</v>
      </c>
      <c r="D14" s="33" t="s">
        <v>210</v>
      </c>
      <c r="E14" s="48" t="str">
        <f t="shared" si="0"/>
        <v>Significantly Different</v>
      </c>
      <c r="G14" s="12">
        <f t="shared" si="1"/>
        <v>78.599999999999994</v>
      </c>
      <c r="H14" s="12">
        <f t="shared" si="2"/>
        <v>6</v>
      </c>
      <c r="I14" s="12" t="str">
        <f t="shared" si="3"/>
        <v>+/-</v>
      </c>
      <c r="J14" s="12" t="str">
        <f t="shared" si="4"/>
        <v>0.2</v>
      </c>
      <c r="K14" s="13">
        <f t="shared" si="5"/>
        <v>0.12158054711246201</v>
      </c>
      <c r="L14" s="13">
        <f t="shared" si="6"/>
        <v>-11.299999999999997</v>
      </c>
      <c r="M14" s="13">
        <f t="shared" si="7"/>
        <v>0.1359311840425404</v>
      </c>
      <c r="N14" s="13">
        <f t="shared" si="8"/>
        <v>-83.130299199509665</v>
      </c>
      <c r="O14" s="12" t="s">
        <v>215</v>
      </c>
    </row>
    <row r="15" spans="1:16" x14ac:dyDescent="0.25">
      <c r="A15" s="30">
        <v>5</v>
      </c>
      <c r="B15" s="31" t="s">
        <v>235</v>
      </c>
      <c r="C15" s="32">
        <v>77.900000000000006</v>
      </c>
      <c r="D15" s="33" t="s">
        <v>210</v>
      </c>
      <c r="E15" s="48" t="str">
        <f t="shared" si="0"/>
        <v>Significantly Different</v>
      </c>
      <c r="G15" s="12">
        <f t="shared" si="1"/>
        <v>77.900000000000006</v>
      </c>
      <c r="H15" s="12">
        <f t="shared" si="2"/>
        <v>6</v>
      </c>
      <c r="I15" s="12" t="str">
        <f t="shared" si="3"/>
        <v>+/-</v>
      </c>
      <c r="J15" s="12" t="str">
        <f t="shared" si="4"/>
        <v>0.2</v>
      </c>
      <c r="K15" s="13">
        <f t="shared" si="5"/>
        <v>0.12158054711246201</v>
      </c>
      <c r="L15" s="13">
        <f t="shared" si="6"/>
        <v>-10.600000000000009</v>
      </c>
      <c r="M15" s="13">
        <f t="shared" si="7"/>
        <v>0.1359311840425404</v>
      </c>
      <c r="N15" s="13">
        <f t="shared" si="8"/>
        <v>-77.980634647327733</v>
      </c>
      <c r="O15" s="12" t="s">
        <v>218</v>
      </c>
    </row>
    <row r="16" spans="1:16" x14ac:dyDescent="0.25">
      <c r="A16" s="30">
        <v>6</v>
      </c>
      <c r="B16" s="31" t="s">
        <v>248</v>
      </c>
      <c r="C16" s="32">
        <v>77.3</v>
      </c>
      <c r="D16" s="33" t="s">
        <v>210</v>
      </c>
      <c r="E16" s="48" t="str">
        <f t="shared" si="0"/>
        <v>Significantly Different</v>
      </c>
      <c r="G16" s="12">
        <f t="shared" si="1"/>
        <v>77.3</v>
      </c>
      <c r="H16" s="12">
        <f t="shared" si="2"/>
        <v>6</v>
      </c>
      <c r="I16" s="12" t="str">
        <f t="shared" si="3"/>
        <v>+/-</v>
      </c>
      <c r="J16" s="12" t="str">
        <f t="shared" si="4"/>
        <v>0.2</v>
      </c>
      <c r="K16" s="13">
        <f t="shared" si="5"/>
        <v>0.12158054711246201</v>
      </c>
      <c r="L16" s="13">
        <f t="shared" si="6"/>
        <v>-10</v>
      </c>
      <c r="M16" s="13">
        <f t="shared" si="7"/>
        <v>0.1359311840425404</v>
      </c>
      <c r="N16" s="13">
        <f t="shared" si="8"/>
        <v>-73.56663645974308</v>
      </c>
      <c r="O16" s="12" t="s">
        <v>220</v>
      </c>
    </row>
    <row r="17" spans="1:15" x14ac:dyDescent="0.25">
      <c r="A17" s="30">
        <v>7</v>
      </c>
      <c r="B17" s="31" t="s">
        <v>218</v>
      </c>
      <c r="C17" s="32">
        <v>76.3</v>
      </c>
      <c r="D17" s="33" t="s">
        <v>206</v>
      </c>
      <c r="E17" s="48" t="str">
        <f t="shared" si="0"/>
        <v>Significantly Different</v>
      </c>
      <c r="G17" s="12">
        <f t="shared" si="1"/>
        <v>76.3</v>
      </c>
      <c r="H17" s="12">
        <f t="shared" si="2"/>
        <v>6</v>
      </c>
      <c r="I17" s="12" t="str">
        <f t="shared" si="3"/>
        <v>+/-</v>
      </c>
      <c r="J17" s="12" t="str">
        <f t="shared" si="4"/>
        <v>0.1</v>
      </c>
      <c r="K17" s="13">
        <f t="shared" si="5"/>
        <v>6.0790273556231005E-2</v>
      </c>
      <c r="L17" s="13">
        <f t="shared" si="6"/>
        <v>-9</v>
      </c>
      <c r="M17" s="13">
        <f t="shared" si="7"/>
        <v>8.5970429323592404E-2</v>
      </c>
      <c r="N17" s="13">
        <f t="shared" si="8"/>
        <v>-104.68715895466836</v>
      </c>
      <c r="O17" s="12" t="s">
        <v>222</v>
      </c>
    </row>
    <row r="18" spans="1:15" x14ac:dyDescent="0.25">
      <c r="A18" s="30">
        <v>8</v>
      </c>
      <c r="B18" s="31" t="s">
        <v>234</v>
      </c>
      <c r="C18" s="32">
        <v>74.599999999999994</v>
      </c>
      <c r="D18" s="33" t="s">
        <v>228</v>
      </c>
      <c r="E18" s="48" t="str">
        <f t="shared" si="0"/>
        <v>Significantly Different</v>
      </c>
      <c r="G18" s="12">
        <f t="shared" si="1"/>
        <v>74.599999999999994</v>
      </c>
      <c r="H18" s="12">
        <f t="shared" si="2"/>
        <v>6</v>
      </c>
      <c r="I18" s="12" t="str">
        <f t="shared" si="3"/>
        <v>+/-</v>
      </c>
      <c r="J18" s="12" t="str">
        <f t="shared" si="4"/>
        <v>0.3</v>
      </c>
      <c r="K18" s="13">
        <f t="shared" si="5"/>
        <v>0.18237082066869301</v>
      </c>
      <c r="L18" s="13">
        <f t="shared" si="6"/>
        <v>-7.2999999999999972</v>
      </c>
      <c r="M18" s="13">
        <f t="shared" si="7"/>
        <v>0.19223572402239389</v>
      </c>
      <c r="N18" s="13">
        <f t="shared" si="8"/>
        <v>-37.974211282131968</v>
      </c>
      <c r="O18" s="12" t="s">
        <v>224</v>
      </c>
    </row>
    <row r="19" spans="1:15" x14ac:dyDescent="0.25">
      <c r="A19" s="30">
        <v>9</v>
      </c>
      <c r="B19" s="31" t="s">
        <v>219</v>
      </c>
      <c r="C19" s="32">
        <v>74</v>
      </c>
      <c r="D19" s="33" t="s">
        <v>217</v>
      </c>
      <c r="E19" s="48" t="str">
        <f t="shared" si="0"/>
        <v>Significantly Different</v>
      </c>
      <c r="G19" s="12">
        <f t="shared" si="1"/>
        <v>74</v>
      </c>
      <c r="H19" s="12">
        <f t="shared" si="2"/>
        <v>6</v>
      </c>
      <c r="I19" s="12" t="str">
        <f t="shared" si="3"/>
        <v>+/-</v>
      </c>
      <c r="J19" s="12" t="str">
        <f t="shared" si="4"/>
        <v>0.5</v>
      </c>
      <c r="K19" s="13">
        <f t="shared" si="5"/>
        <v>0.303951367781155</v>
      </c>
      <c r="L19" s="13">
        <f t="shared" si="6"/>
        <v>-6.7000000000000028</v>
      </c>
      <c r="M19" s="13">
        <f t="shared" si="7"/>
        <v>0.30997079109986531</v>
      </c>
      <c r="N19" s="13">
        <f t="shared" si="8"/>
        <v>-21.614939834254965</v>
      </c>
      <c r="O19" s="12" t="s">
        <v>226</v>
      </c>
    </row>
    <row r="20" spans="1:15" x14ac:dyDescent="0.25">
      <c r="A20" s="30">
        <v>10</v>
      </c>
      <c r="B20" s="31" t="s">
        <v>240</v>
      </c>
      <c r="C20" s="32">
        <v>73.8</v>
      </c>
      <c r="D20" s="35" t="s">
        <v>228</v>
      </c>
      <c r="E20" s="48" t="str">
        <f t="shared" si="0"/>
        <v>Significantly Different</v>
      </c>
      <c r="G20" s="12">
        <f t="shared" si="1"/>
        <v>73.8</v>
      </c>
      <c r="H20" s="12">
        <f t="shared" si="2"/>
        <v>6</v>
      </c>
      <c r="I20" s="12" t="str">
        <f t="shared" si="3"/>
        <v>+/-</v>
      </c>
      <c r="J20" s="12" t="str">
        <f t="shared" si="4"/>
        <v>0.3</v>
      </c>
      <c r="K20" s="13">
        <f t="shared" si="5"/>
        <v>0.18237082066869301</v>
      </c>
      <c r="L20" s="13">
        <f t="shared" si="6"/>
        <v>-6.5</v>
      </c>
      <c r="M20" s="13">
        <f t="shared" si="7"/>
        <v>0.19223572402239389</v>
      </c>
      <c r="N20" s="13">
        <f t="shared" si="8"/>
        <v>-33.812653881350393</v>
      </c>
      <c r="O20" s="12" t="s">
        <v>229</v>
      </c>
    </row>
    <row r="21" spans="1:15" x14ac:dyDescent="0.25">
      <c r="A21" s="30">
        <v>11</v>
      </c>
      <c r="B21" s="31" t="s">
        <v>250</v>
      </c>
      <c r="C21" s="32">
        <v>73.400000000000006</v>
      </c>
      <c r="D21" s="33" t="s">
        <v>217</v>
      </c>
      <c r="E21" s="48" t="str">
        <f t="shared" si="0"/>
        <v>Significantly Different</v>
      </c>
      <c r="G21" s="12">
        <f t="shared" si="1"/>
        <v>73.400000000000006</v>
      </c>
      <c r="H21" s="12">
        <f t="shared" si="2"/>
        <v>6</v>
      </c>
      <c r="I21" s="12" t="str">
        <f t="shared" si="3"/>
        <v>+/-</v>
      </c>
      <c r="J21" s="12" t="str">
        <f t="shared" si="4"/>
        <v>0.5</v>
      </c>
      <c r="K21" s="13">
        <f t="shared" si="5"/>
        <v>0.303951367781155</v>
      </c>
      <c r="L21" s="13">
        <f t="shared" si="6"/>
        <v>-6.1000000000000085</v>
      </c>
      <c r="M21" s="13">
        <f t="shared" si="7"/>
        <v>0.30997079109986531</v>
      </c>
      <c r="N21" s="13">
        <f t="shared" si="8"/>
        <v>-19.679273580441105</v>
      </c>
      <c r="O21" s="12" t="s">
        <v>231</v>
      </c>
    </row>
    <row r="22" spans="1:15" x14ac:dyDescent="0.25">
      <c r="A22" s="30">
        <v>12</v>
      </c>
      <c r="B22" s="31" t="s">
        <v>247</v>
      </c>
      <c r="C22" s="32">
        <v>72.5</v>
      </c>
      <c r="D22" s="33" t="s">
        <v>255</v>
      </c>
      <c r="E22" s="48" t="str">
        <f t="shared" si="0"/>
        <v>Significantly Different</v>
      </c>
      <c r="G22" s="12">
        <f t="shared" si="1"/>
        <v>72.5</v>
      </c>
      <c r="H22" s="12">
        <f t="shared" si="2"/>
        <v>6</v>
      </c>
      <c r="I22" s="12" t="str">
        <f t="shared" si="3"/>
        <v>+/-</v>
      </c>
      <c r="J22" s="12" t="str">
        <f t="shared" si="4"/>
        <v>0.4</v>
      </c>
      <c r="K22" s="13">
        <f t="shared" si="5"/>
        <v>0.24316109422492402</v>
      </c>
      <c r="L22" s="13">
        <f t="shared" si="6"/>
        <v>-5.2000000000000028</v>
      </c>
      <c r="M22" s="13">
        <f t="shared" si="7"/>
        <v>0.25064471888253259</v>
      </c>
      <c r="N22" s="13">
        <f t="shared" si="8"/>
        <v>-20.746497365607929</v>
      </c>
      <c r="O22" s="12" t="s">
        <v>233</v>
      </c>
    </row>
    <row r="23" spans="1:15" x14ac:dyDescent="0.25">
      <c r="A23" s="30">
        <v>13</v>
      </c>
      <c r="B23" s="31" t="s">
        <v>258</v>
      </c>
      <c r="C23" s="32">
        <v>71.8</v>
      </c>
      <c r="D23" s="33" t="s">
        <v>210</v>
      </c>
      <c r="E23" s="48" t="str">
        <f t="shared" si="0"/>
        <v>Significantly Different</v>
      </c>
      <c r="G23" s="12">
        <f t="shared" si="1"/>
        <v>71.8</v>
      </c>
      <c r="H23" s="12">
        <f t="shared" si="2"/>
        <v>6</v>
      </c>
      <c r="I23" s="12" t="str">
        <f t="shared" si="3"/>
        <v>+/-</v>
      </c>
      <c r="J23" s="12" t="str">
        <f t="shared" si="4"/>
        <v>0.2</v>
      </c>
      <c r="K23" s="13">
        <f t="shared" si="5"/>
        <v>0.12158054711246201</v>
      </c>
      <c r="L23" s="13">
        <f t="shared" si="6"/>
        <v>-4.5</v>
      </c>
      <c r="M23" s="13">
        <f t="shared" si="7"/>
        <v>0.1359311840425404</v>
      </c>
      <c r="N23" s="13">
        <f t="shared" si="8"/>
        <v>-33.104986406884386</v>
      </c>
      <c r="O23" s="12" t="s">
        <v>221</v>
      </c>
    </row>
    <row r="24" spans="1:15" x14ac:dyDescent="0.25">
      <c r="A24" s="30">
        <v>14</v>
      </c>
      <c r="B24" s="31" t="s">
        <v>208</v>
      </c>
      <c r="C24" s="32">
        <v>71.7</v>
      </c>
      <c r="D24" s="33" t="s">
        <v>255</v>
      </c>
      <c r="E24" s="48" t="str">
        <f t="shared" si="0"/>
        <v>Significantly Different</v>
      </c>
      <c r="G24" s="12">
        <f t="shared" si="1"/>
        <v>71.7</v>
      </c>
      <c r="H24" s="12">
        <f t="shared" si="2"/>
        <v>6</v>
      </c>
      <c r="I24" s="12" t="str">
        <f t="shared" si="3"/>
        <v>+/-</v>
      </c>
      <c r="J24" s="12" t="str">
        <f t="shared" si="4"/>
        <v>0.4</v>
      </c>
      <c r="K24" s="13">
        <f t="shared" si="5"/>
        <v>0.24316109422492402</v>
      </c>
      <c r="L24" s="13">
        <f t="shared" si="6"/>
        <v>-4.4000000000000057</v>
      </c>
      <c r="M24" s="13">
        <f t="shared" si="7"/>
        <v>0.25064471888253259</v>
      </c>
      <c r="N24" s="13">
        <f t="shared" si="8"/>
        <v>-17.554728540129801</v>
      </c>
      <c r="O24" s="12" t="s">
        <v>235</v>
      </c>
    </row>
    <row r="25" spans="1:15" x14ac:dyDescent="0.25">
      <c r="A25" s="30">
        <v>14</v>
      </c>
      <c r="B25" s="31" t="s">
        <v>237</v>
      </c>
      <c r="C25" s="32">
        <v>71.7</v>
      </c>
      <c r="D25" s="33" t="s">
        <v>255</v>
      </c>
      <c r="E25" s="48" t="str">
        <f t="shared" si="0"/>
        <v>Significantly Different</v>
      </c>
      <c r="G25" s="12">
        <f t="shared" si="1"/>
        <v>71.7</v>
      </c>
      <c r="H25" s="12">
        <f t="shared" si="2"/>
        <v>6</v>
      </c>
      <c r="I25" s="12" t="str">
        <f t="shared" si="3"/>
        <v>+/-</v>
      </c>
      <c r="J25" s="12" t="str">
        <f t="shared" si="4"/>
        <v>0.4</v>
      </c>
      <c r="K25" s="13">
        <f t="shared" si="5"/>
        <v>0.24316109422492402</v>
      </c>
      <c r="L25" s="13">
        <f t="shared" si="6"/>
        <v>-4.4000000000000057</v>
      </c>
      <c r="M25" s="13">
        <f t="shared" si="7"/>
        <v>0.25064471888253259</v>
      </c>
      <c r="N25" s="13">
        <f t="shared" si="8"/>
        <v>-17.554728540129801</v>
      </c>
      <c r="O25" s="12" t="s">
        <v>237</v>
      </c>
    </row>
    <row r="26" spans="1:15" x14ac:dyDescent="0.25">
      <c r="A26" s="30">
        <v>16</v>
      </c>
      <c r="B26" s="31" t="s">
        <v>225</v>
      </c>
      <c r="C26" s="32">
        <v>71.5</v>
      </c>
      <c r="D26" s="33" t="s">
        <v>255</v>
      </c>
      <c r="E26" s="48" t="str">
        <f t="shared" si="0"/>
        <v>Significantly Different</v>
      </c>
      <c r="G26" s="12">
        <f t="shared" si="1"/>
        <v>71.5</v>
      </c>
      <c r="H26" s="12">
        <f t="shared" si="2"/>
        <v>6</v>
      </c>
      <c r="I26" s="12" t="str">
        <f t="shared" si="3"/>
        <v>+/-</v>
      </c>
      <c r="J26" s="12" t="str">
        <f t="shared" si="4"/>
        <v>0.4</v>
      </c>
      <c r="K26" s="13">
        <f t="shared" si="5"/>
        <v>0.24316109422492402</v>
      </c>
      <c r="L26" s="13">
        <f t="shared" si="6"/>
        <v>-4.2000000000000028</v>
      </c>
      <c r="M26" s="13">
        <f t="shared" si="7"/>
        <v>0.25064471888253259</v>
      </c>
      <c r="N26" s="13">
        <f t="shared" si="8"/>
        <v>-16.756786333760253</v>
      </c>
      <c r="O26" s="12" t="s">
        <v>219</v>
      </c>
    </row>
    <row r="27" spans="1:15" x14ac:dyDescent="0.25">
      <c r="A27" s="30">
        <v>17</v>
      </c>
      <c r="B27" s="31" t="s">
        <v>212</v>
      </c>
      <c r="C27" s="32">
        <v>69.8</v>
      </c>
      <c r="D27" s="33" t="s">
        <v>265</v>
      </c>
      <c r="E27" s="48" t="str">
        <f t="shared" si="0"/>
        <v>Significantly Different</v>
      </c>
      <c r="G27" s="12">
        <f t="shared" si="1"/>
        <v>69.8</v>
      </c>
      <c r="H27" s="12">
        <f t="shared" si="2"/>
        <v>6</v>
      </c>
      <c r="I27" s="12" t="str">
        <f t="shared" si="3"/>
        <v>+/-</v>
      </c>
      <c r="J27" s="12" t="str">
        <f t="shared" si="4"/>
        <v>0.7</v>
      </c>
      <c r="K27" s="13">
        <f t="shared" si="5"/>
        <v>0.42553191489361697</v>
      </c>
      <c r="L27" s="13">
        <f t="shared" si="6"/>
        <v>-2.5</v>
      </c>
      <c r="M27" s="13">
        <f t="shared" si="7"/>
        <v>0.42985214661796195</v>
      </c>
      <c r="N27" s="13">
        <f t="shared" si="8"/>
        <v>-5.8159532752593543</v>
      </c>
      <c r="O27" s="12" t="s">
        <v>236</v>
      </c>
    </row>
    <row r="28" spans="1:15" x14ac:dyDescent="0.25">
      <c r="A28" s="30">
        <v>18</v>
      </c>
      <c r="B28" s="31" t="s">
        <v>242</v>
      </c>
      <c r="C28" s="32">
        <v>69.3</v>
      </c>
      <c r="D28" s="33" t="s">
        <v>228</v>
      </c>
      <c r="E28" s="48" t="str">
        <f t="shared" si="0"/>
        <v>Significantly Different</v>
      </c>
      <c r="G28" s="12">
        <f t="shared" si="1"/>
        <v>69.3</v>
      </c>
      <c r="H28" s="12">
        <f t="shared" si="2"/>
        <v>6</v>
      </c>
      <c r="I28" s="12" t="str">
        <f t="shared" si="3"/>
        <v>+/-</v>
      </c>
      <c r="J28" s="12" t="str">
        <f t="shared" si="4"/>
        <v>0.3</v>
      </c>
      <c r="K28" s="13">
        <f t="shared" si="5"/>
        <v>0.18237082066869301</v>
      </c>
      <c r="L28" s="13">
        <f t="shared" si="6"/>
        <v>-2</v>
      </c>
      <c r="M28" s="13">
        <f t="shared" si="7"/>
        <v>0.19223572402239389</v>
      </c>
      <c r="N28" s="13">
        <f t="shared" si="8"/>
        <v>-10.403893501953968</v>
      </c>
      <c r="O28" s="12" t="s">
        <v>225</v>
      </c>
    </row>
    <row r="29" spans="1:15" x14ac:dyDescent="0.25">
      <c r="A29" s="30">
        <v>18</v>
      </c>
      <c r="B29" s="31" t="s">
        <v>227</v>
      </c>
      <c r="C29" s="32">
        <v>69.3</v>
      </c>
      <c r="D29" s="33" t="s">
        <v>217</v>
      </c>
      <c r="E29" s="48" t="str">
        <f t="shared" si="0"/>
        <v>Significantly Different</v>
      </c>
      <c r="G29" s="12">
        <f t="shared" si="1"/>
        <v>69.3</v>
      </c>
      <c r="H29" s="12">
        <f t="shared" si="2"/>
        <v>6</v>
      </c>
      <c r="I29" s="12" t="str">
        <f t="shared" si="3"/>
        <v>+/-</v>
      </c>
      <c r="J29" s="12" t="str">
        <f t="shared" si="4"/>
        <v>0.5</v>
      </c>
      <c r="K29" s="13">
        <f t="shared" si="5"/>
        <v>0.303951367781155</v>
      </c>
      <c r="L29" s="13">
        <f t="shared" si="6"/>
        <v>-2</v>
      </c>
      <c r="M29" s="13">
        <f t="shared" si="7"/>
        <v>0.30997079109986531</v>
      </c>
      <c r="N29" s="13">
        <f t="shared" si="8"/>
        <v>-6.4522208460462549</v>
      </c>
      <c r="O29" s="12" t="s">
        <v>241</v>
      </c>
    </row>
    <row r="30" spans="1:15" x14ac:dyDescent="0.25">
      <c r="A30" s="30">
        <v>20</v>
      </c>
      <c r="B30" s="31" t="s">
        <v>245</v>
      </c>
      <c r="C30" s="32">
        <v>67.3</v>
      </c>
      <c r="D30" s="33" t="s">
        <v>320</v>
      </c>
      <c r="E30" s="48" t="str">
        <f t="shared" si="0"/>
        <v>Not Significantly Different</v>
      </c>
      <c r="G30" s="12">
        <f t="shared" si="1"/>
        <v>67.3</v>
      </c>
      <c r="H30" s="12">
        <f t="shared" si="2"/>
        <v>6</v>
      </c>
      <c r="I30" s="12" t="str">
        <f t="shared" si="3"/>
        <v>+/-</v>
      </c>
      <c r="J30" s="12" t="str">
        <f t="shared" si="4"/>
        <v>1.0</v>
      </c>
      <c r="K30" s="13">
        <f t="shared" si="5"/>
        <v>0.60790273556231</v>
      </c>
      <c r="L30" s="13">
        <f t="shared" si="6"/>
        <v>0</v>
      </c>
      <c r="M30" s="13">
        <f t="shared" si="7"/>
        <v>0.61093468821403585</v>
      </c>
      <c r="N30" s="13">
        <f t="shared" si="8"/>
        <v>0</v>
      </c>
      <c r="O30" s="12" t="s">
        <v>207</v>
      </c>
    </row>
    <row r="31" spans="1:15" x14ac:dyDescent="0.25">
      <c r="A31" s="30">
        <v>21</v>
      </c>
      <c r="B31" s="31" t="s">
        <v>257</v>
      </c>
      <c r="C31" s="32">
        <v>67.2</v>
      </c>
      <c r="D31" s="33" t="s">
        <v>228</v>
      </c>
      <c r="E31" s="48" t="str">
        <f t="shared" si="0"/>
        <v>Not Significantly Different</v>
      </c>
      <c r="G31" s="12">
        <f t="shared" si="1"/>
        <v>67.2</v>
      </c>
      <c r="H31" s="12">
        <f t="shared" si="2"/>
        <v>6</v>
      </c>
      <c r="I31" s="12" t="str">
        <f t="shared" si="3"/>
        <v>+/-</v>
      </c>
      <c r="J31" s="12" t="str">
        <f t="shared" si="4"/>
        <v>0.3</v>
      </c>
      <c r="K31" s="13">
        <f t="shared" si="5"/>
        <v>0.18237082066869301</v>
      </c>
      <c r="L31" s="13">
        <f t="shared" si="6"/>
        <v>9.9999999999994316E-2</v>
      </c>
      <c r="M31" s="13">
        <f t="shared" si="7"/>
        <v>0.19223572402239389</v>
      </c>
      <c r="N31" s="13">
        <f t="shared" si="8"/>
        <v>0.52019467509766881</v>
      </c>
      <c r="O31" s="12" t="s">
        <v>244</v>
      </c>
    </row>
    <row r="32" spans="1:15" x14ac:dyDescent="0.25">
      <c r="A32" s="30">
        <v>22</v>
      </c>
      <c r="B32" s="31" t="s">
        <v>232</v>
      </c>
      <c r="C32" s="32">
        <v>67</v>
      </c>
      <c r="D32" s="33" t="s">
        <v>253</v>
      </c>
      <c r="E32" s="48" t="str">
        <f t="shared" si="0"/>
        <v>Not Significantly Different</v>
      </c>
      <c r="G32" s="12">
        <f t="shared" si="1"/>
        <v>67</v>
      </c>
      <c r="H32" s="12">
        <f t="shared" si="2"/>
        <v>6</v>
      </c>
      <c r="I32" s="12" t="str">
        <f t="shared" si="3"/>
        <v>+/-</v>
      </c>
      <c r="J32" s="12" t="str">
        <f t="shared" si="4"/>
        <v>0.6</v>
      </c>
      <c r="K32" s="13">
        <f t="shared" si="5"/>
        <v>0.36474164133738601</v>
      </c>
      <c r="L32" s="13">
        <f t="shared" si="6"/>
        <v>0.29999999999999716</v>
      </c>
      <c r="M32" s="13">
        <f t="shared" si="7"/>
        <v>0.36977279819442066</v>
      </c>
      <c r="N32" s="13">
        <f t="shared" si="8"/>
        <v>0.81130900235193049</v>
      </c>
      <c r="O32" s="12" t="s">
        <v>247</v>
      </c>
    </row>
    <row r="33" spans="1:15" x14ac:dyDescent="0.25">
      <c r="A33" s="30">
        <v>23</v>
      </c>
      <c r="B33" s="31" t="s">
        <v>230</v>
      </c>
      <c r="C33" s="32">
        <v>66.2</v>
      </c>
      <c r="D33" s="33" t="s">
        <v>320</v>
      </c>
      <c r="E33" s="48" t="str">
        <f t="shared" si="0"/>
        <v>Significantly Different</v>
      </c>
      <c r="G33" s="12">
        <f t="shared" si="1"/>
        <v>66.2</v>
      </c>
      <c r="H33" s="12">
        <f t="shared" si="2"/>
        <v>6</v>
      </c>
      <c r="I33" s="12" t="str">
        <f t="shared" si="3"/>
        <v>+/-</v>
      </c>
      <c r="J33" s="12" t="str">
        <f t="shared" si="4"/>
        <v>1.0</v>
      </c>
      <c r="K33" s="13">
        <f t="shared" si="5"/>
        <v>0.60790273556231</v>
      </c>
      <c r="L33" s="13">
        <f t="shared" si="6"/>
        <v>1.0999999999999943</v>
      </c>
      <c r="M33" s="13">
        <f t="shared" si="7"/>
        <v>0.61093468821403585</v>
      </c>
      <c r="N33" s="13">
        <f t="shared" si="8"/>
        <v>1.8005197956849661</v>
      </c>
      <c r="O33" s="12" t="s">
        <v>249</v>
      </c>
    </row>
    <row r="34" spans="1:15" x14ac:dyDescent="0.25">
      <c r="A34" s="30">
        <v>24</v>
      </c>
      <c r="B34" s="31" t="s">
        <v>238</v>
      </c>
      <c r="C34" s="32">
        <v>65.900000000000006</v>
      </c>
      <c r="D34" s="33" t="s">
        <v>246</v>
      </c>
      <c r="E34" s="48" t="str">
        <f t="shared" si="0"/>
        <v>Significantly Different</v>
      </c>
      <c r="G34" s="12">
        <f t="shared" si="1"/>
        <v>65.900000000000006</v>
      </c>
      <c r="H34" s="12">
        <f t="shared" si="2"/>
        <v>6</v>
      </c>
      <c r="I34" s="12" t="str">
        <f t="shared" si="3"/>
        <v>+/-</v>
      </c>
      <c r="J34" s="12" t="str">
        <f t="shared" si="4"/>
        <v>0.9</v>
      </c>
      <c r="K34" s="13">
        <f t="shared" si="5"/>
        <v>0.54711246200607899</v>
      </c>
      <c r="L34" s="13">
        <f t="shared" si="6"/>
        <v>1.3999999999999915</v>
      </c>
      <c r="M34" s="13">
        <f t="shared" si="7"/>
        <v>0.55047933970440222</v>
      </c>
      <c r="N34" s="13">
        <f t="shared" si="8"/>
        <v>2.5432380455037005</v>
      </c>
      <c r="O34" s="12" t="s">
        <v>240</v>
      </c>
    </row>
    <row r="35" spans="1:15" x14ac:dyDescent="0.25">
      <c r="A35" s="30">
        <v>25</v>
      </c>
      <c r="B35" s="31" t="s">
        <v>233</v>
      </c>
      <c r="C35" s="32">
        <v>65.2</v>
      </c>
      <c r="D35" s="33" t="s">
        <v>246</v>
      </c>
      <c r="E35" s="48" t="str">
        <f t="shared" si="0"/>
        <v>Significantly Different</v>
      </c>
      <c r="G35" s="12">
        <f t="shared" si="1"/>
        <v>65.2</v>
      </c>
      <c r="H35" s="12">
        <f t="shared" si="2"/>
        <v>6</v>
      </c>
      <c r="I35" s="12" t="str">
        <f t="shared" si="3"/>
        <v>+/-</v>
      </c>
      <c r="J35" s="12" t="str">
        <f t="shared" si="4"/>
        <v>0.9</v>
      </c>
      <c r="K35" s="13">
        <f t="shared" si="5"/>
        <v>0.54711246200607899</v>
      </c>
      <c r="L35" s="13">
        <f t="shared" si="6"/>
        <v>2.0999999999999943</v>
      </c>
      <c r="M35" s="13">
        <f t="shared" si="7"/>
        <v>0.55047933970440222</v>
      </c>
      <c r="N35" s="13">
        <f t="shared" si="8"/>
        <v>3.8148570682555638</v>
      </c>
      <c r="O35" s="12" t="s">
        <v>250</v>
      </c>
    </row>
    <row r="36" spans="1:15" x14ac:dyDescent="0.25">
      <c r="A36" s="30">
        <v>26</v>
      </c>
      <c r="B36" s="31" t="s">
        <v>260</v>
      </c>
      <c r="C36" s="32">
        <v>65</v>
      </c>
      <c r="D36" s="33" t="s">
        <v>255</v>
      </c>
      <c r="E36" s="48" t="str">
        <f t="shared" si="0"/>
        <v>Significantly Different</v>
      </c>
      <c r="G36" s="12">
        <f t="shared" si="1"/>
        <v>65</v>
      </c>
      <c r="H36" s="12">
        <f t="shared" si="2"/>
        <v>6</v>
      </c>
      <c r="I36" s="12" t="str">
        <f t="shared" si="3"/>
        <v>+/-</v>
      </c>
      <c r="J36" s="12" t="str">
        <f t="shared" si="4"/>
        <v>0.4</v>
      </c>
      <c r="K36" s="13">
        <f t="shared" si="5"/>
        <v>0.24316109422492402</v>
      </c>
      <c r="L36" s="13">
        <f t="shared" si="6"/>
        <v>2.2999999999999972</v>
      </c>
      <c r="M36" s="13">
        <f t="shared" si="7"/>
        <v>0.25064471888253259</v>
      </c>
      <c r="N36" s="13">
        <f t="shared" si="8"/>
        <v>9.1763353732496462</v>
      </c>
      <c r="O36" s="12" t="s">
        <v>242</v>
      </c>
    </row>
    <row r="37" spans="1:15" x14ac:dyDescent="0.25">
      <c r="A37" s="30">
        <v>27</v>
      </c>
      <c r="B37" s="31" t="s">
        <v>215</v>
      </c>
      <c r="C37" s="32">
        <v>64.7</v>
      </c>
      <c r="D37" s="33" t="s">
        <v>253</v>
      </c>
      <c r="E37" s="48" t="str">
        <f t="shared" si="0"/>
        <v>Significantly Different</v>
      </c>
      <c r="G37" s="12">
        <f t="shared" si="1"/>
        <v>64.7</v>
      </c>
      <c r="H37" s="12">
        <f t="shared" si="2"/>
        <v>6</v>
      </c>
      <c r="I37" s="12" t="str">
        <f t="shared" si="3"/>
        <v>+/-</v>
      </c>
      <c r="J37" s="12" t="str">
        <f t="shared" si="4"/>
        <v>0.6</v>
      </c>
      <c r="K37" s="13">
        <f t="shared" si="5"/>
        <v>0.36474164133738601</v>
      </c>
      <c r="L37" s="13">
        <f t="shared" si="6"/>
        <v>2.5999999999999943</v>
      </c>
      <c r="M37" s="13">
        <f t="shared" si="7"/>
        <v>0.36977279819442066</v>
      </c>
      <c r="N37" s="13">
        <f t="shared" si="8"/>
        <v>7.0313446870501153</v>
      </c>
      <c r="O37" s="12" t="s">
        <v>223</v>
      </c>
    </row>
    <row r="38" spans="1:15" x14ac:dyDescent="0.25">
      <c r="A38" s="30">
        <v>27</v>
      </c>
      <c r="B38" s="31" t="s">
        <v>207</v>
      </c>
      <c r="C38" s="32">
        <v>64.7</v>
      </c>
      <c r="D38" s="33" t="s">
        <v>265</v>
      </c>
      <c r="E38" s="48" t="str">
        <f t="shared" si="0"/>
        <v>Significantly Different</v>
      </c>
      <c r="G38" s="12">
        <f t="shared" si="1"/>
        <v>64.7</v>
      </c>
      <c r="H38" s="12">
        <f t="shared" si="2"/>
        <v>6</v>
      </c>
      <c r="I38" s="12" t="str">
        <f t="shared" si="3"/>
        <v>+/-</v>
      </c>
      <c r="J38" s="12" t="str">
        <f t="shared" si="4"/>
        <v>0.7</v>
      </c>
      <c r="K38" s="13">
        <f t="shared" si="5"/>
        <v>0.42553191489361697</v>
      </c>
      <c r="L38" s="13">
        <f t="shared" si="6"/>
        <v>2.5999999999999943</v>
      </c>
      <c r="M38" s="13">
        <f t="shared" si="7"/>
        <v>0.42985214661796195</v>
      </c>
      <c r="N38" s="13">
        <f t="shared" si="8"/>
        <v>6.0485914062697157</v>
      </c>
      <c r="O38" s="12" t="s">
        <v>227</v>
      </c>
    </row>
    <row r="39" spans="1:15" x14ac:dyDescent="0.25">
      <c r="A39" s="30">
        <v>29</v>
      </c>
      <c r="B39" s="31" t="s">
        <v>236</v>
      </c>
      <c r="C39" s="32">
        <v>64.099999999999994</v>
      </c>
      <c r="D39" s="33" t="s">
        <v>217</v>
      </c>
      <c r="E39" s="48" t="str">
        <f t="shared" si="0"/>
        <v>Significantly Different</v>
      </c>
      <c r="G39" s="12">
        <f t="shared" si="1"/>
        <v>64.099999999999994</v>
      </c>
      <c r="H39" s="12">
        <f t="shared" si="2"/>
        <v>6</v>
      </c>
      <c r="I39" s="12" t="str">
        <f t="shared" si="3"/>
        <v>+/-</v>
      </c>
      <c r="J39" s="12" t="str">
        <f t="shared" si="4"/>
        <v>0.5</v>
      </c>
      <c r="K39" s="13">
        <f t="shared" si="5"/>
        <v>0.303951367781155</v>
      </c>
      <c r="L39" s="13">
        <f t="shared" si="6"/>
        <v>3.2000000000000028</v>
      </c>
      <c r="M39" s="13">
        <f t="shared" si="7"/>
        <v>0.30997079109986531</v>
      </c>
      <c r="N39" s="13">
        <f t="shared" si="8"/>
        <v>10.323553353674018</v>
      </c>
      <c r="O39" s="12" t="s">
        <v>254</v>
      </c>
    </row>
    <row r="40" spans="1:15" x14ac:dyDescent="0.25">
      <c r="A40" s="30">
        <v>30</v>
      </c>
      <c r="B40" s="31" t="s">
        <v>222</v>
      </c>
      <c r="C40" s="32">
        <v>64</v>
      </c>
      <c r="D40" s="33" t="s">
        <v>217</v>
      </c>
      <c r="E40" s="48" t="str">
        <f t="shared" si="0"/>
        <v>Significantly Different</v>
      </c>
      <c r="G40" s="12">
        <f t="shared" si="1"/>
        <v>64</v>
      </c>
      <c r="H40" s="12">
        <f t="shared" si="2"/>
        <v>6</v>
      </c>
      <c r="I40" s="12" t="str">
        <f t="shared" si="3"/>
        <v>+/-</v>
      </c>
      <c r="J40" s="12" t="str">
        <f t="shared" si="4"/>
        <v>0.5</v>
      </c>
      <c r="K40" s="13">
        <f t="shared" si="5"/>
        <v>0.303951367781155</v>
      </c>
      <c r="L40" s="13">
        <f t="shared" si="6"/>
        <v>3.2999999999999972</v>
      </c>
      <c r="M40" s="13">
        <f t="shared" si="7"/>
        <v>0.30997079109986531</v>
      </c>
      <c r="N40" s="13">
        <f t="shared" si="8"/>
        <v>10.646164395976312</v>
      </c>
      <c r="O40" s="12" t="s">
        <v>214</v>
      </c>
    </row>
    <row r="41" spans="1:15" x14ac:dyDescent="0.25">
      <c r="A41" s="30">
        <v>31</v>
      </c>
      <c r="B41" s="31" t="s">
        <v>251</v>
      </c>
      <c r="C41" s="32">
        <v>62.5</v>
      </c>
      <c r="D41" s="33" t="s">
        <v>255</v>
      </c>
      <c r="E41" s="48" t="str">
        <f t="shared" si="0"/>
        <v>Significantly Different</v>
      </c>
      <c r="G41" s="12">
        <f t="shared" si="1"/>
        <v>62.5</v>
      </c>
      <c r="H41" s="12">
        <f t="shared" si="2"/>
        <v>6</v>
      </c>
      <c r="I41" s="12" t="str">
        <f t="shared" si="3"/>
        <v>+/-</v>
      </c>
      <c r="J41" s="12" t="str">
        <f t="shared" si="4"/>
        <v>0.4</v>
      </c>
      <c r="K41" s="13">
        <f t="shared" si="5"/>
        <v>0.24316109422492402</v>
      </c>
      <c r="L41" s="13">
        <f t="shared" si="6"/>
        <v>4.7999999999999972</v>
      </c>
      <c r="M41" s="13">
        <f t="shared" si="7"/>
        <v>0.25064471888253259</v>
      </c>
      <c r="N41" s="13">
        <f t="shared" si="8"/>
        <v>19.150612952868837</v>
      </c>
      <c r="O41" s="12" t="s">
        <v>257</v>
      </c>
    </row>
    <row r="42" spans="1:15" x14ac:dyDescent="0.25">
      <c r="A42" s="30">
        <v>32</v>
      </c>
      <c r="B42" s="31" t="s">
        <v>231</v>
      </c>
      <c r="C42" s="32">
        <v>61</v>
      </c>
      <c r="D42" s="33" t="s">
        <v>255</v>
      </c>
      <c r="E42" s="48" t="str">
        <f t="shared" si="0"/>
        <v>Significantly Different</v>
      </c>
      <c r="G42" s="12">
        <f t="shared" si="1"/>
        <v>61</v>
      </c>
      <c r="H42" s="12">
        <f t="shared" si="2"/>
        <v>6</v>
      </c>
      <c r="I42" s="12" t="str">
        <f t="shared" si="3"/>
        <v>+/-</v>
      </c>
      <c r="J42" s="12" t="str">
        <f t="shared" si="4"/>
        <v>0.4</v>
      </c>
      <c r="K42" s="13">
        <f t="shared" si="5"/>
        <v>0.24316109422492402</v>
      </c>
      <c r="L42" s="13">
        <f t="shared" si="6"/>
        <v>6.2999999999999972</v>
      </c>
      <c r="M42" s="13">
        <f t="shared" si="7"/>
        <v>0.25064471888253259</v>
      </c>
      <c r="N42" s="13">
        <f t="shared" si="8"/>
        <v>25.135179500640351</v>
      </c>
      <c r="O42" s="12" t="s">
        <v>252</v>
      </c>
    </row>
    <row r="43" spans="1:15" x14ac:dyDescent="0.25">
      <c r="A43" s="30">
        <v>33</v>
      </c>
      <c r="B43" s="31" t="s">
        <v>252</v>
      </c>
      <c r="C43" s="32">
        <v>60.9</v>
      </c>
      <c r="D43" s="33" t="s">
        <v>253</v>
      </c>
      <c r="E43" s="48" t="str">
        <f t="shared" si="0"/>
        <v>Significantly Different</v>
      </c>
      <c r="G43" s="12">
        <f t="shared" si="1"/>
        <v>60.9</v>
      </c>
      <c r="H43" s="12">
        <f t="shared" si="2"/>
        <v>6</v>
      </c>
      <c r="I43" s="12" t="str">
        <f t="shared" si="3"/>
        <v>+/-</v>
      </c>
      <c r="J43" s="12" t="str">
        <f t="shared" si="4"/>
        <v>0.6</v>
      </c>
      <c r="K43" s="13">
        <f t="shared" si="5"/>
        <v>0.36474164133738601</v>
      </c>
      <c r="L43" s="13">
        <f t="shared" si="6"/>
        <v>6.3999999999999986</v>
      </c>
      <c r="M43" s="13">
        <f t="shared" si="7"/>
        <v>0.36977279819442066</v>
      </c>
      <c r="N43" s="13">
        <f t="shared" si="8"/>
        <v>17.30792538350801</v>
      </c>
      <c r="O43" s="12" t="s">
        <v>259</v>
      </c>
    </row>
    <row r="44" spans="1:15" x14ac:dyDescent="0.25">
      <c r="A44" s="30">
        <v>34</v>
      </c>
      <c r="B44" s="31" t="s">
        <v>261</v>
      </c>
      <c r="C44" s="32">
        <v>60.6</v>
      </c>
      <c r="D44" s="33" t="s">
        <v>228</v>
      </c>
      <c r="E44" s="48" t="str">
        <f t="shared" si="0"/>
        <v>Significantly Different</v>
      </c>
      <c r="G44" s="12">
        <f t="shared" si="1"/>
        <v>60.6</v>
      </c>
      <c r="H44" s="12">
        <f t="shared" si="2"/>
        <v>6</v>
      </c>
      <c r="I44" s="12" t="str">
        <f t="shared" si="3"/>
        <v>+/-</v>
      </c>
      <c r="J44" s="12" t="str">
        <f t="shared" si="4"/>
        <v>0.3</v>
      </c>
      <c r="K44" s="13">
        <f t="shared" si="5"/>
        <v>0.18237082066869301</v>
      </c>
      <c r="L44" s="13">
        <f t="shared" si="6"/>
        <v>6.6999999999999957</v>
      </c>
      <c r="M44" s="13">
        <f t="shared" si="7"/>
        <v>0.19223572402239389</v>
      </c>
      <c r="N44" s="13">
        <f t="shared" si="8"/>
        <v>34.853043231545769</v>
      </c>
      <c r="O44" s="12" t="s">
        <v>261</v>
      </c>
    </row>
    <row r="45" spans="1:15" x14ac:dyDescent="0.25">
      <c r="A45" s="30">
        <v>35</v>
      </c>
      <c r="B45" s="31" t="s">
        <v>263</v>
      </c>
      <c r="C45" s="32">
        <v>58.6</v>
      </c>
      <c r="D45" s="33" t="s">
        <v>255</v>
      </c>
      <c r="E45" s="48" t="str">
        <f t="shared" si="0"/>
        <v>Significantly Different</v>
      </c>
      <c r="G45" s="12">
        <f t="shared" si="1"/>
        <v>58.6</v>
      </c>
      <c r="H45" s="12">
        <f t="shared" si="2"/>
        <v>6</v>
      </c>
      <c r="I45" s="12" t="str">
        <f t="shared" si="3"/>
        <v>+/-</v>
      </c>
      <c r="J45" s="12" t="str">
        <f t="shared" si="4"/>
        <v>0.4</v>
      </c>
      <c r="K45" s="13">
        <f t="shared" si="5"/>
        <v>0.24316109422492402</v>
      </c>
      <c r="L45" s="13">
        <f t="shared" si="6"/>
        <v>8.6999999999999957</v>
      </c>
      <c r="M45" s="13">
        <f t="shared" si="7"/>
        <v>0.25064471888253259</v>
      </c>
      <c r="N45" s="13">
        <f t="shared" si="8"/>
        <v>34.710485977074775</v>
      </c>
      <c r="O45" s="12" t="s">
        <v>230</v>
      </c>
    </row>
    <row r="46" spans="1:15" x14ac:dyDescent="0.25">
      <c r="A46" s="30">
        <v>36</v>
      </c>
      <c r="B46" s="31" t="s">
        <v>262</v>
      </c>
      <c r="C46" s="32">
        <v>56.6</v>
      </c>
      <c r="D46" s="33" t="s">
        <v>228</v>
      </c>
      <c r="E46" s="48" t="str">
        <f t="shared" si="0"/>
        <v>Significantly Different</v>
      </c>
      <c r="G46" s="12">
        <f t="shared" si="1"/>
        <v>56.6</v>
      </c>
      <c r="H46" s="12">
        <f t="shared" si="2"/>
        <v>6</v>
      </c>
      <c r="I46" s="12" t="str">
        <f t="shared" si="3"/>
        <v>+/-</v>
      </c>
      <c r="J46" s="12" t="str">
        <f t="shared" si="4"/>
        <v>0.3</v>
      </c>
      <c r="K46" s="13">
        <f t="shared" si="5"/>
        <v>0.18237082066869301</v>
      </c>
      <c r="L46" s="13">
        <f t="shared" si="6"/>
        <v>10.699999999999996</v>
      </c>
      <c r="M46" s="13">
        <f t="shared" si="7"/>
        <v>0.19223572402239389</v>
      </c>
      <c r="N46" s="13">
        <f t="shared" si="8"/>
        <v>55.660830235453702</v>
      </c>
      <c r="O46" s="12" t="s">
        <v>243</v>
      </c>
    </row>
    <row r="47" spans="1:15" x14ac:dyDescent="0.25">
      <c r="A47" s="30">
        <v>37</v>
      </c>
      <c r="B47" s="31" t="s">
        <v>244</v>
      </c>
      <c r="C47" s="32">
        <v>55.8</v>
      </c>
      <c r="D47" s="33" t="s">
        <v>255</v>
      </c>
      <c r="E47" s="48" t="str">
        <f t="shared" si="0"/>
        <v>Significantly Different</v>
      </c>
      <c r="G47" s="12">
        <f t="shared" si="1"/>
        <v>55.8</v>
      </c>
      <c r="H47" s="12">
        <f t="shared" si="2"/>
        <v>6</v>
      </c>
      <c r="I47" s="12" t="str">
        <f t="shared" si="3"/>
        <v>+/-</v>
      </c>
      <c r="J47" s="12" t="str">
        <f t="shared" si="4"/>
        <v>0.4</v>
      </c>
      <c r="K47" s="13">
        <f t="shared" si="5"/>
        <v>0.24316109422492402</v>
      </c>
      <c r="L47" s="13">
        <f t="shared" si="6"/>
        <v>11.5</v>
      </c>
      <c r="M47" s="13">
        <f t="shared" si="7"/>
        <v>0.25064471888253259</v>
      </c>
      <c r="N47" s="13">
        <f t="shared" si="8"/>
        <v>45.881676866248284</v>
      </c>
      <c r="O47" s="12" t="s">
        <v>260</v>
      </c>
    </row>
    <row r="48" spans="1:15" x14ac:dyDescent="0.25">
      <c r="A48" s="30">
        <v>38</v>
      </c>
      <c r="B48" s="31" t="s">
        <v>256</v>
      </c>
      <c r="C48" s="32">
        <v>54.3</v>
      </c>
      <c r="D48" s="33" t="s">
        <v>255</v>
      </c>
      <c r="E48" s="48" t="str">
        <f t="shared" si="0"/>
        <v>Significantly Different</v>
      </c>
      <c r="G48" s="12">
        <f t="shared" si="1"/>
        <v>54.3</v>
      </c>
      <c r="H48" s="12">
        <f t="shared" si="2"/>
        <v>6</v>
      </c>
      <c r="I48" s="12" t="str">
        <f t="shared" si="3"/>
        <v>+/-</v>
      </c>
      <c r="J48" s="12" t="str">
        <f t="shared" si="4"/>
        <v>0.4</v>
      </c>
      <c r="K48" s="13">
        <f t="shared" si="5"/>
        <v>0.24316109422492402</v>
      </c>
      <c r="L48" s="13">
        <f t="shared" si="6"/>
        <v>13</v>
      </c>
      <c r="M48" s="13">
        <f t="shared" si="7"/>
        <v>0.25064471888253259</v>
      </c>
      <c r="N48" s="13">
        <f t="shared" si="8"/>
        <v>51.866243414019799</v>
      </c>
      <c r="O48" s="12" t="s">
        <v>239</v>
      </c>
    </row>
    <row r="49" spans="1:15" x14ac:dyDescent="0.25">
      <c r="A49" s="30">
        <v>39</v>
      </c>
      <c r="B49" s="31" t="s">
        <v>223</v>
      </c>
      <c r="C49" s="32">
        <v>54</v>
      </c>
      <c r="D49" s="33" t="s">
        <v>246</v>
      </c>
      <c r="E49" s="48" t="str">
        <f t="shared" si="0"/>
        <v>Significantly Different</v>
      </c>
      <c r="G49" s="12">
        <f t="shared" si="1"/>
        <v>54</v>
      </c>
      <c r="H49" s="12">
        <f t="shared" si="2"/>
        <v>6</v>
      </c>
      <c r="I49" s="12" t="str">
        <f t="shared" si="3"/>
        <v>+/-</v>
      </c>
      <c r="J49" s="12" t="str">
        <f t="shared" si="4"/>
        <v>0.9</v>
      </c>
      <c r="K49" s="13">
        <f t="shared" si="5"/>
        <v>0.54711246200607899</v>
      </c>
      <c r="L49" s="13">
        <f t="shared" si="6"/>
        <v>13.299999999999997</v>
      </c>
      <c r="M49" s="13">
        <f t="shared" si="7"/>
        <v>0.55047933970440222</v>
      </c>
      <c r="N49" s="13">
        <f t="shared" si="8"/>
        <v>24.160761432285298</v>
      </c>
      <c r="O49" s="12" t="s">
        <v>248</v>
      </c>
    </row>
    <row r="50" spans="1:15" x14ac:dyDescent="0.25">
      <c r="A50" s="30">
        <v>40</v>
      </c>
      <c r="B50" s="31" t="s">
        <v>209</v>
      </c>
      <c r="C50" s="32">
        <v>51.8</v>
      </c>
      <c r="D50" s="33" t="s">
        <v>314</v>
      </c>
      <c r="E50" s="48" t="str">
        <f t="shared" si="0"/>
        <v>Significantly Different</v>
      </c>
      <c r="G50" s="12">
        <f t="shared" si="1"/>
        <v>51.8</v>
      </c>
      <c r="H50" s="12">
        <f t="shared" si="2"/>
        <v>6</v>
      </c>
      <c r="I50" s="12" t="str">
        <f t="shared" si="3"/>
        <v>+/-</v>
      </c>
      <c r="J50" s="12" t="str">
        <f t="shared" si="4"/>
        <v>1.1</v>
      </c>
      <c r="K50" s="13">
        <f t="shared" si="5"/>
        <v>0.66869300911854113</v>
      </c>
      <c r="L50" s="13">
        <f t="shared" si="6"/>
        <v>15.5</v>
      </c>
      <c r="M50" s="13">
        <f t="shared" si="7"/>
        <v>0.67145051776214359</v>
      </c>
      <c r="N50" s="13">
        <f t="shared" si="8"/>
        <v>23.084351847191158</v>
      </c>
      <c r="O50" s="12" t="s">
        <v>245</v>
      </c>
    </row>
    <row r="51" spans="1:15" x14ac:dyDescent="0.25">
      <c r="A51" s="30">
        <v>41</v>
      </c>
      <c r="B51" s="31" t="s">
        <v>239</v>
      </c>
      <c r="C51" s="32">
        <v>50.6</v>
      </c>
      <c r="D51" s="33" t="s">
        <v>217</v>
      </c>
      <c r="E51" s="48" t="str">
        <f t="shared" si="0"/>
        <v>Significantly Different</v>
      </c>
      <c r="G51" s="12">
        <f t="shared" si="1"/>
        <v>50.6</v>
      </c>
      <c r="H51" s="12">
        <f t="shared" si="2"/>
        <v>6</v>
      </c>
      <c r="I51" s="12" t="str">
        <f t="shared" si="3"/>
        <v>+/-</v>
      </c>
      <c r="J51" s="12" t="str">
        <f t="shared" si="4"/>
        <v>0.5</v>
      </c>
      <c r="K51" s="13">
        <f t="shared" si="5"/>
        <v>0.303951367781155</v>
      </c>
      <c r="L51" s="13">
        <f t="shared" si="6"/>
        <v>16.699999999999996</v>
      </c>
      <c r="M51" s="13">
        <f t="shared" si="7"/>
        <v>0.30997079109986531</v>
      </c>
      <c r="N51" s="13">
        <f t="shared" si="8"/>
        <v>53.876044064486216</v>
      </c>
      <c r="O51" s="12" t="s">
        <v>263</v>
      </c>
    </row>
    <row r="52" spans="1:15" x14ac:dyDescent="0.25">
      <c r="A52" s="30">
        <v>42</v>
      </c>
      <c r="B52" s="31" t="s">
        <v>224</v>
      </c>
      <c r="C52" s="32">
        <v>49.6</v>
      </c>
      <c r="D52" s="33" t="s">
        <v>333</v>
      </c>
      <c r="E52" s="48" t="str">
        <f t="shared" si="0"/>
        <v>Significantly Different</v>
      </c>
      <c r="G52" s="12">
        <f t="shared" si="1"/>
        <v>49.6</v>
      </c>
      <c r="H52" s="12">
        <f t="shared" si="2"/>
        <v>6</v>
      </c>
      <c r="I52" s="12" t="str">
        <f t="shared" si="3"/>
        <v>+/-</v>
      </c>
      <c r="J52" s="12" t="str">
        <f t="shared" si="4"/>
        <v>1.3</v>
      </c>
      <c r="K52" s="13">
        <f t="shared" si="5"/>
        <v>0.79027355623100304</v>
      </c>
      <c r="L52" s="13">
        <f t="shared" si="6"/>
        <v>17.699999999999996</v>
      </c>
      <c r="M52" s="13">
        <f t="shared" si="7"/>
        <v>0.79260819516141623</v>
      </c>
      <c r="N52" s="13">
        <f t="shared" si="8"/>
        <v>22.331336097774457</v>
      </c>
      <c r="O52" s="12" t="s">
        <v>238</v>
      </c>
    </row>
    <row r="53" spans="1:15" x14ac:dyDescent="0.25">
      <c r="A53" s="30">
        <v>43</v>
      </c>
      <c r="B53" s="31" t="s">
        <v>221</v>
      </c>
      <c r="C53" s="32">
        <v>49.5</v>
      </c>
      <c r="D53" s="33" t="s">
        <v>265</v>
      </c>
      <c r="E53" s="48" t="str">
        <f t="shared" si="0"/>
        <v>Significantly Different</v>
      </c>
      <c r="G53" s="12">
        <f t="shared" si="1"/>
        <v>49.5</v>
      </c>
      <c r="H53" s="12">
        <f t="shared" si="2"/>
        <v>6</v>
      </c>
      <c r="I53" s="12" t="str">
        <f t="shared" si="3"/>
        <v>+/-</v>
      </c>
      <c r="J53" s="12" t="str">
        <f t="shared" si="4"/>
        <v>0.7</v>
      </c>
      <c r="K53" s="13">
        <f t="shared" si="5"/>
        <v>0.42553191489361697</v>
      </c>
      <c r="L53" s="13">
        <f t="shared" si="6"/>
        <v>17.799999999999997</v>
      </c>
      <c r="M53" s="13">
        <f t="shared" si="7"/>
        <v>0.42985214661796195</v>
      </c>
      <c r="N53" s="13">
        <f t="shared" si="8"/>
        <v>41.409587319846594</v>
      </c>
      <c r="O53" s="12" t="s">
        <v>251</v>
      </c>
    </row>
    <row r="54" spans="1:15" x14ac:dyDescent="0.25">
      <c r="A54" s="30">
        <v>44</v>
      </c>
      <c r="B54" s="31" t="s">
        <v>220</v>
      </c>
      <c r="C54" s="32">
        <v>46.4</v>
      </c>
      <c r="D54" s="33" t="s">
        <v>217</v>
      </c>
      <c r="E54" s="48" t="str">
        <f t="shared" si="0"/>
        <v>Significantly Different</v>
      </c>
      <c r="G54" s="12">
        <f t="shared" si="1"/>
        <v>46.4</v>
      </c>
      <c r="H54" s="12">
        <f t="shared" si="2"/>
        <v>6</v>
      </c>
      <c r="I54" s="12" t="str">
        <f t="shared" si="3"/>
        <v>+/-</v>
      </c>
      <c r="J54" s="12" t="str">
        <f t="shared" si="4"/>
        <v>0.5</v>
      </c>
      <c r="K54" s="13">
        <f t="shared" si="5"/>
        <v>0.303951367781155</v>
      </c>
      <c r="L54" s="13">
        <f t="shared" si="6"/>
        <v>20.9</v>
      </c>
      <c r="M54" s="13">
        <f t="shared" si="7"/>
        <v>0.30997079109986531</v>
      </c>
      <c r="N54" s="13">
        <f t="shared" si="8"/>
        <v>67.425707841183367</v>
      </c>
      <c r="O54" s="12" t="s">
        <v>258</v>
      </c>
    </row>
    <row r="55" spans="1:15" x14ac:dyDescent="0.25">
      <c r="A55" s="30">
        <v>45</v>
      </c>
      <c r="B55" s="31" t="s">
        <v>213</v>
      </c>
      <c r="C55" s="32">
        <v>45.9</v>
      </c>
      <c r="D55" s="33" t="s">
        <v>228</v>
      </c>
      <c r="E55" s="48" t="str">
        <f t="shared" si="0"/>
        <v>Significantly Different</v>
      </c>
      <c r="G55" s="12">
        <f t="shared" si="1"/>
        <v>45.9</v>
      </c>
      <c r="H55" s="12">
        <f t="shared" si="2"/>
        <v>6</v>
      </c>
      <c r="I55" s="12" t="str">
        <f t="shared" si="3"/>
        <v>+/-</v>
      </c>
      <c r="J55" s="12" t="str">
        <f t="shared" si="4"/>
        <v>0.3</v>
      </c>
      <c r="K55" s="13">
        <f t="shared" si="5"/>
        <v>0.18237082066869301</v>
      </c>
      <c r="L55" s="13">
        <f t="shared" si="6"/>
        <v>21.4</v>
      </c>
      <c r="M55" s="13">
        <f t="shared" si="7"/>
        <v>0.19223572402239389</v>
      </c>
      <c r="N55" s="13">
        <f t="shared" si="8"/>
        <v>111.32166047090745</v>
      </c>
      <c r="O55" s="12" t="s">
        <v>232</v>
      </c>
    </row>
    <row r="56" spans="1:15" x14ac:dyDescent="0.25">
      <c r="A56" s="30">
        <v>46</v>
      </c>
      <c r="B56" s="31" t="s">
        <v>229</v>
      </c>
      <c r="C56" s="32">
        <v>45.4</v>
      </c>
      <c r="D56" s="33" t="s">
        <v>228</v>
      </c>
      <c r="E56" s="48" t="str">
        <f t="shared" si="0"/>
        <v>Significantly Different</v>
      </c>
      <c r="G56" s="12">
        <f t="shared" si="1"/>
        <v>45.4</v>
      </c>
      <c r="H56" s="12">
        <f t="shared" si="2"/>
        <v>6</v>
      </c>
      <c r="I56" s="12" t="str">
        <f t="shared" si="3"/>
        <v>+/-</v>
      </c>
      <c r="J56" s="12" t="str">
        <f t="shared" si="4"/>
        <v>0.3</v>
      </c>
      <c r="K56" s="13">
        <f t="shared" si="5"/>
        <v>0.18237082066869301</v>
      </c>
      <c r="L56" s="13">
        <f t="shared" si="6"/>
        <v>21.9</v>
      </c>
      <c r="M56" s="13">
        <f t="shared" si="7"/>
        <v>0.19223572402239389</v>
      </c>
      <c r="N56" s="13">
        <f t="shared" si="8"/>
        <v>113.92263384639594</v>
      </c>
      <c r="O56" s="12" t="s">
        <v>209</v>
      </c>
    </row>
    <row r="57" spans="1:15" x14ac:dyDescent="0.25">
      <c r="A57" s="30">
        <v>47</v>
      </c>
      <c r="B57" s="31" t="s">
        <v>211</v>
      </c>
      <c r="C57" s="32">
        <v>45.1</v>
      </c>
      <c r="D57" s="33" t="s">
        <v>320</v>
      </c>
      <c r="E57" s="48" t="str">
        <f t="shared" si="0"/>
        <v>Significantly Different</v>
      </c>
      <c r="G57" s="12">
        <f t="shared" si="1"/>
        <v>45.1</v>
      </c>
      <c r="H57" s="12">
        <f t="shared" si="2"/>
        <v>6</v>
      </c>
      <c r="I57" s="12" t="str">
        <f t="shared" si="3"/>
        <v>+/-</v>
      </c>
      <c r="J57" s="12" t="str">
        <f t="shared" si="4"/>
        <v>1.0</v>
      </c>
      <c r="K57" s="13">
        <f t="shared" si="5"/>
        <v>0.60790273556231</v>
      </c>
      <c r="L57" s="13">
        <f t="shared" si="6"/>
        <v>22.199999999999996</v>
      </c>
      <c r="M57" s="13">
        <f t="shared" si="7"/>
        <v>0.61093468821403585</v>
      </c>
      <c r="N57" s="13">
        <f t="shared" si="8"/>
        <v>36.337763149278587</v>
      </c>
      <c r="O57" s="12" t="s">
        <v>262</v>
      </c>
    </row>
    <row r="58" spans="1:15" x14ac:dyDescent="0.25">
      <c r="A58" s="30">
        <v>48</v>
      </c>
      <c r="B58" s="31" t="s">
        <v>216</v>
      </c>
      <c r="C58" s="32">
        <v>43.7</v>
      </c>
      <c r="D58" s="33" t="s">
        <v>324</v>
      </c>
      <c r="E58" s="48" t="str">
        <f t="shared" si="0"/>
        <v>Significantly Different</v>
      </c>
      <c r="G58" s="12">
        <f t="shared" si="1"/>
        <v>43.7</v>
      </c>
      <c r="H58" s="12">
        <f t="shared" si="2"/>
        <v>6</v>
      </c>
      <c r="I58" s="12" t="str">
        <f t="shared" si="3"/>
        <v>+/-</v>
      </c>
      <c r="J58" s="12" t="str">
        <f t="shared" si="4"/>
        <v>1.4</v>
      </c>
      <c r="K58" s="13">
        <f t="shared" si="5"/>
        <v>0.85106382978723394</v>
      </c>
      <c r="L58" s="13">
        <f t="shared" si="6"/>
        <v>23.599999999999994</v>
      </c>
      <c r="M58" s="13">
        <f t="shared" si="7"/>
        <v>0.85323214879137987</v>
      </c>
      <c r="N58" s="13">
        <f t="shared" si="8"/>
        <v>27.659529746306276</v>
      </c>
      <c r="O58" s="12" t="s">
        <v>256</v>
      </c>
    </row>
    <row r="59" spans="1:15" x14ac:dyDescent="0.25">
      <c r="A59" s="30">
        <v>49</v>
      </c>
      <c r="B59" s="31" t="s">
        <v>214</v>
      </c>
      <c r="C59" s="32">
        <v>43.4</v>
      </c>
      <c r="D59" s="33" t="s">
        <v>265</v>
      </c>
      <c r="E59" s="48" t="str">
        <f t="shared" si="0"/>
        <v>Significantly Different</v>
      </c>
      <c r="G59" s="12">
        <f t="shared" si="1"/>
        <v>43.4</v>
      </c>
      <c r="H59" s="12">
        <f t="shared" si="2"/>
        <v>6</v>
      </c>
      <c r="I59" s="12" t="str">
        <f t="shared" si="3"/>
        <v>+/-</v>
      </c>
      <c r="J59" s="12" t="str">
        <f t="shared" si="4"/>
        <v>0.7</v>
      </c>
      <c r="K59" s="13">
        <f t="shared" si="5"/>
        <v>0.42553191489361697</v>
      </c>
      <c r="L59" s="13">
        <f t="shared" si="6"/>
        <v>23.9</v>
      </c>
      <c r="M59" s="13">
        <f t="shared" si="7"/>
        <v>0.42985214661796195</v>
      </c>
      <c r="N59" s="13">
        <f t="shared" si="8"/>
        <v>55.600513311479425</v>
      </c>
      <c r="O59" s="12" t="s">
        <v>212</v>
      </c>
    </row>
    <row r="60" spans="1:15" x14ac:dyDescent="0.25">
      <c r="A60" s="30">
        <v>50</v>
      </c>
      <c r="B60" s="31" t="s">
        <v>226</v>
      </c>
      <c r="C60" s="32">
        <v>43.1</v>
      </c>
      <c r="D60" s="33" t="s">
        <v>314</v>
      </c>
      <c r="E60" s="48" t="str">
        <f t="shared" si="0"/>
        <v>Significantly Different</v>
      </c>
      <c r="G60" s="12">
        <f t="shared" si="1"/>
        <v>43.1</v>
      </c>
      <c r="H60" s="12">
        <f t="shared" si="2"/>
        <v>6</v>
      </c>
      <c r="I60" s="12" t="str">
        <f t="shared" si="3"/>
        <v>+/-</v>
      </c>
      <c r="J60" s="12" t="str">
        <f t="shared" si="4"/>
        <v>1.1</v>
      </c>
      <c r="K60" s="13">
        <f t="shared" si="5"/>
        <v>0.66869300911854113</v>
      </c>
      <c r="L60" s="13">
        <f t="shared" si="6"/>
        <v>24.199999999999996</v>
      </c>
      <c r="M60" s="13">
        <f t="shared" si="7"/>
        <v>0.67145051776214359</v>
      </c>
      <c r="N60" s="13">
        <f t="shared" si="8"/>
        <v>36.041375142066194</v>
      </c>
      <c r="O60" s="12" t="s">
        <v>234</v>
      </c>
    </row>
    <row r="61" spans="1:15" x14ac:dyDescent="0.25">
      <c r="A61" s="30">
        <v>51</v>
      </c>
      <c r="B61" s="31" t="s">
        <v>254</v>
      </c>
      <c r="C61" s="32">
        <v>33.5</v>
      </c>
      <c r="D61" s="33" t="s">
        <v>253</v>
      </c>
      <c r="E61" s="48" t="str">
        <f t="shared" si="0"/>
        <v>Significantly Different</v>
      </c>
      <c r="G61" s="12">
        <f t="shared" si="1"/>
        <v>33.5</v>
      </c>
      <c r="H61" s="12">
        <f t="shared" si="2"/>
        <v>6</v>
      </c>
      <c r="I61" s="12" t="str">
        <f t="shared" si="3"/>
        <v>+/-</v>
      </c>
      <c r="J61" s="12" t="str">
        <f t="shared" si="4"/>
        <v>0.6</v>
      </c>
      <c r="K61" s="13">
        <f t="shared" si="5"/>
        <v>0.36474164133738601</v>
      </c>
      <c r="L61" s="13">
        <f t="shared" si="6"/>
        <v>33.799999999999997</v>
      </c>
      <c r="M61" s="13">
        <f t="shared" si="7"/>
        <v>0.36977279819442066</v>
      </c>
      <c r="N61" s="13">
        <f t="shared" si="8"/>
        <v>91.407480931651691</v>
      </c>
      <c r="O61" s="12" t="s">
        <v>216</v>
      </c>
    </row>
    <row r="62" spans="1:15" ht="15.75" thickBot="1" x14ac:dyDescent="0.3">
      <c r="A62" s="36"/>
      <c r="B62" s="37" t="s">
        <v>264</v>
      </c>
      <c r="C62" s="38">
        <v>94.5</v>
      </c>
      <c r="D62" s="39" t="s">
        <v>210</v>
      </c>
      <c r="E62" s="49" t="str">
        <f t="shared" si="0"/>
        <v>Significantly Different</v>
      </c>
      <c r="G62" s="12">
        <f t="shared" si="1"/>
        <v>94.5</v>
      </c>
      <c r="H62" s="12">
        <f t="shared" si="2"/>
        <v>6</v>
      </c>
      <c r="I62" s="12" t="str">
        <f t="shared" si="3"/>
        <v>+/-</v>
      </c>
      <c r="J62" s="12" t="str">
        <f t="shared" si="4"/>
        <v>0.2</v>
      </c>
      <c r="K62" s="13">
        <f t="shared" si="5"/>
        <v>0.12158054711246201</v>
      </c>
      <c r="L62" s="13">
        <f t="shared" si="6"/>
        <v>-27.200000000000003</v>
      </c>
      <c r="M62" s="13">
        <f t="shared" si="7"/>
        <v>0.1359311840425404</v>
      </c>
      <c r="N62" s="13">
        <f t="shared" si="8"/>
        <v>-200.1012511705012</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455" priority="5" operator="equal">
      <formula>"State Selected"</formula>
    </cfRule>
    <cfRule type="cellIs" dxfId="454" priority="6" operator="equal">
      <formula>"Not Significantly Different"</formula>
    </cfRule>
  </conditionalFormatting>
  <conditionalFormatting sqref="E10:E62">
    <cfRule type="cellIs" dxfId="453" priority="1" operator="equal">
      <formula>"OTHER ERROR"</formula>
    </cfRule>
    <cfRule type="cellIs" dxfId="452" priority="2" operator="equal">
      <formula>"Statistical Test not applicable"</formula>
    </cfRule>
    <cfRule type="cellIs" dxfId="451" priority="3" operator="equal">
      <formula>"Geography Selected"</formula>
    </cfRule>
    <cfRule type="cellIs" dxfId="450"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A0F8F635-6DA1-4D2C-841F-79619A30654C}">
      <formula1>$O$10:$O$62</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2CAC1-AF6B-4CA2-912D-6A704CB5289B}">
  <sheetPr codeName="Sheet32"/>
  <dimension ref="A1:P73"/>
  <sheetViews>
    <sheetView zoomScaleNormal="100" workbookViewId="0">
      <pane ySplit="9" topLeftCell="A22"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355</v>
      </c>
    </row>
    <row r="2" spans="1:16" x14ac:dyDescent="0.25">
      <c r="A2" s="14" t="s">
        <v>181</v>
      </c>
      <c r="B2" s="12" t="s">
        <v>356</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13.5</v>
      </c>
      <c r="C6" s="12" t="s">
        <v>188</v>
      </c>
      <c r="H6" s="19" t="s">
        <v>189</v>
      </c>
      <c r="I6" s="12">
        <f>VLOOKUP($B$4,$B$9:$K$62,6,FALSE)</f>
        <v>13.5</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13.5</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13.5</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256</v>
      </c>
      <c r="C11" s="32">
        <v>17.3</v>
      </c>
      <c r="D11" s="35" t="s">
        <v>255</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17.3</v>
      </c>
      <c r="H11" s="12">
        <f t="shared" ref="H11:H62" si="2">LEN(TRIM(D11))</f>
        <v>6</v>
      </c>
      <c r="I11" s="12" t="str">
        <f t="shared" ref="I11:I62" si="3">IF(H11&gt;=3,MID(TRIM(D11),1,3),"NO")</f>
        <v>+/-</v>
      </c>
      <c r="J11" s="12" t="str">
        <f t="shared" ref="J11:J62" si="4">IF(TRIM(I11)="+/-",MID(TRIM(D11),4,H11-3),D11)</f>
        <v>0.4</v>
      </c>
      <c r="K11" s="13">
        <f t="shared" ref="K11:K62" si="5">IF(TRIM(J11)="*****",0,IF(ISERROR(VALUE(J11)),"NA",VALUE(J11/$I$4)))</f>
        <v>0.24316109422492402</v>
      </c>
      <c r="L11" s="13">
        <f t="shared" ref="L11:L62" si="6">IF(AND(ISNUMBER(G11),ISNUMBER($I$6)),$I$6-G11,"N/A")</f>
        <v>-3.8000000000000007</v>
      </c>
      <c r="M11" s="13">
        <f t="shared" ref="M11:M62" si="7">IF(AND(ISNUMBER(K11),ISNUMBER($I$7)),SQRT(K11^2+($I$7)^2),"N/A")</f>
        <v>0.25064471888253259</v>
      </c>
      <c r="N11" s="13">
        <f>IF(AND(ISNUMBER(L11),ISNUMBER(M11),M11&lt;&gt;0),L11/M11,"NA")</f>
        <v>-15.160901921021175</v>
      </c>
      <c r="O11" s="12" t="s">
        <v>208</v>
      </c>
    </row>
    <row r="12" spans="1:16" x14ac:dyDescent="0.25">
      <c r="A12" s="30">
        <v>2</v>
      </c>
      <c r="B12" s="31" t="s">
        <v>220</v>
      </c>
      <c r="C12" s="32">
        <v>17.2</v>
      </c>
      <c r="D12" s="33" t="s">
        <v>255</v>
      </c>
      <c r="E12" s="48" t="str">
        <f t="shared" si="0"/>
        <v>Significantly Different</v>
      </c>
      <c r="G12" s="12">
        <f t="shared" si="1"/>
        <v>17.2</v>
      </c>
      <c r="H12" s="12">
        <f t="shared" si="2"/>
        <v>6</v>
      </c>
      <c r="I12" s="12" t="str">
        <f t="shared" si="3"/>
        <v>+/-</v>
      </c>
      <c r="J12" s="12" t="str">
        <f t="shared" si="4"/>
        <v>0.4</v>
      </c>
      <c r="K12" s="13">
        <f t="shared" si="5"/>
        <v>0.24316109422492402</v>
      </c>
      <c r="L12" s="13">
        <f t="shared" si="6"/>
        <v>-3.6999999999999993</v>
      </c>
      <c r="M12" s="13">
        <f t="shared" si="7"/>
        <v>0.25064471888253259</v>
      </c>
      <c r="N12" s="13">
        <f t="shared" ref="N12:N62" si="8">IF(AND(ISNUMBER(L12),ISNUMBER(M12),M12&lt;&gt;0),L12/M12,"NA")</f>
        <v>-14.761930817836401</v>
      </c>
      <c r="O12" s="12" t="s">
        <v>211</v>
      </c>
    </row>
    <row r="13" spans="1:16" x14ac:dyDescent="0.25">
      <c r="A13" s="30">
        <v>3</v>
      </c>
      <c r="B13" s="31" t="s">
        <v>260</v>
      </c>
      <c r="C13" s="32">
        <v>16.899999999999999</v>
      </c>
      <c r="D13" s="33" t="s">
        <v>217</v>
      </c>
      <c r="E13" s="48" t="str">
        <f t="shared" si="0"/>
        <v>Significantly Different</v>
      </c>
      <c r="G13" s="12">
        <f t="shared" si="1"/>
        <v>16.899999999999999</v>
      </c>
      <c r="H13" s="12">
        <f t="shared" si="2"/>
        <v>6</v>
      </c>
      <c r="I13" s="12" t="str">
        <f t="shared" si="3"/>
        <v>+/-</v>
      </c>
      <c r="J13" s="12" t="str">
        <f t="shared" si="4"/>
        <v>0.5</v>
      </c>
      <c r="K13" s="13">
        <f t="shared" si="5"/>
        <v>0.303951367781155</v>
      </c>
      <c r="L13" s="13">
        <f t="shared" si="6"/>
        <v>-3.3999999999999986</v>
      </c>
      <c r="M13" s="13">
        <f t="shared" si="7"/>
        <v>0.30997079109986531</v>
      </c>
      <c r="N13" s="13">
        <f t="shared" si="8"/>
        <v>-10.96877543827863</v>
      </c>
      <c r="O13" s="12" t="s">
        <v>213</v>
      </c>
    </row>
    <row r="14" spans="1:16" x14ac:dyDescent="0.25">
      <c r="A14" s="30">
        <v>4</v>
      </c>
      <c r="B14" s="31" t="s">
        <v>226</v>
      </c>
      <c r="C14" s="32">
        <v>16.8</v>
      </c>
      <c r="D14" s="33" t="s">
        <v>246</v>
      </c>
      <c r="E14" s="48" t="str">
        <f t="shared" si="0"/>
        <v>Significantly Different</v>
      </c>
      <c r="G14" s="12">
        <f t="shared" si="1"/>
        <v>16.8</v>
      </c>
      <c r="H14" s="12">
        <f t="shared" si="2"/>
        <v>6</v>
      </c>
      <c r="I14" s="12" t="str">
        <f t="shared" si="3"/>
        <v>+/-</v>
      </c>
      <c r="J14" s="12" t="str">
        <f t="shared" si="4"/>
        <v>0.9</v>
      </c>
      <c r="K14" s="13">
        <f t="shared" si="5"/>
        <v>0.54711246200607899</v>
      </c>
      <c r="L14" s="13">
        <f t="shared" si="6"/>
        <v>-3.3000000000000007</v>
      </c>
      <c r="M14" s="13">
        <f t="shared" si="7"/>
        <v>0.55047933970440222</v>
      </c>
      <c r="N14" s="13">
        <f t="shared" si="8"/>
        <v>-5.9947753929730458</v>
      </c>
      <c r="O14" s="12" t="s">
        <v>215</v>
      </c>
    </row>
    <row r="15" spans="1:16" x14ac:dyDescent="0.25">
      <c r="A15" s="30">
        <v>5</v>
      </c>
      <c r="B15" s="31" t="s">
        <v>221</v>
      </c>
      <c r="C15" s="32">
        <v>16.7</v>
      </c>
      <c r="D15" s="33" t="s">
        <v>294</v>
      </c>
      <c r="E15" s="48" t="str">
        <f t="shared" si="0"/>
        <v>Significantly Different</v>
      </c>
      <c r="G15" s="12">
        <f t="shared" si="1"/>
        <v>16.7</v>
      </c>
      <c r="H15" s="12">
        <f t="shared" si="2"/>
        <v>6</v>
      </c>
      <c r="I15" s="12" t="str">
        <f t="shared" si="3"/>
        <v>+/-</v>
      </c>
      <c r="J15" s="12" t="str">
        <f t="shared" si="4"/>
        <v>0.8</v>
      </c>
      <c r="K15" s="13">
        <f t="shared" si="5"/>
        <v>0.48632218844984804</v>
      </c>
      <c r="L15" s="13">
        <f t="shared" si="6"/>
        <v>-3.1999999999999993</v>
      </c>
      <c r="M15" s="13">
        <f t="shared" si="7"/>
        <v>0.49010685399991183</v>
      </c>
      <c r="N15" s="13">
        <f t="shared" si="8"/>
        <v>-6.5291884287759316</v>
      </c>
      <c r="O15" s="12" t="s">
        <v>218</v>
      </c>
    </row>
    <row r="16" spans="1:16" x14ac:dyDescent="0.25">
      <c r="A16" s="30">
        <v>5</v>
      </c>
      <c r="B16" s="31" t="s">
        <v>239</v>
      </c>
      <c r="C16" s="32">
        <v>16.7</v>
      </c>
      <c r="D16" s="33" t="s">
        <v>217</v>
      </c>
      <c r="E16" s="48" t="str">
        <f t="shared" si="0"/>
        <v>Significantly Different</v>
      </c>
      <c r="G16" s="12">
        <f t="shared" si="1"/>
        <v>16.7</v>
      </c>
      <c r="H16" s="12">
        <f t="shared" si="2"/>
        <v>6</v>
      </c>
      <c r="I16" s="12" t="str">
        <f t="shared" si="3"/>
        <v>+/-</v>
      </c>
      <c r="J16" s="12" t="str">
        <f t="shared" si="4"/>
        <v>0.5</v>
      </c>
      <c r="K16" s="13">
        <f t="shared" si="5"/>
        <v>0.303951367781155</v>
      </c>
      <c r="L16" s="13">
        <f t="shared" si="6"/>
        <v>-3.1999999999999993</v>
      </c>
      <c r="M16" s="13">
        <f t="shared" si="7"/>
        <v>0.30997079109986531</v>
      </c>
      <c r="N16" s="13">
        <f t="shared" si="8"/>
        <v>-10.323553353674006</v>
      </c>
      <c r="O16" s="12" t="s">
        <v>220</v>
      </c>
    </row>
    <row r="17" spans="1:15" x14ac:dyDescent="0.25">
      <c r="A17" s="30">
        <v>7</v>
      </c>
      <c r="B17" s="31" t="s">
        <v>254</v>
      </c>
      <c r="C17" s="32">
        <v>16.5</v>
      </c>
      <c r="D17" s="33" t="s">
        <v>253</v>
      </c>
      <c r="E17" s="48" t="str">
        <f t="shared" si="0"/>
        <v>Significantly Different</v>
      </c>
      <c r="G17" s="12">
        <f t="shared" si="1"/>
        <v>16.5</v>
      </c>
      <c r="H17" s="12">
        <f t="shared" si="2"/>
        <v>6</v>
      </c>
      <c r="I17" s="12" t="str">
        <f t="shared" si="3"/>
        <v>+/-</v>
      </c>
      <c r="J17" s="12" t="str">
        <f t="shared" si="4"/>
        <v>0.6</v>
      </c>
      <c r="K17" s="13">
        <f t="shared" si="5"/>
        <v>0.36474164133738601</v>
      </c>
      <c r="L17" s="13">
        <f t="shared" si="6"/>
        <v>-3</v>
      </c>
      <c r="M17" s="13">
        <f t="shared" si="7"/>
        <v>0.36977279819442066</v>
      </c>
      <c r="N17" s="13">
        <f t="shared" si="8"/>
        <v>-8.1130900235193817</v>
      </c>
      <c r="O17" s="12" t="s">
        <v>222</v>
      </c>
    </row>
    <row r="18" spans="1:15" x14ac:dyDescent="0.25">
      <c r="A18" s="30">
        <v>8</v>
      </c>
      <c r="B18" s="31" t="s">
        <v>213</v>
      </c>
      <c r="C18" s="32">
        <v>16.399999999999999</v>
      </c>
      <c r="D18" s="33" t="s">
        <v>255</v>
      </c>
      <c r="E18" s="48" t="str">
        <f t="shared" si="0"/>
        <v>Significantly Different</v>
      </c>
      <c r="G18" s="12">
        <f t="shared" si="1"/>
        <v>16.399999999999999</v>
      </c>
      <c r="H18" s="12">
        <f t="shared" si="2"/>
        <v>6</v>
      </c>
      <c r="I18" s="12" t="str">
        <f t="shared" si="3"/>
        <v>+/-</v>
      </c>
      <c r="J18" s="12" t="str">
        <f t="shared" si="4"/>
        <v>0.4</v>
      </c>
      <c r="K18" s="13">
        <f t="shared" si="5"/>
        <v>0.24316109422492402</v>
      </c>
      <c r="L18" s="13">
        <f t="shared" si="6"/>
        <v>-2.8999999999999986</v>
      </c>
      <c r="M18" s="13">
        <f t="shared" si="7"/>
        <v>0.25064471888253259</v>
      </c>
      <c r="N18" s="13">
        <f t="shared" si="8"/>
        <v>-11.570161992358257</v>
      </c>
      <c r="O18" s="12" t="s">
        <v>224</v>
      </c>
    </row>
    <row r="19" spans="1:15" x14ac:dyDescent="0.25">
      <c r="A19" s="30">
        <v>8</v>
      </c>
      <c r="B19" s="31" t="s">
        <v>230</v>
      </c>
      <c r="C19" s="32">
        <v>16.399999999999999</v>
      </c>
      <c r="D19" s="33" t="s">
        <v>246</v>
      </c>
      <c r="E19" s="48" t="str">
        <f t="shared" si="0"/>
        <v>Significantly Different</v>
      </c>
      <c r="G19" s="12">
        <f t="shared" si="1"/>
        <v>16.399999999999999</v>
      </c>
      <c r="H19" s="12">
        <f t="shared" si="2"/>
        <v>6</v>
      </c>
      <c r="I19" s="12" t="str">
        <f t="shared" si="3"/>
        <v>+/-</v>
      </c>
      <c r="J19" s="12" t="str">
        <f t="shared" si="4"/>
        <v>0.9</v>
      </c>
      <c r="K19" s="13">
        <f t="shared" si="5"/>
        <v>0.54711246200607899</v>
      </c>
      <c r="L19" s="13">
        <f t="shared" si="6"/>
        <v>-2.8999999999999986</v>
      </c>
      <c r="M19" s="13">
        <f t="shared" si="7"/>
        <v>0.55047933970440222</v>
      </c>
      <c r="N19" s="13">
        <f t="shared" si="8"/>
        <v>-5.2681359514005521</v>
      </c>
      <c r="O19" s="12" t="s">
        <v>226</v>
      </c>
    </row>
    <row r="20" spans="1:15" x14ac:dyDescent="0.25">
      <c r="A20" s="30">
        <v>10</v>
      </c>
      <c r="B20" s="31" t="s">
        <v>232</v>
      </c>
      <c r="C20" s="32">
        <v>16.3</v>
      </c>
      <c r="D20" s="35" t="s">
        <v>217</v>
      </c>
      <c r="E20" s="48" t="str">
        <f t="shared" si="0"/>
        <v>Significantly Different</v>
      </c>
      <c r="G20" s="12">
        <f t="shared" si="1"/>
        <v>16.3</v>
      </c>
      <c r="H20" s="12">
        <f t="shared" si="2"/>
        <v>6</v>
      </c>
      <c r="I20" s="12" t="str">
        <f t="shared" si="3"/>
        <v>+/-</v>
      </c>
      <c r="J20" s="12" t="str">
        <f t="shared" si="4"/>
        <v>0.5</v>
      </c>
      <c r="K20" s="13">
        <f t="shared" si="5"/>
        <v>0.303951367781155</v>
      </c>
      <c r="L20" s="13">
        <f t="shared" si="6"/>
        <v>-2.8000000000000007</v>
      </c>
      <c r="M20" s="13">
        <f t="shared" si="7"/>
        <v>0.30997079109986531</v>
      </c>
      <c r="N20" s="13">
        <f t="shared" si="8"/>
        <v>-9.0331091844647595</v>
      </c>
      <c r="O20" s="12" t="s">
        <v>229</v>
      </c>
    </row>
    <row r="21" spans="1:15" x14ac:dyDescent="0.25">
      <c r="A21" s="30">
        <v>11</v>
      </c>
      <c r="B21" s="31" t="s">
        <v>236</v>
      </c>
      <c r="C21" s="32">
        <v>16.2</v>
      </c>
      <c r="D21" s="33" t="s">
        <v>253</v>
      </c>
      <c r="E21" s="48" t="str">
        <f t="shared" si="0"/>
        <v>Significantly Different</v>
      </c>
      <c r="G21" s="12">
        <f t="shared" si="1"/>
        <v>16.2</v>
      </c>
      <c r="H21" s="12">
        <f t="shared" si="2"/>
        <v>6</v>
      </c>
      <c r="I21" s="12" t="str">
        <f t="shared" si="3"/>
        <v>+/-</v>
      </c>
      <c r="J21" s="12" t="str">
        <f t="shared" si="4"/>
        <v>0.6</v>
      </c>
      <c r="K21" s="13">
        <f t="shared" si="5"/>
        <v>0.36474164133738601</v>
      </c>
      <c r="L21" s="13">
        <f t="shared" si="6"/>
        <v>-2.6999999999999993</v>
      </c>
      <c r="M21" s="13">
        <f t="shared" si="7"/>
        <v>0.36977279819442066</v>
      </c>
      <c r="N21" s="13">
        <f t="shared" si="8"/>
        <v>-7.3017810211674421</v>
      </c>
      <c r="O21" s="12" t="s">
        <v>231</v>
      </c>
    </row>
    <row r="22" spans="1:15" x14ac:dyDescent="0.25">
      <c r="A22" s="30">
        <v>12</v>
      </c>
      <c r="B22" s="31" t="s">
        <v>211</v>
      </c>
      <c r="C22" s="32">
        <v>15.6</v>
      </c>
      <c r="D22" s="33" t="s">
        <v>320</v>
      </c>
      <c r="E22" s="48" t="str">
        <f t="shared" si="0"/>
        <v>Significantly Different</v>
      </c>
      <c r="G22" s="12">
        <f t="shared" si="1"/>
        <v>15.6</v>
      </c>
      <c r="H22" s="12">
        <f t="shared" si="2"/>
        <v>6</v>
      </c>
      <c r="I22" s="12" t="str">
        <f t="shared" si="3"/>
        <v>+/-</v>
      </c>
      <c r="J22" s="12" t="str">
        <f t="shared" si="4"/>
        <v>1.0</v>
      </c>
      <c r="K22" s="13">
        <f t="shared" si="5"/>
        <v>0.60790273556231</v>
      </c>
      <c r="L22" s="13">
        <f t="shared" si="6"/>
        <v>-2.0999999999999996</v>
      </c>
      <c r="M22" s="13">
        <f t="shared" si="7"/>
        <v>0.61093468821403585</v>
      </c>
      <c r="N22" s="13">
        <f t="shared" si="8"/>
        <v>-3.4373559735804071</v>
      </c>
      <c r="O22" s="12" t="s">
        <v>233</v>
      </c>
    </row>
    <row r="23" spans="1:15" x14ac:dyDescent="0.25">
      <c r="A23" s="30">
        <v>12</v>
      </c>
      <c r="B23" s="31" t="s">
        <v>216</v>
      </c>
      <c r="C23" s="32">
        <v>15.6</v>
      </c>
      <c r="D23" s="33" t="s">
        <v>321</v>
      </c>
      <c r="E23" s="48" t="str">
        <f t="shared" si="0"/>
        <v>Significantly Different</v>
      </c>
      <c r="G23" s="12">
        <f t="shared" si="1"/>
        <v>15.6</v>
      </c>
      <c r="H23" s="12">
        <f t="shared" si="2"/>
        <v>6</v>
      </c>
      <c r="I23" s="12" t="str">
        <f t="shared" si="3"/>
        <v>+/-</v>
      </c>
      <c r="J23" s="12" t="str">
        <f t="shared" si="4"/>
        <v>1.2</v>
      </c>
      <c r="K23" s="13">
        <f t="shared" si="5"/>
        <v>0.72948328267477203</v>
      </c>
      <c r="L23" s="13">
        <f t="shared" si="6"/>
        <v>-2.0999999999999996</v>
      </c>
      <c r="M23" s="13">
        <f t="shared" si="7"/>
        <v>0.73201182849801194</v>
      </c>
      <c r="N23" s="13">
        <f t="shared" si="8"/>
        <v>-2.8688061015474466</v>
      </c>
      <c r="O23" s="12" t="s">
        <v>221</v>
      </c>
    </row>
    <row r="24" spans="1:15" x14ac:dyDescent="0.25">
      <c r="A24" s="30">
        <v>14</v>
      </c>
      <c r="B24" s="31" t="s">
        <v>227</v>
      </c>
      <c r="C24" s="32">
        <v>15.5</v>
      </c>
      <c r="D24" s="33" t="s">
        <v>253</v>
      </c>
      <c r="E24" s="48" t="str">
        <f t="shared" si="0"/>
        <v>Significantly Different</v>
      </c>
      <c r="G24" s="12">
        <f t="shared" si="1"/>
        <v>15.5</v>
      </c>
      <c r="H24" s="12">
        <f t="shared" si="2"/>
        <v>6</v>
      </c>
      <c r="I24" s="12" t="str">
        <f t="shared" si="3"/>
        <v>+/-</v>
      </c>
      <c r="J24" s="12" t="str">
        <f t="shared" si="4"/>
        <v>0.6</v>
      </c>
      <c r="K24" s="13">
        <f t="shared" si="5"/>
        <v>0.36474164133738601</v>
      </c>
      <c r="L24" s="13">
        <f t="shared" si="6"/>
        <v>-2</v>
      </c>
      <c r="M24" s="13">
        <f t="shared" si="7"/>
        <v>0.36977279819442066</v>
      </c>
      <c r="N24" s="13">
        <f t="shared" si="8"/>
        <v>-5.4087266823462548</v>
      </c>
      <c r="O24" s="12" t="s">
        <v>235</v>
      </c>
    </row>
    <row r="25" spans="1:15" x14ac:dyDescent="0.25">
      <c r="A25" s="30">
        <v>15</v>
      </c>
      <c r="B25" s="31" t="s">
        <v>225</v>
      </c>
      <c r="C25" s="32">
        <v>14.9</v>
      </c>
      <c r="D25" s="33" t="s">
        <v>255</v>
      </c>
      <c r="E25" s="48" t="str">
        <f t="shared" si="0"/>
        <v>Significantly Different</v>
      </c>
      <c r="G25" s="12">
        <f t="shared" si="1"/>
        <v>14.9</v>
      </c>
      <c r="H25" s="12">
        <f t="shared" si="2"/>
        <v>6</v>
      </c>
      <c r="I25" s="12" t="str">
        <f t="shared" si="3"/>
        <v>+/-</v>
      </c>
      <c r="J25" s="12" t="str">
        <f t="shared" si="4"/>
        <v>0.4</v>
      </c>
      <c r="K25" s="13">
        <f t="shared" si="5"/>
        <v>0.24316109422492402</v>
      </c>
      <c r="L25" s="13">
        <f t="shared" si="6"/>
        <v>-1.4000000000000004</v>
      </c>
      <c r="M25" s="13">
        <f t="shared" si="7"/>
        <v>0.25064471888253259</v>
      </c>
      <c r="N25" s="13">
        <f t="shared" si="8"/>
        <v>-5.5855954445867493</v>
      </c>
      <c r="O25" s="12" t="s">
        <v>237</v>
      </c>
    </row>
    <row r="26" spans="1:15" x14ac:dyDescent="0.25">
      <c r="A26" s="30">
        <v>15</v>
      </c>
      <c r="B26" s="31" t="s">
        <v>223</v>
      </c>
      <c r="C26" s="32">
        <v>14.9</v>
      </c>
      <c r="D26" s="33" t="s">
        <v>294</v>
      </c>
      <c r="E26" s="48" t="str">
        <f t="shared" si="0"/>
        <v>Significantly Different</v>
      </c>
      <c r="G26" s="12">
        <f t="shared" si="1"/>
        <v>14.9</v>
      </c>
      <c r="H26" s="12">
        <f t="shared" si="2"/>
        <v>6</v>
      </c>
      <c r="I26" s="12" t="str">
        <f t="shared" si="3"/>
        <v>+/-</v>
      </c>
      <c r="J26" s="12" t="str">
        <f t="shared" si="4"/>
        <v>0.8</v>
      </c>
      <c r="K26" s="13">
        <f t="shared" si="5"/>
        <v>0.48632218844984804</v>
      </c>
      <c r="L26" s="13">
        <f t="shared" si="6"/>
        <v>-1.4000000000000004</v>
      </c>
      <c r="M26" s="13">
        <f t="shared" si="7"/>
        <v>0.49010685399991183</v>
      </c>
      <c r="N26" s="13">
        <f t="shared" si="8"/>
        <v>-2.8565199375894714</v>
      </c>
      <c r="O26" s="12" t="s">
        <v>219</v>
      </c>
    </row>
    <row r="27" spans="1:15" x14ac:dyDescent="0.25">
      <c r="A27" s="30">
        <v>17</v>
      </c>
      <c r="B27" s="31" t="s">
        <v>237</v>
      </c>
      <c r="C27" s="32">
        <v>14.7</v>
      </c>
      <c r="D27" s="33" t="s">
        <v>255</v>
      </c>
      <c r="E27" s="48" t="str">
        <f t="shared" si="0"/>
        <v>Significantly Different</v>
      </c>
      <c r="G27" s="12">
        <f t="shared" si="1"/>
        <v>14.7</v>
      </c>
      <c r="H27" s="12">
        <f t="shared" si="2"/>
        <v>6</v>
      </c>
      <c r="I27" s="12" t="str">
        <f t="shared" si="3"/>
        <v>+/-</v>
      </c>
      <c r="J27" s="12" t="str">
        <f t="shared" si="4"/>
        <v>0.4</v>
      </c>
      <c r="K27" s="13">
        <f t="shared" si="5"/>
        <v>0.24316109422492402</v>
      </c>
      <c r="L27" s="13">
        <f t="shared" si="6"/>
        <v>-1.1999999999999993</v>
      </c>
      <c r="M27" s="13">
        <f t="shared" si="7"/>
        <v>0.25064471888253259</v>
      </c>
      <c r="N27" s="13">
        <f t="shared" si="8"/>
        <v>-4.7876532382172092</v>
      </c>
      <c r="O27" s="12" t="s">
        <v>236</v>
      </c>
    </row>
    <row r="28" spans="1:15" x14ac:dyDescent="0.25">
      <c r="A28" s="30">
        <v>18</v>
      </c>
      <c r="B28" s="31" t="s">
        <v>261</v>
      </c>
      <c r="C28" s="32">
        <v>14.6</v>
      </c>
      <c r="D28" s="33" t="s">
        <v>228</v>
      </c>
      <c r="E28" s="48" t="str">
        <f t="shared" si="0"/>
        <v>Significantly Different</v>
      </c>
      <c r="G28" s="12">
        <f t="shared" si="1"/>
        <v>14.6</v>
      </c>
      <c r="H28" s="12">
        <f t="shared" si="2"/>
        <v>6</v>
      </c>
      <c r="I28" s="12" t="str">
        <f t="shared" si="3"/>
        <v>+/-</v>
      </c>
      <c r="J28" s="12" t="str">
        <f t="shared" si="4"/>
        <v>0.3</v>
      </c>
      <c r="K28" s="13">
        <f t="shared" si="5"/>
        <v>0.18237082066869301</v>
      </c>
      <c r="L28" s="13">
        <f t="shared" si="6"/>
        <v>-1.0999999999999996</v>
      </c>
      <c r="M28" s="13">
        <f t="shared" si="7"/>
        <v>0.19223572402239389</v>
      </c>
      <c r="N28" s="13">
        <f t="shared" si="8"/>
        <v>-5.7221414260746801</v>
      </c>
      <c r="O28" s="12" t="s">
        <v>225</v>
      </c>
    </row>
    <row r="29" spans="1:15" x14ac:dyDescent="0.25">
      <c r="A29" s="30">
        <v>18</v>
      </c>
      <c r="B29" s="31" t="s">
        <v>238</v>
      </c>
      <c r="C29" s="32">
        <v>14.6</v>
      </c>
      <c r="D29" s="33" t="s">
        <v>294</v>
      </c>
      <c r="E29" s="48" t="str">
        <f t="shared" si="0"/>
        <v>Significantly Different</v>
      </c>
      <c r="G29" s="12">
        <f t="shared" si="1"/>
        <v>14.6</v>
      </c>
      <c r="H29" s="12">
        <f t="shared" si="2"/>
        <v>6</v>
      </c>
      <c r="I29" s="12" t="str">
        <f t="shared" si="3"/>
        <v>+/-</v>
      </c>
      <c r="J29" s="12" t="str">
        <f t="shared" si="4"/>
        <v>0.8</v>
      </c>
      <c r="K29" s="13">
        <f t="shared" si="5"/>
        <v>0.48632218844984804</v>
      </c>
      <c r="L29" s="13">
        <f t="shared" si="6"/>
        <v>-1.0999999999999996</v>
      </c>
      <c r="M29" s="13">
        <f t="shared" si="7"/>
        <v>0.49010685399991183</v>
      </c>
      <c r="N29" s="13">
        <f t="shared" si="8"/>
        <v>-2.2444085223917263</v>
      </c>
      <c r="O29" s="12" t="s">
        <v>241</v>
      </c>
    </row>
    <row r="30" spans="1:15" x14ac:dyDescent="0.25">
      <c r="A30" s="30">
        <v>18</v>
      </c>
      <c r="B30" s="31" t="s">
        <v>258</v>
      </c>
      <c r="C30" s="32">
        <v>14.6</v>
      </c>
      <c r="D30" s="33" t="s">
        <v>210</v>
      </c>
      <c r="E30" s="48" t="str">
        <f t="shared" si="0"/>
        <v>Significantly Different</v>
      </c>
      <c r="G30" s="12">
        <f t="shared" si="1"/>
        <v>14.6</v>
      </c>
      <c r="H30" s="12">
        <f t="shared" si="2"/>
        <v>6</v>
      </c>
      <c r="I30" s="12" t="str">
        <f t="shared" si="3"/>
        <v>+/-</v>
      </c>
      <c r="J30" s="12" t="str">
        <f t="shared" si="4"/>
        <v>0.2</v>
      </c>
      <c r="K30" s="13">
        <f t="shared" si="5"/>
        <v>0.12158054711246201</v>
      </c>
      <c r="L30" s="13">
        <f t="shared" si="6"/>
        <v>-1.0999999999999996</v>
      </c>
      <c r="M30" s="13">
        <f t="shared" si="7"/>
        <v>0.1359311840425404</v>
      </c>
      <c r="N30" s="13">
        <f t="shared" si="8"/>
        <v>-8.092330010571736</v>
      </c>
      <c r="O30" s="12" t="s">
        <v>207</v>
      </c>
    </row>
    <row r="31" spans="1:15" x14ac:dyDescent="0.25">
      <c r="A31" s="30">
        <v>21</v>
      </c>
      <c r="B31" s="31" t="s">
        <v>229</v>
      </c>
      <c r="C31" s="32">
        <v>14.5</v>
      </c>
      <c r="D31" s="33" t="s">
        <v>228</v>
      </c>
      <c r="E31" s="48" t="str">
        <f t="shared" si="0"/>
        <v>Significantly Different</v>
      </c>
      <c r="G31" s="12">
        <f t="shared" si="1"/>
        <v>14.5</v>
      </c>
      <c r="H31" s="12">
        <f t="shared" si="2"/>
        <v>6</v>
      </c>
      <c r="I31" s="12" t="str">
        <f t="shared" si="3"/>
        <v>+/-</v>
      </c>
      <c r="J31" s="12" t="str">
        <f t="shared" si="4"/>
        <v>0.3</v>
      </c>
      <c r="K31" s="13">
        <f t="shared" si="5"/>
        <v>0.18237082066869301</v>
      </c>
      <c r="L31" s="13">
        <f t="shared" si="6"/>
        <v>-1</v>
      </c>
      <c r="M31" s="13">
        <f t="shared" si="7"/>
        <v>0.19223572402239389</v>
      </c>
      <c r="N31" s="13">
        <f t="shared" si="8"/>
        <v>-5.2019467509769841</v>
      </c>
      <c r="O31" s="12" t="s">
        <v>244</v>
      </c>
    </row>
    <row r="32" spans="1:15" x14ac:dyDescent="0.25">
      <c r="A32" s="30">
        <v>21</v>
      </c>
      <c r="B32" s="31" t="s">
        <v>262</v>
      </c>
      <c r="C32" s="32">
        <v>14.5</v>
      </c>
      <c r="D32" s="33" t="s">
        <v>255</v>
      </c>
      <c r="E32" s="48" t="str">
        <f t="shared" si="0"/>
        <v>Significantly Different</v>
      </c>
      <c r="G32" s="12">
        <f t="shared" si="1"/>
        <v>14.5</v>
      </c>
      <c r="H32" s="12">
        <f t="shared" si="2"/>
        <v>6</v>
      </c>
      <c r="I32" s="12" t="str">
        <f t="shared" si="3"/>
        <v>+/-</v>
      </c>
      <c r="J32" s="12" t="str">
        <f t="shared" si="4"/>
        <v>0.4</v>
      </c>
      <c r="K32" s="13">
        <f t="shared" si="5"/>
        <v>0.24316109422492402</v>
      </c>
      <c r="L32" s="13">
        <f t="shared" si="6"/>
        <v>-1</v>
      </c>
      <c r="M32" s="13">
        <f t="shared" si="7"/>
        <v>0.25064471888253259</v>
      </c>
      <c r="N32" s="13">
        <f t="shared" si="8"/>
        <v>-3.9897110318476767</v>
      </c>
      <c r="O32" s="12" t="s">
        <v>247</v>
      </c>
    </row>
    <row r="33" spans="1:15" x14ac:dyDescent="0.25">
      <c r="A33" s="30">
        <v>23</v>
      </c>
      <c r="B33" s="31" t="s">
        <v>215</v>
      </c>
      <c r="C33" s="32">
        <v>14.4</v>
      </c>
      <c r="D33" s="33" t="s">
        <v>253</v>
      </c>
      <c r="E33" s="48" t="str">
        <f t="shared" si="0"/>
        <v>Significantly Different</v>
      </c>
      <c r="G33" s="12">
        <f t="shared" si="1"/>
        <v>14.4</v>
      </c>
      <c r="H33" s="12">
        <f t="shared" si="2"/>
        <v>6</v>
      </c>
      <c r="I33" s="12" t="str">
        <f t="shared" si="3"/>
        <v>+/-</v>
      </c>
      <c r="J33" s="12" t="str">
        <f t="shared" si="4"/>
        <v>0.6</v>
      </c>
      <c r="K33" s="13">
        <f t="shared" si="5"/>
        <v>0.36474164133738601</v>
      </c>
      <c r="L33" s="13">
        <f t="shared" si="6"/>
        <v>-0.90000000000000036</v>
      </c>
      <c r="M33" s="13">
        <f t="shared" si="7"/>
        <v>0.36977279819442066</v>
      </c>
      <c r="N33" s="13">
        <f t="shared" si="8"/>
        <v>-2.4339270070558157</v>
      </c>
      <c r="O33" s="12" t="s">
        <v>249</v>
      </c>
    </row>
    <row r="34" spans="1:15" x14ac:dyDescent="0.25">
      <c r="A34" s="30">
        <v>23</v>
      </c>
      <c r="B34" s="31" t="s">
        <v>242</v>
      </c>
      <c r="C34" s="32">
        <v>14.4</v>
      </c>
      <c r="D34" s="33" t="s">
        <v>228</v>
      </c>
      <c r="E34" s="48" t="str">
        <f t="shared" si="0"/>
        <v>Significantly Different</v>
      </c>
      <c r="G34" s="12">
        <f t="shared" si="1"/>
        <v>14.4</v>
      </c>
      <c r="H34" s="12">
        <f t="shared" si="2"/>
        <v>6</v>
      </c>
      <c r="I34" s="12" t="str">
        <f t="shared" si="3"/>
        <v>+/-</v>
      </c>
      <c r="J34" s="12" t="str">
        <f t="shared" si="4"/>
        <v>0.3</v>
      </c>
      <c r="K34" s="13">
        <f t="shared" si="5"/>
        <v>0.18237082066869301</v>
      </c>
      <c r="L34" s="13">
        <f t="shared" si="6"/>
        <v>-0.90000000000000036</v>
      </c>
      <c r="M34" s="13">
        <f t="shared" si="7"/>
        <v>0.19223572402239389</v>
      </c>
      <c r="N34" s="13">
        <f t="shared" si="8"/>
        <v>-4.6817520758792872</v>
      </c>
      <c r="O34" s="12" t="s">
        <v>240</v>
      </c>
    </row>
    <row r="35" spans="1:15" x14ac:dyDescent="0.25">
      <c r="A35" s="30">
        <v>25</v>
      </c>
      <c r="B35" s="31" t="s">
        <v>219</v>
      </c>
      <c r="C35" s="32">
        <v>14.3</v>
      </c>
      <c r="D35" s="33" t="s">
        <v>217</v>
      </c>
      <c r="E35" s="48" t="str">
        <f t="shared" si="0"/>
        <v>Significantly Different</v>
      </c>
      <c r="G35" s="12">
        <f t="shared" si="1"/>
        <v>14.3</v>
      </c>
      <c r="H35" s="12">
        <f t="shared" si="2"/>
        <v>6</v>
      </c>
      <c r="I35" s="12" t="str">
        <f t="shared" si="3"/>
        <v>+/-</v>
      </c>
      <c r="J35" s="12" t="str">
        <f t="shared" si="4"/>
        <v>0.5</v>
      </c>
      <c r="K35" s="13">
        <f t="shared" si="5"/>
        <v>0.303951367781155</v>
      </c>
      <c r="L35" s="13">
        <f t="shared" si="6"/>
        <v>-0.80000000000000071</v>
      </c>
      <c r="M35" s="13">
        <f t="shared" si="7"/>
        <v>0.30997079109986531</v>
      </c>
      <c r="N35" s="13">
        <f t="shared" si="8"/>
        <v>-2.5808883384185046</v>
      </c>
      <c r="O35" s="12" t="s">
        <v>250</v>
      </c>
    </row>
    <row r="36" spans="1:15" x14ac:dyDescent="0.25">
      <c r="A36" s="30">
        <v>25</v>
      </c>
      <c r="B36" s="31" t="s">
        <v>251</v>
      </c>
      <c r="C36" s="32">
        <v>14.3</v>
      </c>
      <c r="D36" s="33" t="s">
        <v>255</v>
      </c>
      <c r="E36" s="48" t="str">
        <f t="shared" si="0"/>
        <v>Significantly Different</v>
      </c>
      <c r="G36" s="12">
        <f t="shared" si="1"/>
        <v>14.3</v>
      </c>
      <c r="H36" s="12">
        <f t="shared" si="2"/>
        <v>6</v>
      </c>
      <c r="I36" s="12" t="str">
        <f t="shared" si="3"/>
        <v>+/-</v>
      </c>
      <c r="J36" s="12" t="str">
        <f t="shared" si="4"/>
        <v>0.4</v>
      </c>
      <c r="K36" s="13">
        <f t="shared" si="5"/>
        <v>0.24316109422492402</v>
      </c>
      <c r="L36" s="13">
        <f t="shared" si="6"/>
        <v>-0.80000000000000071</v>
      </c>
      <c r="M36" s="13">
        <f t="shared" si="7"/>
        <v>0.25064471888253259</v>
      </c>
      <c r="N36" s="13">
        <f t="shared" si="8"/>
        <v>-3.1917688254781442</v>
      </c>
      <c r="O36" s="12" t="s">
        <v>242</v>
      </c>
    </row>
    <row r="37" spans="1:15" x14ac:dyDescent="0.25">
      <c r="A37" s="30">
        <v>27</v>
      </c>
      <c r="B37" s="31" t="s">
        <v>243</v>
      </c>
      <c r="C37" s="32">
        <v>14.1</v>
      </c>
      <c r="D37" s="33" t="s">
        <v>228</v>
      </c>
      <c r="E37" s="48" t="str">
        <f t="shared" si="0"/>
        <v>Significantly Different</v>
      </c>
      <c r="G37" s="12">
        <f t="shared" si="1"/>
        <v>14.1</v>
      </c>
      <c r="H37" s="12">
        <f t="shared" si="2"/>
        <v>6</v>
      </c>
      <c r="I37" s="12" t="str">
        <f t="shared" si="3"/>
        <v>+/-</v>
      </c>
      <c r="J37" s="12" t="str">
        <f t="shared" si="4"/>
        <v>0.3</v>
      </c>
      <c r="K37" s="13">
        <f t="shared" si="5"/>
        <v>0.18237082066869301</v>
      </c>
      <c r="L37" s="13">
        <f t="shared" si="6"/>
        <v>-0.59999999999999964</v>
      </c>
      <c r="M37" s="13">
        <f t="shared" si="7"/>
        <v>0.19223572402239389</v>
      </c>
      <c r="N37" s="13">
        <f t="shared" si="8"/>
        <v>-3.1211680505861885</v>
      </c>
      <c r="O37" s="12" t="s">
        <v>223</v>
      </c>
    </row>
    <row r="38" spans="1:15" x14ac:dyDescent="0.25">
      <c r="A38" s="30">
        <v>28</v>
      </c>
      <c r="B38" s="31" t="s">
        <v>231</v>
      </c>
      <c r="C38" s="32">
        <v>13.9</v>
      </c>
      <c r="D38" s="33" t="s">
        <v>228</v>
      </c>
      <c r="E38" s="48" t="str">
        <f t="shared" si="0"/>
        <v>Significantly Different</v>
      </c>
      <c r="G38" s="12">
        <f t="shared" si="1"/>
        <v>13.9</v>
      </c>
      <c r="H38" s="12">
        <f t="shared" si="2"/>
        <v>6</v>
      </c>
      <c r="I38" s="12" t="str">
        <f t="shared" si="3"/>
        <v>+/-</v>
      </c>
      <c r="J38" s="12" t="str">
        <f t="shared" si="4"/>
        <v>0.3</v>
      </c>
      <c r="K38" s="13">
        <f t="shared" si="5"/>
        <v>0.18237082066869301</v>
      </c>
      <c r="L38" s="13">
        <f t="shared" si="6"/>
        <v>-0.40000000000000036</v>
      </c>
      <c r="M38" s="13">
        <f t="shared" si="7"/>
        <v>0.19223572402239389</v>
      </c>
      <c r="N38" s="13">
        <f t="shared" si="8"/>
        <v>-2.0807787003907952</v>
      </c>
      <c r="O38" s="12" t="s">
        <v>227</v>
      </c>
    </row>
    <row r="39" spans="1:15" x14ac:dyDescent="0.25">
      <c r="A39" s="30">
        <v>28</v>
      </c>
      <c r="B39" s="31" t="s">
        <v>263</v>
      </c>
      <c r="C39" s="32">
        <v>13.9</v>
      </c>
      <c r="D39" s="33" t="s">
        <v>255</v>
      </c>
      <c r="E39" s="48" t="str">
        <f t="shared" si="0"/>
        <v>Not Significantly Different</v>
      </c>
      <c r="G39" s="12">
        <f t="shared" si="1"/>
        <v>13.9</v>
      </c>
      <c r="H39" s="12">
        <f t="shared" si="2"/>
        <v>6</v>
      </c>
      <c r="I39" s="12" t="str">
        <f t="shared" si="3"/>
        <v>+/-</v>
      </c>
      <c r="J39" s="12" t="str">
        <f t="shared" si="4"/>
        <v>0.4</v>
      </c>
      <c r="K39" s="13">
        <f t="shared" si="5"/>
        <v>0.24316109422492402</v>
      </c>
      <c r="L39" s="13">
        <f t="shared" si="6"/>
        <v>-0.40000000000000036</v>
      </c>
      <c r="M39" s="13">
        <f t="shared" si="7"/>
        <v>0.25064471888253259</v>
      </c>
      <c r="N39" s="13">
        <f t="shared" si="8"/>
        <v>-1.5958844127390721</v>
      </c>
      <c r="O39" s="12" t="s">
        <v>254</v>
      </c>
    </row>
    <row r="40" spans="1:15" x14ac:dyDescent="0.25">
      <c r="A40" s="30">
        <v>30</v>
      </c>
      <c r="B40" s="31" t="s">
        <v>234</v>
      </c>
      <c r="C40" s="32">
        <v>13.5</v>
      </c>
      <c r="D40" s="33" t="s">
        <v>228</v>
      </c>
      <c r="E40" s="48" t="str">
        <f t="shared" si="0"/>
        <v>Not Significantly Different</v>
      </c>
      <c r="G40" s="12">
        <f t="shared" si="1"/>
        <v>13.5</v>
      </c>
      <c r="H40" s="12">
        <f t="shared" si="2"/>
        <v>6</v>
      </c>
      <c r="I40" s="12" t="str">
        <f t="shared" si="3"/>
        <v>+/-</v>
      </c>
      <c r="J40" s="12" t="str">
        <f t="shared" si="4"/>
        <v>0.3</v>
      </c>
      <c r="K40" s="13">
        <f t="shared" si="5"/>
        <v>0.18237082066869301</v>
      </c>
      <c r="L40" s="13">
        <f t="shared" si="6"/>
        <v>0</v>
      </c>
      <c r="M40" s="13">
        <f t="shared" si="7"/>
        <v>0.19223572402239389</v>
      </c>
      <c r="N40" s="13">
        <f t="shared" si="8"/>
        <v>0</v>
      </c>
      <c r="O40" s="12" t="s">
        <v>214</v>
      </c>
    </row>
    <row r="41" spans="1:15" x14ac:dyDescent="0.25">
      <c r="A41" s="30">
        <v>31</v>
      </c>
      <c r="B41" s="31" t="s">
        <v>208</v>
      </c>
      <c r="C41" s="32">
        <v>13.4</v>
      </c>
      <c r="D41" s="33" t="s">
        <v>255</v>
      </c>
      <c r="E41" s="48" t="str">
        <f t="shared" si="0"/>
        <v>Not Significantly Different</v>
      </c>
      <c r="G41" s="12">
        <f t="shared" si="1"/>
        <v>13.4</v>
      </c>
      <c r="H41" s="12">
        <f t="shared" si="2"/>
        <v>6</v>
      </c>
      <c r="I41" s="12" t="str">
        <f t="shared" si="3"/>
        <v>+/-</v>
      </c>
      <c r="J41" s="12" t="str">
        <f t="shared" si="4"/>
        <v>0.4</v>
      </c>
      <c r="K41" s="13">
        <f t="shared" si="5"/>
        <v>0.24316109422492402</v>
      </c>
      <c r="L41" s="13">
        <f t="shared" si="6"/>
        <v>9.9999999999999645E-2</v>
      </c>
      <c r="M41" s="13">
        <f t="shared" si="7"/>
        <v>0.25064471888253259</v>
      </c>
      <c r="N41" s="13">
        <f t="shared" si="8"/>
        <v>0.39897110318476625</v>
      </c>
      <c r="O41" s="12" t="s">
        <v>257</v>
      </c>
    </row>
    <row r="42" spans="1:15" x14ac:dyDescent="0.25">
      <c r="A42" s="30">
        <v>31</v>
      </c>
      <c r="B42" s="31" t="s">
        <v>207</v>
      </c>
      <c r="C42" s="32">
        <v>13.4</v>
      </c>
      <c r="D42" s="33" t="s">
        <v>253</v>
      </c>
      <c r="E42" s="48" t="str">
        <f t="shared" si="0"/>
        <v>Not Significantly Different</v>
      </c>
      <c r="G42" s="12">
        <f t="shared" si="1"/>
        <v>13.4</v>
      </c>
      <c r="H42" s="12">
        <f t="shared" si="2"/>
        <v>6</v>
      </c>
      <c r="I42" s="12" t="str">
        <f t="shared" si="3"/>
        <v>+/-</v>
      </c>
      <c r="J42" s="12" t="str">
        <f t="shared" si="4"/>
        <v>0.6</v>
      </c>
      <c r="K42" s="13">
        <f t="shared" si="5"/>
        <v>0.36474164133738601</v>
      </c>
      <c r="L42" s="13">
        <f t="shared" si="6"/>
        <v>9.9999999999999645E-2</v>
      </c>
      <c r="M42" s="13">
        <f t="shared" si="7"/>
        <v>0.36977279819442066</v>
      </c>
      <c r="N42" s="13">
        <f t="shared" si="8"/>
        <v>0.27043633411731177</v>
      </c>
      <c r="O42" s="12" t="s">
        <v>252</v>
      </c>
    </row>
    <row r="43" spans="1:15" x14ac:dyDescent="0.25">
      <c r="A43" s="30">
        <v>33</v>
      </c>
      <c r="B43" s="31" t="s">
        <v>244</v>
      </c>
      <c r="C43" s="32">
        <v>13.3</v>
      </c>
      <c r="D43" s="33" t="s">
        <v>255</v>
      </c>
      <c r="E43" s="48" t="str">
        <f t="shared" si="0"/>
        <v>Not Significantly Different</v>
      </c>
      <c r="G43" s="12">
        <f t="shared" si="1"/>
        <v>13.3</v>
      </c>
      <c r="H43" s="12">
        <f t="shared" si="2"/>
        <v>6</v>
      </c>
      <c r="I43" s="12" t="str">
        <f t="shared" si="3"/>
        <v>+/-</v>
      </c>
      <c r="J43" s="12" t="str">
        <f t="shared" si="4"/>
        <v>0.4</v>
      </c>
      <c r="K43" s="13">
        <f t="shared" si="5"/>
        <v>0.24316109422492402</v>
      </c>
      <c r="L43" s="13">
        <f t="shared" si="6"/>
        <v>0.19999999999999929</v>
      </c>
      <c r="M43" s="13">
        <f t="shared" si="7"/>
        <v>0.25064471888253259</v>
      </c>
      <c r="N43" s="13">
        <f t="shared" si="8"/>
        <v>0.7979422063695325</v>
      </c>
      <c r="O43" s="12" t="s">
        <v>259</v>
      </c>
    </row>
    <row r="44" spans="1:15" x14ac:dyDescent="0.25">
      <c r="A44" s="30">
        <v>33</v>
      </c>
      <c r="B44" s="31" t="s">
        <v>240</v>
      </c>
      <c r="C44" s="32">
        <v>13.3</v>
      </c>
      <c r="D44" s="33" t="s">
        <v>228</v>
      </c>
      <c r="E44" s="48" t="str">
        <f t="shared" si="0"/>
        <v>Not Significantly Different</v>
      </c>
      <c r="G44" s="12">
        <f t="shared" si="1"/>
        <v>13.3</v>
      </c>
      <c r="H44" s="12">
        <f t="shared" si="2"/>
        <v>6</v>
      </c>
      <c r="I44" s="12" t="str">
        <f t="shared" si="3"/>
        <v>+/-</v>
      </c>
      <c r="J44" s="12" t="str">
        <f t="shared" si="4"/>
        <v>0.3</v>
      </c>
      <c r="K44" s="13">
        <f t="shared" si="5"/>
        <v>0.18237082066869301</v>
      </c>
      <c r="L44" s="13">
        <f t="shared" si="6"/>
        <v>0.19999999999999929</v>
      </c>
      <c r="M44" s="13">
        <f t="shared" si="7"/>
        <v>0.19223572402239389</v>
      </c>
      <c r="N44" s="13">
        <f t="shared" si="8"/>
        <v>1.0403893501953931</v>
      </c>
      <c r="O44" s="12" t="s">
        <v>261</v>
      </c>
    </row>
    <row r="45" spans="1:15" x14ac:dyDescent="0.25">
      <c r="A45" s="30">
        <v>35</v>
      </c>
      <c r="B45" s="31" t="s">
        <v>249</v>
      </c>
      <c r="C45" s="32">
        <v>13</v>
      </c>
      <c r="D45" s="33" t="s">
        <v>228</v>
      </c>
      <c r="E45" s="48" t="str">
        <f t="shared" si="0"/>
        <v>Significantly Different</v>
      </c>
      <c r="G45" s="12">
        <f t="shared" si="1"/>
        <v>13</v>
      </c>
      <c r="H45" s="12">
        <f t="shared" si="2"/>
        <v>6</v>
      </c>
      <c r="I45" s="12" t="str">
        <f t="shared" si="3"/>
        <v>+/-</v>
      </c>
      <c r="J45" s="12" t="str">
        <f t="shared" si="4"/>
        <v>0.3</v>
      </c>
      <c r="K45" s="13">
        <f t="shared" si="5"/>
        <v>0.18237082066869301</v>
      </c>
      <c r="L45" s="13">
        <f t="shared" si="6"/>
        <v>0.5</v>
      </c>
      <c r="M45" s="13">
        <f t="shared" si="7"/>
        <v>0.19223572402239389</v>
      </c>
      <c r="N45" s="13">
        <f t="shared" si="8"/>
        <v>2.6009733754884921</v>
      </c>
      <c r="O45" s="12" t="s">
        <v>230</v>
      </c>
    </row>
    <row r="46" spans="1:15" x14ac:dyDescent="0.25">
      <c r="A46" s="30">
        <v>36</v>
      </c>
      <c r="B46" s="31" t="s">
        <v>233</v>
      </c>
      <c r="C46" s="32">
        <v>12.8</v>
      </c>
      <c r="D46" s="33" t="s">
        <v>265</v>
      </c>
      <c r="E46" s="48" t="str">
        <f t="shared" si="0"/>
        <v>Not Significantly Different</v>
      </c>
      <c r="G46" s="12">
        <f t="shared" si="1"/>
        <v>12.8</v>
      </c>
      <c r="H46" s="12">
        <f t="shared" si="2"/>
        <v>6</v>
      </c>
      <c r="I46" s="12" t="str">
        <f t="shared" si="3"/>
        <v>+/-</v>
      </c>
      <c r="J46" s="12" t="str">
        <f t="shared" si="4"/>
        <v>0.7</v>
      </c>
      <c r="K46" s="13">
        <f t="shared" si="5"/>
        <v>0.42553191489361697</v>
      </c>
      <c r="L46" s="13">
        <f t="shared" si="6"/>
        <v>0.69999999999999929</v>
      </c>
      <c r="M46" s="13">
        <f t="shared" si="7"/>
        <v>0.42985214661796195</v>
      </c>
      <c r="N46" s="13">
        <f t="shared" si="8"/>
        <v>1.6284669170726176</v>
      </c>
      <c r="O46" s="12" t="s">
        <v>243</v>
      </c>
    </row>
    <row r="47" spans="1:15" x14ac:dyDescent="0.25">
      <c r="A47" s="30">
        <v>36</v>
      </c>
      <c r="B47" s="31" t="s">
        <v>252</v>
      </c>
      <c r="C47" s="32">
        <v>12.8</v>
      </c>
      <c r="D47" s="33" t="s">
        <v>265</v>
      </c>
      <c r="E47" s="48" t="str">
        <f t="shared" si="0"/>
        <v>Not Significantly Different</v>
      </c>
      <c r="G47" s="12">
        <f t="shared" si="1"/>
        <v>12.8</v>
      </c>
      <c r="H47" s="12">
        <f t="shared" si="2"/>
        <v>6</v>
      </c>
      <c r="I47" s="12" t="str">
        <f t="shared" si="3"/>
        <v>+/-</v>
      </c>
      <c r="J47" s="12" t="str">
        <f t="shared" si="4"/>
        <v>0.7</v>
      </c>
      <c r="K47" s="13">
        <f t="shared" si="5"/>
        <v>0.42553191489361697</v>
      </c>
      <c r="L47" s="13">
        <f t="shared" si="6"/>
        <v>0.69999999999999929</v>
      </c>
      <c r="M47" s="13">
        <f t="shared" si="7"/>
        <v>0.42985214661796195</v>
      </c>
      <c r="N47" s="13">
        <f t="shared" si="8"/>
        <v>1.6284669170726176</v>
      </c>
      <c r="O47" s="12" t="s">
        <v>260</v>
      </c>
    </row>
    <row r="48" spans="1:15" x14ac:dyDescent="0.25">
      <c r="A48" s="30">
        <v>38</v>
      </c>
      <c r="B48" s="31" t="s">
        <v>214</v>
      </c>
      <c r="C48" s="32">
        <v>12.6</v>
      </c>
      <c r="D48" s="33" t="s">
        <v>265</v>
      </c>
      <c r="E48" s="48" t="str">
        <f t="shared" si="0"/>
        <v>Significantly Different</v>
      </c>
      <c r="G48" s="12">
        <f t="shared" si="1"/>
        <v>12.6</v>
      </c>
      <c r="H48" s="12">
        <f t="shared" si="2"/>
        <v>6</v>
      </c>
      <c r="I48" s="12" t="str">
        <f t="shared" si="3"/>
        <v>+/-</v>
      </c>
      <c r="J48" s="12" t="str">
        <f t="shared" si="4"/>
        <v>0.7</v>
      </c>
      <c r="K48" s="13">
        <f t="shared" si="5"/>
        <v>0.42553191489361697</v>
      </c>
      <c r="L48" s="13">
        <f t="shared" si="6"/>
        <v>0.90000000000000036</v>
      </c>
      <c r="M48" s="13">
        <f t="shared" si="7"/>
        <v>0.42985214661796195</v>
      </c>
      <c r="N48" s="13">
        <f t="shared" si="8"/>
        <v>2.0937431790933685</v>
      </c>
      <c r="O48" s="12" t="s">
        <v>239</v>
      </c>
    </row>
    <row r="49" spans="1:15" x14ac:dyDescent="0.25">
      <c r="A49" s="30">
        <v>39</v>
      </c>
      <c r="B49" s="31" t="s">
        <v>250</v>
      </c>
      <c r="C49" s="32">
        <v>12.4</v>
      </c>
      <c r="D49" s="33" t="s">
        <v>217</v>
      </c>
      <c r="E49" s="48" t="str">
        <f t="shared" si="0"/>
        <v>Significantly Different</v>
      </c>
      <c r="G49" s="12">
        <f t="shared" si="1"/>
        <v>12.4</v>
      </c>
      <c r="H49" s="12">
        <f t="shared" si="2"/>
        <v>6</v>
      </c>
      <c r="I49" s="12" t="str">
        <f t="shared" si="3"/>
        <v>+/-</v>
      </c>
      <c r="J49" s="12" t="str">
        <f t="shared" si="4"/>
        <v>0.5</v>
      </c>
      <c r="K49" s="13">
        <f t="shared" si="5"/>
        <v>0.303951367781155</v>
      </c>
      <c r="L49" s="13">
        <f t="shared" si="6"/>
        <v>1.0999999999999996</v>
      </c>
      <c r="M49" s="13">
        <f t="shared" si="7"/>
        <v>0.30997079109986531</v>
      </c>
      <c r="N49" s="13">
        <f t="shared" si="8"/>
        <v>3.5487214653254391</v>
      </c>
      <c r="O49" s="12" t="s">
        <v>248</v>
      </c>
    </row>
    <row r="50" spans="1:15" x14ac:dyDescent="0.25">
      <c r="A50" s="30">
        <v>39</v>
      </c>
      <c r="B50" s="31" t="s">
        <v>209</v>
      </c>
      <c r="C50" s="32">
        <v>12.4</v>
      </c>
      <c r="D50" s="33" t="s">
        <v>294</v>
      </c>
      <c r="E50" s="48" t="str">
        <f t="shared" si="0"/>
        <v>Significantly Different</v>
      </c>
      <c r="G50" s="12">
        <f t="shared" si="1"/>
        <v>12.4</v>
      </c>
      <c r="H50" s="12">
        <f t="shared" si="2"/>
        <v>6</v>
      </c>
      <c r="I50" s="12" t="str">
        <f t="shared" si="3"/>
        <v>+/-</v>
      </c>
      <c r="J50" s="12" t="str">
        <f t="shared" si="4"/>
        <v>0.8</v>
      </c>
      <c r="K50" s="13">
        <f t="shared" si="5"/>
        <v>0.48632218844984804</v>
      </c>
      <c r="L50" s="13">
        <f t="shared" si="6"/>
        <v>1.0999999999999996</v>
      </c>
      <c r="M50" s="13">
        <f t="shared" si="7"/>
        <v>0.49010685399991183</v>
      </c>
      <c r="N50" s="13">
        <f t="shared" si="8"/>
        <v>2.2444085223917263</v>
      </c>
      <c r="O50" s="12" t="s">
        <v>245</v>
      </c>
    </row>
    <row r="51" spans="1:15" x14ac:dyDescent="0.25">
      <c r="A51" s="30">
        <v>41</v>
      </c>
      <c r="B51" s="31" t="s">
        <v>241</v>
      </c>
      <c r="C51" s="32">
        <v>12.1</v>
      </c>
      <c r="D51" s="33" t="s">
        <v>255</v>
      </c>
      <c r="E51" s="48" t="str">
        <f t="shared" si="0"/>
        <v>Significantly Different</v>
      </c>
      <c r="G51" s="12">
        <f t="shared" si="1"/>
        <v>12.1</v>
      </c>
      <c r="H51" s="12">
        <f t="shared" si="2"/>
        <v>6</v>
      </c>
      <c r="I51" s="12" t="str">
        <f t="shared" si="3"/>
        <v>+/-</v>
      </c>
      <c r="J51" s="12" t="str">
        <f t="shared" si="4"/>
        <v>0.4</v>
      </c>
      <c r="K51" s="13">
        <f t="shared" si="5"/>
        <v>0.24316109422492402</v>
      </c>
      <c r="L51" s="13">
        <f t="shared" si="6"/>
        <v>1.4000000000000004</v>
      </c>
      <c r="M51" s="13">
        <f t="shared" si="7"/>
        <v>0.25064471888253259</v>
      </c>
      <c r="N51" s="13">
        <f t="shared" si="8"/>
        <v>5.5855954445867493</v>
      </c>
      <c r="O51" s="12" t="s">
        <v>263</v>
      </c>
    </row>
    <row r="52" spans="1:15" x14ac:dyDescent="0.25">
      <c r="A52" s="30">
        <v>42</v>
      </c>
      <c r="B52" s="31" t="s">
        <v>235</v>
      </c>
      <c r="C52" s="32">
        <v>11.9</v>
      </c>
      <c r="D52" s="33" t="s">
        <v>210</v>
      </c>
      <c r="E52" s="48" t="str">
        <f t="shared" si="0"/>
        <v>Significantly Different</v>
      </c>
      <c r="G52" s="12">
        <f t="shared" si="1"/>
        <v>11.9</v>
      </c>
      <c r="H52" s="12">
        <f t="shared" si="2"/>
        <v>6</v>
      </c>
      <c r="I52" s="12" t="str">
        <f t="shared" si="3"/>
        <v>+/-</v>
      </c>
      <c r="J52" s="12" t="str">
        <f t="shared" si="4"/>
        <v>0.2</v>
      </c>
      <c r="K52" s="13">
        <f t="shared" si="5"/>
        <v>0.12158054711246201</v>
      </c>
      <c r="L52" s="13">
        <f t="shared" si="6"/>
        <v>1.5999999999999996</v>
      </c>
      <c r="M52" s="13">
        <f t="shared" si="7"/>
        <v>0.1359311840425404</v>
      </c>
      <c r="N52" s="13">
        <f t="shared" si="8"/>
        <v>11.770661833558892</v>
      </c>
      <c r="O52" s="12" t="s">
        <v>238</v>
      </c>
    </row>
    <row r="53" spans="1:15" x14ac:dyDescent="0.25">
      <c r="A53" s="30">
        <v>42</v>
      </c>
      <c r="B53" s="31" t="s">
        <v>248</v>
      </c>
      <c r="C53" s="32">
        <v>11.9</v>
      </c>
      <c r="D53" s="33" t="s">
        <v>210</v>
      </c>
      <c r="E53" s="48" t="str">
        <f t="shared" si="0"/>
        <v>Significantly Different</v>
      </c>
      <c r="G53" s="12">
        <f t="shared" si="1"/>
        <v>11.9</v>
      </c>
      <c r="H53" s="12">
        <f t="shared" si="2"/>
        <v>6</v>
      </c>
      <c r="I53" s="12" t="str">
        <f t="shared" si="3"/>
        <v>+/-</v>
      </c>
      <c r="J53" s="12" t="str">
        <f t="shared" si="4"/>
        <v>0.2</v>
      </c>
      <c r="K53" s="13">
        <f t="shared" si="5"/>
        <v>0.12158054711246201</v>
      </c>
      <c r="L53" s="13">
        <f t="shared" si="6"/>
        <v>1.5999999999999996</v>
      </c>
      <c r="M53" s="13">
        <f t="shared" si="7"/>
        <v>0.1359311840425404</v>
      </c>
      <c r="N53" s="13">
        <f t="shared" si="8"/>
        <v>11.770661833558892</v>
      </c>
      <c r="O53" s="12" t="s">
        <v>251</v>
      </c>
    </row>
    <row r="54" spans="1:15" x14ac:dyDescent="0.25">
      <c r="A54" s="30">
        <v>44</v>
      </c>
      <c r="B54" s="31" t="s">
        <v>247</v>
      </c>
      <c r="C54" s="32">
        <v>11.8</v>
      </c>
      <c r="D54" s="33" t="s">
        <v>255</v>
      </c>
      <c r="E54" s="48" t="str">
        <f t="shared" si="0"/>
        <v>Significantly Different</v>
      </c>
      <c r="G54" s="12">
        <f t="shared" si="1"/>
        <v>11.8</v>
      </c>
      <c r="H54" s="12">
        <f t="shared" si="2"/>
        <v>6</v>
      </c>
      <c r="I54" s="12" t="str">
        <f t="shared" si="3"/>
        <v>+/-</v>
      </c>
      <c r="J54" s="12" t="str">
        <f t="shared" si="4"/>
        <v>0.4</v>
      </c>
      <c r="K54" s="13">
        <f t="shared" si="5"/>
        <v>0.24316109422492402</v>
      </c>
      <c r="L54" s="13">
        <f t="shared" si="6"/>
        <v>1.6999999999999993</v>
      </c>
      <c r="M54" s="13">
        <f t="shared" si="7"/>
        <v>0.25064471888253259</v>
      </c>
      <c r="N54" s="13">
        <f t="shared" si="8"/>
        <v>6.7825087541410483</v>
      </c>
      <c r="O54" s="12" t="s">
        <v>258</v>
      </c>
    </row>
    <row r="55" spans="1:15" x14ac:dyDescent="0.25">
      <c r="A55" s="30">
        <v>45</v>
      </c>
      <c r="B55" s="31" t="s">
        <v>218</v>
      </c>
      <c r="C55" s="32">
        <v>11.7</v>
      </c>
      <c r="D55" s="33" t="s">
        <v>206</v>
      </c>
      <c r="E55" s="48" t="str">
        <f t="shared" si="0"/>
        <v>Significantly Different</v>
      </c>
      <c r="G55" s="12">
        <f t="shared" si="1"/>
        <v>11.7</v>
      </c>
      <c r="H55" s="12">
        <f t="shared" si="2"/>
        <v>6</v>
      </c>
      <c r="I55" s="12" t="str">
        <f t="shared" si="3"/>
        <v>+/-</v>
      </c>
      <c r="J55" s="12" t="str">
        <f t="shared" si="4"/>
        <v>0.1</v>
      </c>
      <c r="K55" s="13">
        <f t="shared" si="5"/>
        <v>6.0790273556231005E-2</v>
      </c>
      <c r="L55" s="13">
        <f t="shared" si="6"/>
        <v>1.8000000000000007</v>
      </c>
      <c r="M55" s="13">
        <f t="shared" si="7"/>
        <v>8.5970429323592404E-2</v>
      </c>
      <c r="N55" s="13">
        <f t="shared" si="8"/>
        <v>20.93743179093368</v>
      </c>
      <c r="O55" s="12" t="s">
        <v>232</v>
      </c>
    </row>
    <row r="56" spans="1:15" x14ac:dyDescent="0.25">
      <c r="A56" s="30">
        <v>46</v>
      </c>
      <c r="B56" s="31" t="s">
        <v>222</v>
      </c>
      <c r="C56" s="32">
        <v>11.6</v>
      </c>
      <c r="D56" s="33" t="s">
        <v>217</v>
      </c>
      <c r="E56" s="48" t="str">
        <f t="shared" si="0"/>
        <v>Significantly Different</v>
      </c>
      <c r="G56" s="12">
        <f t="shared" si="1"/>
        <v>11.6</v>
      </c>
      <c r="H56" s="12">
        <f t="shared" si="2"/>
        <v>6</v>
      </c>
      <c r="I56" s="12" t="str">
        <f t="shared" si="3"/>
        <v>+/-</v>
      </c>
      <c r="J56" s="12" t="str">
        <f t="shared" si="4"/>
        <v>0.5</v>
      </c>
      <c r="K56" s="13">
        <f t="shared" si="5"/>
        <v>0.303951367781155</v>
      </c>
      <c r="L56" s="13">
        <f t="shared" si="6"/>
        <v>1.9000000000000004</v>
      </c>
      <c r="M56" s="13">
        <f t="shared" si="7"/>
        <v>0.30997079109986531</v>
      </c>
      <c r="N56" s="13">
        <f t="shared" si="8"/>
        <v>6.1296098037439437</v>
      </c>
      <c r="O56" s="12" t="s">
        <v>209</v>
      </c>
    </row>
    <row r="57" spans="1:15" x14ac:dyDescent="0.25">
      <c r="A57" s="30">
        <v>47</v>
      </c>
      <c r="B57" s="31" t="s">
        <v>212</v>
      </c>
      <c r="C57" s="32">
        <v>11.2</v>
      </c>
      <c r="D57" s="33" t="s">
        <v>217</v>
      </c>
      <c r="E57" s="48" t="str">
        <f t="shared" si="0"/>
        <v>Significantly Different</v>
      </c>
      <c r="G57" s="12">
        <f t="shared" si="1"/>
        <v>11.2</v>
      </c>
      <c r="H57" s="12">
        <f t="shared" si="2"/>
        <v>6</v>
      </c>
      <c r="I57" s="12" t="str">
        <f t="shared" si="3"/>
        <v>+/-</v>
      </c>
      <c r="J57" s="12" t="str">
        <f t="shared" si="4"/>
        <v>0.5</v>
      </c>
      <c r="K57" s="13">
        <f t="shared" si="5"/>
        <v>0.303951367781155</v>
      </c>
      <c r="L57" s="13">
        <f t="shared" si="6"/>
        <v>2.3000000000000007</v>
      </c>
      <c r="M57" s="13">
        <f t="shared" si="7"/>
        <v>0.30997079109986531</v>
      </c>
      <c r="N57" s="13">
        <f t="shared" si="8"/>
        <v>7.4200539729531956</v>
      </c>
      <c r="O57" s="12" t="s">
        <v>262</v>
      </c>
    </row>
    <row r="58" spans="1:15" x14ac:dyDescent="0.25">
      <c r="A58" s="30">
        <v>48</v>
      </c>
      <c r="B58" s="31" t="s">
        <v>224</v>
      </c>
      <c r="C58" s="32">
        <v>10.7</v>
      </c>
      <c r="D58" s="33" t="s">
        <v>294</v>
      </c>
      <c r="E58" s="48" t="str">
        <f t="shared" si="0"/>
        <v>Significantly Different</v>
      </c>
      <c r="G58" s="12">
        <f t="shared" si="1"/>
        <v>10.7</v>
      </c>
      <c r="H58" s="12">
        <f t="shared" si="2"/>
        <v>6</v>
      </c>
      <c r="I58" s="12" t="str">
        <f t="shared" si="3"/>
        <v>+/-</v>
      </c>
      <c r="J58" s="12" t="str">
        <f t="shared" si="4"/>
        <v>0.8</v>
      </c>
      <c r="K58" s="13">
        <f t="shared" si="5"/>
        <v>0.48632218844984804</v>
      </c>
      <c r="L58" s="13">
        <f t="shared" si="6"/>
        <v>2.8000000000000007</v>
      </c>
      <c r="M58" s="13">
        <f t="shared" si="7"/>
        <v>0.49010685399991183</v>
      </c>
      <c r="N58" s="13">
        <f t="shared" si="8"/>
        <v>5.7130398751789429</v>
      </c>
      <c r="O58" s="12" t="s">
        <v>256</v>
      </c>
    </row>
    <row r="59" spans="1:15" x14ac:dyDescent="0.25">
      <c r="A59" s="30">
        <v>48</v>
      </c>
      <c r="B59" s="31" t="s">
        <v>245</v>
      </c>
      <c r="C59" s="32">
        <v>10.7</v>
      </c>
      <c r="D59" s="33" t="s">
        <v>294</v>
      </c>
      <c r="E59" s="48" t="str">
        <f t="shared" si="0"/>
        <v>Significantly Different</v>
      </c>
      <c r="G59" s="12">
        <f t="shared" si="1"/>
        <v>10.7</v>
      </c>
      <c r="H59" s="12">
        <f t="shared" si="2"/>
        <v>6</v>
      </c>
      <c r="I59" s="12" t="str">
        <f t="shared" si="3"/>
        <v>+/-</v>
      </c>
      <c r="J59" s="12" t="str">
        <f t="shared" si="4"/>
        <v>0.8</v>
      </c>
      <c r="K59" s="13">
        <f t="shared" si="5"/>
        <v>0.48632218844984804</v>
      </c>
      <c r="L59" s="13">
        <f t="shared" si="6"/>
        <v>2.8000000000000007</v>
      </c>
      <c r="M59" s="13">
        <f t="shared" si="7"/>
        <v>0.49010685399991183</v>
      </c>
      <c r="N59" s="13">
        <f t="shared" si="8"/>
        <v>5.7130398751789429</v>
      </c>
      <c r="O59" s="12" t="s">
        <v>212</v>
      </c>
    </row>
    <row r="60" spans="1:15" x14ac:dyDescent="0.25">
      <c r="A60" s="30">
        <v>50</v>
      </c>
      <c r="B60" s="31" t="s">
        <v>257</v>
      </c>
      <c r="C60" s="32">
        <v>10.1</v>
      </c>
      <c r="D60" s="33" t="s">
        <v>228</v>
      </c>
      <c r="E60" s="48" t="str">
        <f t="shared" si="0"/>
        <v>Significantly Different</v>
      </c>
      <c r="G60" s="12">
        <f t="shared" si="1"/>
        <v>10.1</v>
      </c>
      <c r="H60" s="12">
        <f t="shared" si="2"/>
        <v>6</v>
      </c>
      <c r="I60" s="12" t="str">
        <f t="shared" si="3"/>
        <v>+/-</v>
      </c>
      <c r="J60" s="12" t="str">
        <f t="shared" si="4"/>
        <v>0.3</v>
      </c>
      <c r="K60" s="13">
        <f t="shared" si="5"/>
        <v>0.18237082066869301</v>
      </c>
      <c r="L60" s="13">
        <f t="shared" si="6"/>
        <v>3.4000000000000004</v>
      </c>
      <c r="M60" s="13">
        <f t="shared" si="7"/>
        <v>0.19223572402239389</v>
      </c>
      <c r="N60" s="13">
        <f t="shared" si="8"/>
        <v>17.686618953321748</v>
      </c>
      <c r="O60" s="12" t="s">
        <v>234</v>
      </c>
    </row>
    <row r="61" spans="1:15" x14ac:dyDescent="0.25">
      <c r="A61" s="30">
        <v>51</v>
      </c>
      <c r="B61" s="31" t="s">
        <v>259</v>
      </c>
      <c r="C61" s="32">
        <v>9.6999999999999993</v>
      </c>
      <c r="D61" s="33" t="s">
        <v>210</v>
      </c>
      <c r="E61" s="48" t="str">
        <f t="shared" si="0"/>
        <v>Significantly Different</v>
      </c>
      <c r="G61" s="12">
        <f t="shared" si="1"/>
        <v>9.6999999999999993</v>
      </c>
      <c r="H61" s="12">
        <f t="shared" si="2"/>
        <v>6</v>
      </c>
      <c r="I61" s="12" t="str">
        <f t="shared" si="3"/>
        <v>+/-</v>
      </c>
      <c r="J61" s="12" t="str">
        <f t="shared" si="4"/>
        <v>0.2</v>
      </c>
      <c r="K61" s="13">
        <f t="shared" si="5"/>
        <v>0.12158054711246201</v>
      </c>
      <c r="L61" s="13">
        <f t="shared" si="6"/>
        <v>3.8000000000000007</v>
      </c>
      <c r="M61" s="13">
        <f t="shared" si="7"/>
        <v>0.1359311840425404</v>
      </c>
      <c r="N61" s="13">
        <f t="shared" si="8"/>
        <v>27.955321854702376</v>
      </c>
      <c r="O61" s="12" t="s">
        <v>216</v>
      </c>
    </row>
    <row r="62" spans="1:15" ht="15.75" thickBot="1" x14ac:dyDescent="0.3">
      <c r="A62" s="36"/>
      <c r="B62" s="37" t="s">
        <v>264</v>
      </c>
      <c r="C62" s="38">
        <v>8</v>
      </c>
      <c r="D62" s="39" t="s">
        <v>217</v>
      </c>
      <c r="E62" s="49" t="str">
        <f t="shared" si="0"/>
        <v>Significantly Different</v>
      </c>
      <c r="G62" s="12">
        <f t="shared" si="1"/>
        <v>8</v>
      </c>
      <c r="H62" s="12">
        <f t="shared" si="2"/>
        <v>6</v>
      </c>
      <c r="I62" s="12" t="str">
        <f t="shared" si="3"/>
        <v>+/-</v>
      </c>
      <c r="J62" s="12" t="str">
        <f t="shared" si="4"/>
        <v>0.5</v>
      </c>
      <c r="K62" s="13">
        <f t="shared" si="5"/>
        <v>0.303951367781155</v>
      </c>
      <c r="L62" s="13">
        <f t="shared" si="6"/>
        <v>5.5</v>
      </c>
      <c r="M62" s="13">
        <f t="shared" si="7"/>
        <v>0.30997079109986531</v>
      </c>
      <c r="N62" s="13">
        <f t="shared" si="8"/>
        <v>17.743607326627203</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449" priority="5" operator="equal">
      <formula>"State Selected"</formula>
    </cfRule>
    <cfRule type="cellIs" dxfId="448" priority="6" operator="equal">
      <formula>"Not Significantly Different"</formula>
    </cfRule>
  </conditionalFormatting>
  <conditionalFormatting sqref="E10:E62">
    <cfRule type="cellIs" dxfId="447" priority="1" operator="equal">
      <formula>"OTHER ERROR"</formula>
    </cfRule>
    <cfRule type="cellIs" dxfId="446" priority="2" operator="equal">
      <formula>"Statistical Test not applicable"</formula>
    </cfRule>
    <cfRule type="cellIs" dxfId="445" priority="3" operator="equal">
      <formula>"Geography Selected"</formula>
    </cfRule>
    <cfRule type="cellIs" dxfId="444"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F07ED08C-1FFC-4419-82C4-A1D156594A8A}">
      <formula1>$O$10:$O$62</formula1>
    </dataValidation>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3694-8924-43CA-995E-913894258231}">
  <sheetPr codeName="Sheet34"/>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357</v>
      </c>
    </row>
    <row r="2" spans="1:16" x14ac:dyDescent="0.25">
      <c r="A2" s="14" t="s">
        <v>181</v>
      </c>
      <c r="B2" s="12" t="s">
        <v>358</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11.1</v>
      </c>
      <c r="C6" s="12" t="s">
        <v>188</v>
      </c>
      <c r="H6" s="19" t="s">
        <v>189</v>
      </c>
      <c r="I6" s="12">
        <f>VLOOKUP($B$4,$B$9:$K$62,6,FALSE)</f>
        <v>11.1</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11.1</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11.1</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260</v>
      </c>
      <c r="C11" s="32">
        <v>14.1</v>
      </c>
      <c r="D11" s="35" t="s">
        <v>255</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14.1</v>
      </c>
      <c r="H11" s="12">
        <f t="shared" ref="H11:H62" si="2">LEN(TRIM(D11))</f>
        <v>6</v>
      </c>
      <c r="I11" s="12" t="str">
        <f t="shared" ref="I11:I62" si="3">IF(H11&gt;=3,MID(TRIM(D11),1,3),"NO")</f>
        <v>+/-</v>
      </c>
      <c r="J11" s="12" t="str">
        <f t="shared" ref="J11:J62" si="4">IF(TRIM(I11)="+/-",MID(TRIM(D11),4,H11-3),D11)</f>
        <v>0.4</v>
      </c>
      <c r="K11" s="13">
        <f t="shared" ref="K11:K62" si="5">IF(TRIM(J11)="*****",0,IF(ISERROR(VALUE(J11)),"NA",VALUE(J11/$I$4)))</f>
        <v>0.24316109422492402</v>
      </c>
      <c r="L11" s="13">
        <f t="shared" ref="L11:L62" si="6">IF(AND(ISNUMBER(G11),ISNUMBER($I$6)),$I$6-G11,"N/A")</f>
        <v>-3</v>
      </c>
      <c r="M11" s="13">
        <f t="shared" ref="M11:M62" si="7">IF(AND(ISNUMBER(K11),ISNUMBER($I$7)),SQRT(K11^2+($I$7)^2),"N/A")</f>
        <v>0.25064471888253259</v>
      </c>
      <c r="N11" s="13">
        <f>IF(AND(ISNUMBER(L11),ISNUMBER(M11),M11&lt;&gt;0),L11/M11,"NA")</f>
        <v>-11.969133095543031</v>
      </c>
      <c r="O11" s="12" t="s">
        <v>208</v>
      </c>
    </row>
    <row r="12" spans="1:16" x14ac:dyDescent="0.25">
      <c r="A12" s="30">
        <v>2</v>
      </c>
      <c r="B12" s="31" t="s">
        <v>256</v>
      </c>
      <c r="C12" s="32">
        <v>13.8</v>
      </c>
      <c r="D12" s="33" t="s">
        <v>255</v>
      </c>
      <c r="E12" s="48" t="str">
        <f t="shared" si="0"/>
        <v>Significantly Different</v>
      </c>
      <c r="G12" s="12">
        <f t="shared" si="1"/>
        <v>13.8</v>
      </c>
      <c r="H12" s="12">
        <f t="shared" si="2"/>
        <v>6</v>
      </c>
      <c r="I12" s="12" t="str">
        <f t="shared" si="3"/>
        <v>+/-</v>
      </c>
      <c r="J12" s="12" t="str">
        <f t="shared" si="4"/>
        <v>0.4</v>
      </c>
      <c r="K12" s="13">
        <f t="shared" si="5"/>
        <v>0.24316109422492402</v>
      </c>
      <c r="L12" s="13">
        <f t="shared" si="6"/>
        <v>-2.7000000000000011</v>
      </c>
      <c r="M12" s="13">
        <f t="shared" si="7"/>
        <v>0.25064471888253259</v>
      </c>
      <c r="N12" s="13">
        <f t="shared" ref="N12:N62" si="8">IF(AND(ISNUMBER(L12),ISNUMBER(M12),M12&lt;&gt;0),L12/M12,"NA")</f>
        <v>-10.772219785988732</v>
      </c>
      <c r="O12" s="12" t="s">
        <v>211</v>
      </c>
    </row>
    <row r="13" spans="1:16" x14ac:dyDescent="0.25">
      <c r="A13" s="30">
        <v>3</v>
      </c>
      <c r="B13" s="31" t="s">
        <v>239</v>
      </c>
      <c r="C13" s="32">
        <v>13.3</v>
      </c>
      <c r="D13" s="33" t="s">
        <v>217</v>
      </c>
      <c r="E13" s="48" t="str">
        <f t="shared" si="0"/>
        <v>Significantly Different</v>
      </c>
      <c r="G13" s="12">
        <f t="shared" si="1"/>
        <v>13.3</v>
      </c>
      <c r="H13" s="12">
        <f t="shared" si="2"/>
        <v>6</v>
      </c>
      <c r="I13" s="12" t="str">
        <f t="shared" si="3"/>
        <v>+/-</v>
      </c>
      <c r="J13" s="12" t="str">
        <f t="shared" si="4"/>
        <v>0.5</v>
      </c>
      <c r="K13" s="13">
        <f t="shared" si="5"/>
        <v>0.303951367781155</v>
      </c>
      <c r="L13" s="13">
        <f t="shared" si="6"/>
        <v>-2.2000000000000011</v>
      </c>
      <c r="M13" s="13">
        <f t="shared" si="7"/>
        <v>0.30997079109986531</v>
      </c>
      <c r="N13" s="13">
        <f t="shared" si="8"/>
        <v>-7.0974429306508844</v>
      </c>
      <c r="O13" s="12" t="s">
        <v>213</v>
      </c>
    </row>
    <row r="14" spans="1:16" x14ac:dyDescent="0.25">
      <c r="A14" s="30">
        <v>4</v>
      </c>
      <c r="B14" s="31" t="s">
        <v>232</v>
      </c>
      <c r="C14" s="32">
        <v>13.1</v>
      </c>
      <c r="D14" s="33" t="s">
        <v>255</v>
      </c>
      <c r="E14" s="48" t="str">
        <f t="shared" si="0"/>
        <v>Significantly Different</v>
      </c>
      <c r="G14" s="12">
        <f t="shared" si="1"/>
        <v>13.1</v>
      </c>
      <c r="H14" s="12">
        <f t="shared" si="2"/>
        <v>6</v>
      </c>
      <c r="I14" s="12" t="str">
        <f t="shared" si="3"/>
        <v>+/-</v>
      </c>
      <c r="J14" s="12" t="str">
        <f t="shared" si="4"/>
        <v>0.4</v>
      </c>
      <c r="K14" s="13">
        <f t="shared" si="5"/>
        <v>0.24316109422492402</v>
      </c>
      <c r="L14" s="13">
        <f t="shared" si="6"/>
        <v>-2</v>
      </c>
      <c r="M14" s="13">
        <f t="shared" si="7"/>
        <v>0.25064471888253259</v>
      </c>
      <c r="N14" s="13">
        <f t="shared" si="8"/>
        <v>-7.9794220636953535</v>
      </c>
      <c r="O14" s="12" t="s">
        <v>215</v>
      </c>
    </row>
    <row r="15" spans="1:16" x14ac:dyDescent="0.25">
      <c r="A15" s="30">
        <v>5</v>
      </c>
      <c r="B15" s="31" t="s">
        <v>220</v>
      </c>
      <c r="C15" s="32">
        <v>12.9</v>
      </c>
      <c r="D15" s="33" t="s">
        <v>255</v>
      </c>
      <c r="E15" s="48" t="str">
        <f t="shared" si="0"/>
        <v>Significantly Different</v>
      </c>
      <c r="G15" s="12">
        <f t="shared" si="1"/>
        <v>12.9</v>
      </c>
      <c r="H15" s="12">
        <f t="shared" si="2"/>
        <v>6</v>
      </c>
      <c r="I15" s="12" t="str">
        <f t="shared" si="3"/>
        <v>+/-</v>
      </c>
      <c r="J15" s="12" t="str">
        <f t="shared" si="4"/>
        <v>0.4</v>
      </c>
      <c r="K15" s="13">
        <f t="shared" si="5"/>
        <v>0.24316109422492402</v>
      </c>
      <c r="L15" s="13">
        <f t="shared" si="6"/>
        <v>-1.8000000000000007</v>
      </c>
      <c r="M15" s="13">
        <f t="shared" si="7"/>
        <v>0.25064471888253259</v>
      </c>
      <c r="N15" s="13">
        <f t="shared" si="8"/>
        <v>-7.1814798573258214</v>
      </c>
      <c r="O15" s="12" t="s">
        <v>218</v>
      </c>
    </row>
    <row r="16" spans="1:16" x14ac:dyDescent="0.25">
      <c r="A16" s="30">
        <v>5</v>
      </c>
      <c r="B16" s="31" t="s">
        <v>236</v>
      </c>
      <c r="C16" s="32">
        <v>12.9</v>
      </c>
      <c r="D16" s="33" t="s">
        <v>253</v>
      </c>
      <c r="E16" s="48" t="str">
        <f t="shared" si="0"/>
        <v>Significantly Different</v>
      </c>
      <c r="G16" s="12">
        <f t="shared" si="1"/>
        <v>12.9</v>
      </c>
      <c r="H16" s="12">
        <f t="shared" si="2"/>
        <v>6</v>
      </c>
      <c r="I16" s="12" t="str">
        <f t="shared" si="3"/>
        <v>+/-</v>
      </c>
      <c r="J16" s="12" t="str">
        <f t="shared" si="4"/>
        <v>0.6</v>
      </c>
      <c r="K16" s="13">
        <f t="shared" si="5"/>
        <v>0.36474164133738601</v>
      </c>
      <c r="L16" s="13">
        <f t="shared" si="6"/>
        <v>-1.8000000000000007</v>
      </c>
      <c r="M16" s="13">
        <f t="shared" si="7"/>
        <v>0.36977279819442066</v>
      </c>
      <c r="N16" s="13">
        <f t="shared" si="8"/>
        <v>-4.8678540141116313</v>
      </c>
      <c r="O16" s="12" t="s">
        <v>220</v>
      </c>
    </row>
    <row r="17" spans="1:15" x14ac:dyDescent="0.25">
      <c r="A17" s="30">
        <v>7</v>
      </c>
      <c r="B17" s="31" t="s">
        <v>227</v>
      </c>
      <c r="C17" s="32">
        <v>12.6</v>
      </c>
      <c r="D17" s="33" t="s">
        <v>217</v>
      </c>
      <c r="E17" s="48" t="str">
        <f t="shared" si="0"/>
        <v>Significantly Different</v>
      </c>
      <c r="G17" s="12">
        <f t="shared" si="1"/>
        <v>12.6</v>
      </c>
      <c r="H17" s="12">
        <f t="shared" si="2"/>
        <v>6</v>
      </c>
      <c r="I17" s="12" t="str">
        <f t="shared" si="3"/>
        <v>+/-</v>
      </c>
      <c r="J17" s="12" t="str">
        <f t="shared" si="4"/>
        <v>0.5</v>
      </c>
      <c r="K17" s="13">
        <f t="shared" si="5"/>
        <v>0.303951367781155</v>
      </c>
      <c r="L17" s="13">
        <f t="shared" si="6"/>
        <v>-1.5</v>
      </c>
      <c r="M17" s="13">
        <f t="shared" si="7"/>
        <v>0.30997079109986531</v>
      </c>
      <c r="N17" s="13">
        <f t="shared" si="8"/>
        <v>-4.8391656345346918</v>
      </c>
      <c r="O17" s="12" t="s">
        <v>222</v>
      </c>
    </row>
    <row r="18" spans="1:15" x14ac:dyDescent="0.25">
      <c r="A18" s="30">
        <v>7</v>
      </c>
      <c r="B18" s="31" t="s">
        <v>258</v>
      </c>
      <c r="C18" s="32">
        <v>12.6</v>
      </c>
      <c r="D18" s="33" t="s">
        <v>210</v>
      </c>
      <c r="E18" s="48" t="str">
        <f t="shared" si="0"/>
        <v>Significantly Different</v>
      </c>
      <c r="G18" s="12">
        <f t="shared" si="1"/>
        <v>12.6</v>
      </c>
      <c r="H18" s="12">
        <f t="shared" si="2"/>
        <v>6</v>
      </c>
      <c r="I18" s="12" t="str">
        <f t="shared" si="3"/>
        <v>+/-</v>
      </c>
      <c r="J18" s="12" t="str">
        <f t="shared" si="4"/>
        <v>0.2</v>
      </c>
      <c r="K18" s="13">
        <f t="shared" si="5"/>
        <v>0.12158054711246201</v>
      </c>
      <c r="L18" s="13">
        <f t="shared" si="6"/>
        <v>-1.5</v>
      </c>
      <c r="M18" s="13">
        <f t="shared" si="7"/>
        <v>0.1359311840425404</v>
      </c>
      <c r="N18" s="13">
        <f t="shared" si="8"/>
        <v>-11.034995468961462</v>
      </c>
      <c r="O18" s="12" t="s">
        <v>224</v>
      </c>
    </row>
    <row r="19" spans="1:15" x14ac:dyDescent="0.25">
      <c r="A19" s="30">
        <v>9</v>
      </c>
      <c r="B19" s="31" t="s">
        <v>213</v>
      </c>
      <c r="C19" s="32">
        <v>12.5</v>
      </c>
      <c r="D19" s="33" t="s">
        <v>255</v>
      </c>
      <c r="E19" s="48" t="str">
        <f t="shared" si="0"/>
        <v>Significantly Different</v>
      </c>
      <c r="G19" s="12">
        <f t="shared" si="1"/>
        <v>12.5</v>
      </c>
      <c r="H19" s="12">
        <f t="shared" si="2"/>
        <v>6</v>
      </c>
      <c r="I19" s="12" t="str">
        <f t="shared" si="3"/>
        <v>+/-</v>
      </c>
      <c r="J19" s="12" t="str">
        <f t="shared" si="4"/>
        <v>0.4</v>
      </c>
      <c r="K19" s="13">
        <f t="shared" si="5"/>
        <v>0.24316109422492402</v>
      </c>
      <c r="L19" s="13">
        <f t="shared" si="6"/>
        <v>-1.4000000000000004</v>
      </c>
      <c r="M19" s="13">
        <f t="shared" si="7"/>
        <v>0.25064471888253259</v>
      </c>
      <c r="N19" s="13">
        <f t="shared" si="8"/>
        <v>-5.5855954445867493</v>
      </c>
      <c r="O19" s="12" t="s">
        <v>226</v>
      </c>
    </row>
    <row r="20" spans="1:15" x14ac:dyDescent="0.25">
      <c r="A20" s="30">
        <v>10</v>
      </c>
      <c r="B20" s="31" t="s">
        <v>237</v>
      </c>
      <c r="C20" s="32">
        <v>12.4</v>
      </c>
      <c r="D20" s="35" t="s">
        <v>228</v>
      </c>
      <c r="E20" s="48" t="str">
        <f t="shared" si="0"/>
        <v>Significantly Different</v>
      </c>
      <c r="G20" s="12">
        <f t="shared" si="1"/>
        <v>12.4</v>
      </c>
      <c r="H20" s="12">
        <f t="shared" si="2"/>
        <v>6</v>
      </c>
      <c r="I20" s="12" t="str">
        <f t="shared" si="3"/>
        <v>+/-</v>
      </c>
      <c r="J20" s="12" t="str">
        <f t="shared" si="4"/>
        <v>0.3</v>
      </c>
      <c r="K20" s="13">
        <f t="shared" si="5"/>
        <v>0.18237082066869301</v>
      </c>
      <c r="L20" s="13">
        <f t="shared" si="6"/>
        <v>-1.3000000000000007</v>
      </c>
      <c r="M20" s="13">
        <f t="shared" si="7"/>
        <v>0.19223572402239389</v>
      </c>
      <c r="N20" s="13">
        <f t="shared" si="8"/>
        <v>-6.7625307762700828</v>
      </c>
      <c r="O20" s="12" t="s">
        <v>229</v>
      </c>
    </row>
    <row r="21" spans="1:15" x14ac:dyDescent="0.25">
      <c r="A21" s="30">
        <v>10</v>
      </c>
      <c r="B21" s="31" t="s">
        <v>225</v>
      </c>
      <c r="C21" s="32">
        <v>12.4</v>
      </c>
      <c r="D21" s="33" t="s">
        <v>255</v>
      </c>
      <c r="E21" s="48" t="str">
        <f t="shared" si="0"/>
        <v>Significantly Different</v>
      </c>
      <c r="G21" s="12">
        <f t="shared" si="1"/>
        <v>12.4</v>
      </c>
      <c r="H21" s="12">
        <f t="shared" si="2"/>
        <v>6</v>
      </c>
      <c r="I21" s="12" t="str">
        <f t="shared" si="3"/>
        <v>+/-</v>
      </c>
      <c r="J21" s="12" t="str">
        <f t="shared" si="4"/>
        <v>0.4</v>
      </c>
      <c r="K21" s="13">
        <f t="shared" si="5"/>
        <v>0.24316109422492402</v>
      </c>
      <c r="L21" s="13">
        <f t="shared" si="6"/>
        <v>-1.3000000000000007</v>
      </c>
      <c r="M21" s="13">
        <f t="shared" si="7"/>
        <v>0.25064471888253259</v>
      </c>
      <c r="N21" s="13">
        <f t="shared" si="8"/>
        <v>-5.1866243414019824</v>
      </c>
      <c r="O21" s="12" t="s">
        <v>231</v>
      </c>
    </row>
    <row r="22" spans="1:15" x14ac:dyDescent="0.25">
      <c r="A22" s="30">
        <v>12</v>
      </c>
      <c r="B22" s="31" t="s">
        <v>243</v>
      </c>
      <c r="C22" s="32">
        <v>12.3</v>
      </c>
      <c r="D22" s="33" t="s">
        <v>210</v>
      </c>
      <c r="E22" s="48" t="str">
        <f t="shared" si="0"/>
        <v>Significantly Different</v>
      </c>
      <c r="G22" s="12">
        <f t="shared" si="1"/>
        <v>12.3</v>
      </c>
      <c r="H22" s="12">
        <f t="shared" si="2"/>
        <v>6</v>
      </c>
      <c r="I22" s="12" t="str">
        <f t="shared" si="3"/>
        <v>+/-</v>
      </c>
      <c r="J22" s="12" t="str">
        <f t="shared" si="4"/>
        <v>0.2</v>
      </c>
      <c r="K22" s="13">
        <f t="shared" si="5"/>
        <v>0.12158054711246201</v>
      </c>
      <c r="L22" s="13">
        <f t="shared" si="6"/>
        <v>-1.2000000000000011</v>
      </c>
      <c r="M22" s="13">
        <f t="shared" si="7"/>
        <v>0.1359311840425404</v>
      </c>
      <c r="N22" s="13">
        <f t="shared" si="8"/>
        <v>-8.8279963751691781</v>
      </c>
      <c r="O22" s="12" t="s">
        <v>233</v>
      </c>
    </row>
    <row r="23" spans="1:15" x14ac:dyDescent="0.25">
      <c r="A23" s="30">
        <v>13</v>
      </c>
      <c r="B23" s="31" t="s">
        <v>254</v>
      </c>
      <c r="C23" s="32">
        <v>12.2</v>
      </c>
      <c r="D23" s="33" t="s">
        <v>253</v>
      </c>
      <c r="E23" s="48" t="str">
        <f t="shared" si="0"/>
        <v>Significantly Different</v>
      </c>
      <c r="G23" s="12">
        <f t="shared" si="1"/>
        <v>12.2</v>
      </c>
      <c r="H23" s="12">
        <f t="shared" si="2"/>
        <v>6</v>
      </c>
      <c r="I23" s="12" t="str">
        <f t="shared" si="3"/>
        <v>+/-</v>
      </c>
      <c r="J23" s="12" t="str">
        <f t="shared" si="4"/>
        <v>0.6</v>
      </c>
      <c r="K23" s="13">
        <f t="shared" si="5"/>
        <v>0.36474164133738601</v>
      </c>
      <c r="L23" s="13">
        <f t="shared" si="6"/>
        <v>-1.0999999999999996</v>
      </c>
      <c r="M23" s="13">
        <f t="shared" si="7"/>
        <v>0.36977279819442066</v>
      </c>
      <c r="N23" s="13">
        <f t="shared" si="8"/>
        <v>-2.9747996752904391</v>
      </c>
      <c r="O23" s="12" t="s">
        <v>221</v>
      </c>
    </row>
    <row r="24" spans="1:15" x14ac:dyDescent="0.25">
      <c r="A24" s="30">
        <v>14</v>
      </c>
      <c r="B24" s="31" t="s">
        <v>221</v>
      </c>
      <c r="C24" s="32">
        <v>12.1</v>
      </c>
      <c r="D24" s="33" t="s">
        <v>265</v>
      </c>
      <c r="E24" s="48" t="str">
        <f t="shared" si="0"/>
        <v>Significantly Different</v>
      </c>
      <c r="G24" s="12">
        <f t="shared" si="1"/>
        <v>12.1</v>
      </c>
      <c r="H24" s="12">
        <f t="shared" si="2"/>
        <v>6</v>
      </c>
      <c r="I24" s="12" t="str">
        <f t="shared" si="3"/>
        <v>+/-</v>
      </c>
      <c r="J24" s="12" t="str">
        <f t="shared" si="4"/>
        <v>0.7</v>
      </c>
      <c r="K24" s="13">
        <f t="shared" si="5"/>
        <v>0.42553191489361697</v>
      </c>
      <c r="L24" s="13">
        <f t="shared" si="6"/>
        <v>-1</v>
      </c>
      <c r="M24" s="13">
        <f t="shared" si="7"/>
        <v>0.42985214661796195</v>
      </c>
      <c r="N24" s="13">
        <f t="shared" si="8"/>
        <v>-2.3263813101037418</v>
      </c>
      <c r="O24" s="12" t="s">
        <v>235</v>
      </c>
    </row>
    <row r="25" spans="1:15" x14ac:dyDescent="0.25">
      <c r="A25" s="30">
        <v>15</v>
      </c>
      <c r="B25" s="31" t="s">
        <v>215</v>
      </c>
      <c r="C25" s="32">
        <v>11.9</v>
      </c>
      <c r="D25" s="33" t="s">
        <v>253</v>
      </c>
      <c r="E25" s="48" t="str">
        <f t="shared" si="0"/>
        <v>Significantly Different</v>
      </c>
      <c r="G25" s="12">
        <f t="shared" si="1"/>
        <v>11.9</v>
      </c>
      <c r="H25" s="12">
        <f t="shared" si="2"/>
        <v>6</v>
      </c>
      <c r="I25" s="12" t="str">
        <f t="shared" si="3"/>
        <v>+/-</v>
      </c>
      <c r="J25" s="12" t="str">
        <f t="shared" si="4"/>
        <v>0.6</v>
      </c>
      <c r="K25" s="13">
        <f t="shared" si="5"/>
        <v>0.36474164133738601</v>
      </c>
      <c r="L25" s="13">
        <f t="shared" si="6"/>
        <v>-0.80000000000000071</v>
      </c>
      <c r="M25" s="13">
        <f t="shared" si="7"/>
        <v>0.36977279819442066</v>
      </c>
      <c r="N25" s="13">
        <f t="shared" si="8"/>
        <v>-2.1634906729385039</v>
      </c>
      <c r="O25" s="12" t="s">
        <v>237</v>
      </c>
    </row>
    <row r="26" spans="1:15" x14ac:dyDescent="0.25">
      <c r="A26" s="30">
        <v>15</v>
      </c>
      <c r="B26" s="31" t="s">
        <v>219</v>
      </c>
      <c r="C26" s="32">
        <v>11.9</v>
      </c>
      <c r="D26" s="33" t="s">
        <v>255</v>
      </c>
      <c r="E26" s="48" t="str">
        <f t="shared" si="0"/>
        <v>Significantly Different</v>
      </c>
      <c r="G26" s="12">
        <f t="shared" si="1"/>
        <v>11.9</v>
      </c>
      <c r="H26" s="12">
        <f t="shared" si="2"/>
        <v>6</v>
      </c>
      <c r="I26" s="12" t="str">
        <f t="shared" si="3"/>
        <v>+/-</v>
      </c>
      <c r="J26" s="12" t="str">
        <f t="shared" si="4"/>
        <v>0.4</v>
      </c>
      <c r="K26" s="13">
        <f t="shared" si="5"/>
        <v>0.24316109422492402</v>
      </c>
      <c r="L26" s="13">
        <f t="shared" si="6"/>
        <v>-0.80000000000000071</v>
      </c>
      <c r="M26" s="13">
        <f t="shared" si="7"/>
        <v>0.25064471888253259</v>
      </c>
      <c r="N26" s="13">
        <f t="shared" si="8"/>
        <v>-3.1917688254781442</v>
      </c>
      <c r="O26" s="12" t="s">
        <v>219</v>
      </c>
    </row>
    <row r="27" spans="1:15" x14ac:dyDescent="0.25">
      <c r="A27" s="30">
        <v>15</v>
      </c>
      <c r="B27" s="31" t="s">
        <v>242</v>
      </c>
      <c r="C27" s="32">
        <v>11.9</v>
      </c>
      <c r="D27" s="33" t="s">
        <v>228</v>
      </c>
      <c r="E27" s="48" t="str">
        <f t="shared" si="0"/>
        <v>Significantly Different</v>
      </c>
      <c r="G27" s="12">
        <f t="shared" si="1"/>
        <v>11.9</v>
      </c>
      <c r="H27" s="12">
        <f t="shared" si="2"/>
        <v>6</v>
      </c>
      <c r="I27" s="12" t="str">
        <f t="shared" si="3"/>
        <v>+/-</v>
      </c>
      <c r="J27" s="12" t="str">
        <f t="shared" si="4"/>
        <v>0.3</v>
      </c>
      <c r="K27" s="13">
        <f t="shared" si="5"/>
        <v>0.18237082066869301</v>
      </c>
      <c r="L27" s="13">
        <f t="shared" si="6"/>
        <v>-0.80000000000000071</v>
      </c>
      <c r="M27" s="13">
        <f t="shared" si="7"/>
        <v>0.19223572402239389</v>
      </c>
      <c r="N27" s="13">
        <f t="shared" si="8"/>
        <v>-4.1615574007815903</v>
      </c>
      <c r="O27" s="12" t="s">
        <v>236</v>
      </c>
    </row>
    <row r="28" spans="1:15" x14ac:dyDescent="0.25">
      <c r="A28" s="30">
        <v>15</v>
      </c>
      <c r="B28" s="31" t="s">
        <v>230</v>
      </c>
      <c r="C28" s="32">
        <v>11.9</v>
      </c>
      <c r="D28" s="33" t="s">
        <v>246</v>
      </c>
      <c r="E28" s="48" t="str">
        <f t="shared" si="0"/>
        <v>Not Significantly Different</v>
      </c>
      <c r="G28" s="12">
        <f t="shared" si="1"/>
        <v>11.9</v>
      </c>
      <c r="H28" s="12">
        <f t="shared" si="2"/>
        <v>6</v>
      </c>
      <c r="I28" s="12" t="str">
        <f t="shared" si="3"/>
        <v>+/-</v>
      </c>
      <c r="J28" s="12" t="str">
        <f t="shared" si="4"/>
        <v>0.9</v>
      </c>
      <c r="K28" s="13">
        <f t="shared" si="5"/>
        <v>0.54711246200607899</v>
      </c>
      <c r="L28" s="13">
        <f t="shared" si="6"/>
        <v>-0.80000000000000071</v>
      </c>
      <c r="M28" s="13">
        <f t="shared" si="7"/>
        <v>0.55047933970440222</v>
      </c>
      <c r="N28" s="13">
        <f t="shared" si="8"/>
        <v>-1.4532788831449819</v>
      </c>
      <c r="O28" s="12" t="s">
        <v>225</v>
      </c>
    </row>
    <row r="29" spans="1:15" x14ac:dyDescent="0.25">
      <c r="A29" s="30">
        <v>19</v>
      </c>
      <c r="B29" s="31" t="s">
        <v>249</v>
      </c>
      <c r="C29" s="32">
        <v>11.6</v>
      </c>
      <c r="D29" s="33" t="s">
        <v>228</v>
      </c>
      <c r="E29" s="48" t="str">
        <f t="shared" si="0"/>
        <v>Significantly Different</v>
      </c>
      <c r="G29" s="12">
        <f t="shared" si="1"/>
        <v>11.6</v>
      </c>
      <c r="H29" s="12">
        <f t="shared" si="2"/>
        <v>6</v>
      </c>
      <c r="I29" s="12" t="str">
        <f t="shared" si="3"/>
        <v>+/-</v>
      </c>
      <c r="J29" s="12" t="str">
        <f t="shared" si="4"/>
        <v>0.3</v>
      </c>
      <c r="K29" s="13">
        <f t="shared" si="5"/>
        <v>0.18237082066869301</v>
      </c>
      <c r="L29" s="13">
        <f t="shared" si="6"/>
        <v>-0.5</v>
      </c>
      <c r="M29" s="13">
        <f t="shared" si="7"/>
        <v>0.19223572402239389</v>
      </c>
      <c r="N29" s="13">
        <f t="shared" si="8"/>
        <v>-2.6009733754884921</v>
      </c>
      <c r="O29" s="12" t="s">
        <v>241</v>
      </c>
    </row>
    <row r="30" spans="1:15" x14ac:dyDescent="0.25">
      <c r="A30" s="30">
        <v>20</v>
      </c>
      <c r="B30" s="31" t="s">
        <v>229</v>
      </c>
      <c r="C30" s="32">
        <v>11.5</v>
      </c>
      <c r="D30" s="33" t="s">
        <v>210</v>
      </c>
      <c r="E30" s="48" t="str">
        <f t="shared" si="0"/>
        <v>Significantly Different</v>
      </c>
      <c r="G30" s="12">
        <f t="shared" si="1"/>
        <v>11.5</v>
      </c>
      <c r="H30" s="12">
        <f t="shared" si="2"/>
        <v>6</v>
      </c>
      <c r="I30" s="12" t="str">
        <f t="shared" si="3"/>
        <v>+/-</v>
      </c>
      <c r="J30" s="12" t="str">
        <f t="shared" si="4"/>
        <v>0.2</v>
      </c>
      <c r="K30" s="13">
        <f t="shared" si="5"/>
        <v>0.12158054711246201</v>
      </c>
      <c r="L30" s="13">
        <f t="shared" si="6"/>
        <v>-0.40000000000000036</v>
      </c>
      <c r="M30" s="13">
        <f t="shared" si="7"/>
        <v>0.1359311840425404</v>
      </c>
      <c r="N30" s="13">
        <f t="shared" si="8"/>
        <v>-2.942665458389726</v>
      </c>
      <c r="O30" s="12" t="s">
        <v>207</v>
      </c>
    </row>
    <row r="31" spans="1:15" x14ac:dyDescent="0.25">
      <c r="A31" s="30">
        <v>20</v>
      </c>
      <c r="B31" s="31" t="s">
        <v>240</v>
      </c>
      <c r="C31" s="32">
        <v>11.5</v>
      </c>
      <c r="D31" s="33" t="s">
        <v>228</v>
      </c>
      <c r="E31" s="48" t="str">
        <f t="shared" si="0"/>
        <v>Significantly Different</v>
      </c>
      <c r="G31" s="12">
        <f t="shared" si="1"/>
        <v>11.5</v>
      </c>
      <c r="H31" s="12">
        <f t="shared" si="2"/>
        <v>6</v>
      </c>
      <c r="I31" s="12" t="str">
        <f t="shared" si="3"/>
        <v>+/-</v>
      </c>
      <c r="J31" s="12" t="str">
        <f t="shared" si="4"/>
        <v>0.3</v>
      </c>
      <c r="K31" s="13">
        <f t="shared" si="5"/>
        <v>0.18237082066869301</v>
      </c>
      <c r="L31" s="13">
        <f t="shared" si="6"/>
        <v>-0.40000000000000036</v>
      </c>
      <c r="M31" s="13">
        <f t="shared" si="7"/>
        <v>0.19223572402239389</v>
      </c>
      <c r="N31" s="13">
        <f t="shared" si="8"/>
        <v>-2.0807787003907952</v>
      </c>
      <c r="O31" s="12" t="s">
        <v>244</v>
      </c>
    </row>
    <row r="32" spans="1:15" x14ac:dyDescent="0.25">
      <c r="A32" s="30">
        <v>20</v>
      </c>
      <c r="B32" s="31" t="s">
        <v>261</v>
      </c>
      <c r="C32" s="32">
        <v>11.5</v>
      </c>
      <c r="D32" s="33" t="s">
        <v>228</v>
      </c>
      <c r="E32" s="48" t="str">
        <f t="shared" si="0"/>
        <v>Significantly Different</v>
      </c>
      <c r="G32" s="12">
        <f t="shared" si="1"/>
        <v>11.5</v>
      </c>
      <c r="H32" s="12">
        <f t="shared" si="2"/>
        <v>6</v>
      </c>
      <c r="I32" s="12" t="str">
        <f t="shared" si="3"/>
        <v>+/-</v>
      </c>
      <c r="J32" s="12" t="str">
        <f t="shared" si="4"/>
        <v>0.3</v>
      </c>
      <c r="K32" s="13">
        <f t="shared" si="5"/>
        <v>0.18237082066869301</v>
      </c>
      <c r="L32" s="13">
        <f t="shared" si="6"/>
        <v>-0.40000000000000036</v>
      </c>
      <c r="M32" s="13">
        <f t="shared" si="7"/>
        <v>0.19223572402239389</v>
      </c>
      <c r="N32" s="13">
        <f t="shared" si="8"/>
        <v>-2.0807787003907952</v>
      </c>
      <c r="O32" s="12" t="s">
        <v>247</v>
      </c>
    </row>
    <row r="33" spans="1:15" x14ac:dyDescent="0.25">
      <c r="A33" s="30">
        <v>20</v>
      </c>
      <c r="B33" s="31" t="s">
        <v>238</v>
      </c>
      <c r="C33" s="32">
        <v>11.5</v>
      </c>
      <c r="D33" s="33" t="s">
        <v>294</v>
      </c>
      <c r="E33" s="48" t="str">
        <f t="shared" si="0"/>
        <v>Not Significantly Different</v>
      </c>
      <c r="G33" s="12">
        <f t="shared" si="1"/>
        <v>11.5</v>
      </c>
      <c r="H33" s="12">
        <f t="shared" si="2"/>
        <v>6</v>
      </c>
      <c r="I33" s="12" t="str">
        <f t="shared" si="3"/>
        <v>+/-</v>
      </c>
      <c r="J33" s="12" t="str">
        <f t="shared" si="4"/>
        <v>0.8</v>
      </c>
      <c r="K33" s="13">
        <f t="shared" si="5"/>
        <v>0.48632218844984804</v>
      </c>
      <c r="L33" s="13">
        <f t="shared" si="6"/>
        <v>-0.40000000000000036</v>
      </c>
      <c r="M33" s="13">
        <f t="shared" si="7"/>
        <v>0.49010685399991183</v>
      </c>
      <c r="N33" s="13">
        <f t="shared" si="8"/>
        <v>-0.81614855359699234</v>
      </c>
      <c r="O33" s="12" t="s">
        <v>249</v>
      </c>
    </row>
    <row r="34" spans="1:15" x14ac:dyDescent="0.25">
      <c r="A34" s="30">
        <v>20</v>
      </c>
      <c r="B34" s="31" t="s">
        <v>234</v>
      </c>
      <c r="C34" s="32">
        <v>11.5</v>
      </c>
      <c r="D34" s="33" t="s">
        <v>228</v>
      </c>
      <c r="E34" s="48" t="str">
        <f t="shared" si="0"/>
        <v>Significantly Different</v>
      </c>
      <c r="G34" s="12">
        <f t="shared" si="1"/>
        <v>11.5</v>
      </c>
      <c r="H34" s="12">
        <f t="shared" si="2"/>
        <v>6</v>
      </c>
      <c r="I34" s="12" t="str">
        <f t="shared" si="3"/>
        <v>+/-</v>
      </c>
      <c r="J34" s="12" t="str">
        <f t="shared" si="4"/>
        <v>0.3</v>
      </c>
      <c r="K34" s="13">
        <f t="shared" si="5"/>
        <v>0.18237082066869301</v>
      </c>
      <c r="L34" s="13">
        <f t="shared" si="6"/>
        <v>-0.40000000000000036</v>
      </c>
      <c r="M34" s="13">
        <f t="shared" si="7"/>
        <v>0.19223572402239389</v>
      </c>
      <c r="N34" s="13">
        <f t="shared" si="8"/>
        <v>-2.0807787003907952</v>
      </c>
      <c r="O34" s="12" t="s">
        <v>240</v>
      </c>
    </row>
    <row r="35" spans="1:15" x14ac:dyDescent="0.25">
      <c r="A35" s="30">
        <v>25</v>
      </c>
      <c r="B35" s="31" t="s">
        <v>231</v>
      </c>
      <c r="C35" s="32">
        <v>11.3</v>
      </c>
      <c r="D35" s="33" t="s">
        <v>228</v>
      </c>
      <c r="E35" s="48" t="str">
        <f t="shared" si="0"/>
        <v>Not Significantly Different</v>
      </c>
      <c r="G35" s="12">
        <f t="shared" si="1"/>
        <v>11.3</v>
      </c>
      <c r="H35" s="12">
        <f t="shared" si="2"/>
        <v>6</v>
      </c>
      <c r="I35" s="12" t="str">
        <f t="shared" si="3"/>
        <v>+/-</v>
      </c>
      <c r="J35" s="12" t="str">
        <f t="shared" si="4"/>
        <v>0.3</v>
      </c>
      <c r="K35" s="13">
        <f t="shared" si="5"/>
        <v>0.18237082066869301</v>
      </c>
      <c r="L35" s="13">
        <f t="shared" si="6"/>
        <v>-0.20000000000000107</v>
      </c>
      <c r="M35" s="13">
        <f t="shared" si="7"/>
        <v>0.19223572402239389</v>
      </c>
      <c r="N35" s="13">
        <f t="shared" si="8"/>
        <v>-1.0403893501954022</v>
      </c>
      <c r="O35" s="12" t="s">
        <v>250</v>
      </c>
    </row>
    <row r="36" spans="1:15" x14ac:dyDescent="0.25">
      <c r="A36" s="30">
        <v>26</v>
      </c>
      <c r="B36" s="31" t="s">
        <v>211</v>
      </c>
      <c r="C36" s="32">
        <v>11.2</v>
      </c>
      <c r="D36" s="33" t="s">
        <v>294</v>
      </c>
      <c r="E36" s="48" t="str">
        <f t="shared" si="0"/>
        <v>Not Significantly Different</v>
      </c>
      <c r="G36" s="12">
        <f t="shared" si="1"/>
        <v>11.2</v>
      </c>
      <c r="H36" s="12">
        <f t="shared" si="2"/>
        <v>6</v>
      </c>
      <c r="I36" s="12" t="str">
        <f t="shared" si="3"/>
        <v>+/-</v>
      </c>
      <c r="J36" s="12" t="str">
        <f t="shared" si="4"/>
        <v>0.8</v>
      </c>
      <c r="K36" s="13">
        <f t="shared" si="5"/>
        <v>0.48632218844984804</v>
      </c>
      <c r="L36" s="13">
        <f t="shared" si="6"/>
        <v>-9.9999999999999645E-2</v>
      </c>
      <c r="M36" s="13">
        <f t="shared" si="7"/>
        <v>0.49010685399991183</v>
      </c>
      <c r="N36" s="13">
        <f t="shared" si="8"/>
        <v>-0.2040371383992472</v>
      </c>
      <c r="O36" s="12" t="s">
        <v>242</v>
      </c>
    </row>
    <row r="37" spans="1:15" x14ac:dyDescent="0.25">
      <c r="A37" s="30">
        <v>26</v>
      </c>
      <c r="B37" s="31" t="s">
        <v>251</v>
      </c>
      <c r="C37" s="32">
        <v>11.2</v>
      </c>
      <c r="D37" s="33" t="s">
        <v>255</v>
      </c>
      <c r="E37" s="48" t="str">
        <f t="shared" si="0"/>
        <v>Not Significantly Different</v>
      </c>
      <c r="G37" s="12">
        <f t="shared" si="1"/>
        <v>11.2</v>
      </c>
      <c r="H37" s="12">
        <f t="shared" si="2"/>
        <v>6</v>
      </c>
      <c r="I37" s="12" t="str">
        <f t="shared" si="3"/>
        <v>+/-</v>
      </c>
      <c r="J37" s="12" t="str">
        <f t="shared" si="4"/>
        <v>0.4</v>
      </c>
      <c r="K37" s="13">
        <f t="shared" si="5"/>
        <v>0.24316109422492402</v>
      </c>
      <c r="L37" s="13">
        <f t="shared" si="6"/>
        <v>-9.9999999999999645E-2</v>
      </c>
      <c r="M37" s="13">
        <f t="shared" si="7"/>
        <v>0.25064471888253259</v>
      </c>
      <c r="N37" s="13">
        <f t="shared" si="8"/>
        <v>-0.39897110318476625</v>
      </c>
      <c r="O37" s="12" t="s">
        <v>223</v>
      </c>
    </row>
    <row r="38" spans="1:15" x14ac:dyDescent="0.25">
      <c r="A38" s="30">
        <v>26</v>
      </c>
      <c r="B38" s="31" t="s">
        <v>262</v>
      </c>
      <c r="C38" s="32">
        <v>11.2</v>
      </c>
      <c r="D38" s="33" t="s">
        <v>228</v>
      </c>
      <c r="E38" s="48" t="str">
        <f t="shared" si="0"/>
        <v>Not Significantly Different</v>
      </c>
      <c r="G38" s="12">
        <f t="shared" si="1"/>
        <v>11.2</v>
      </c>
      <c r="H38" s="12">
        <f t="shared" si="2"/>
        <v>6</v>
      </c>
      <c r="I38" s="12" t="str">
        <f t="shared" si="3"/>
        <v>+/-</v>
      </c>
      <c r="J38" s="12" t="str">
        <f t="shared" si="4"/>
        <v>0.3</v>
      </c>
      <c r="K38" s="13">
        <f t="shared" si="5"/>
        <v>0.18237082066869301</v>
      </c>
      <c r="L38" s="13">
        <f t="shared" si="6"/>
        <v>-9.9999999999999645E-2</v>
      </c>
      <c r="M38" s="13">
        <f t="shared" si="7"/>
        <v>0.19223572402239389</v>
      </c>
      <c r="N38" s="13">
        <f t="shared" si="8"/>
        <v>-0.52019467509769657</v>
      </c>
      <c r="O38" s="12" t="s">
        <v>227</v>
      </c>
    </row>
    <row r="39" spans="1:15" x14ac:dyDescent="0.25">
      <c r="A39" s="30">
        <v>29</v>
      </c>
      <c r="B39" s="31" t="s">
        <v>208</v>
      </c>
      <c r="C39" s="32">
        <v>11.1</v>
      </c>
      <c r="D39" s="33" t="s">
        <v>255</v>
      </c>
      <c r="E39" s="48" t="str">
        <f t="shared" si="0"/>
        <v>Not Significantly Different</v>
      </c>
      <c r="G39" s="12">
        <f t="shared" si="1"/>
        <v>11.1</v>
      </c>
      <c r="H39" s="12">
        <f t="shared" si="2"/>
        <v>6</v>
      </c>
      <c r="I39" s="12" t="str">
        <f t="shared" si="3"/>
        <v>+/-</v>
      </c>
      <c r="J39" s="12" t="str">
        <f t="shared" si="4"/>
        <v>0.4</v>
      </c>
      <c r="K39" s="13">
        <f t="shared" si="5"/>
        <v>0.24316109422492402</v>
      </c>
      <c r="L39" s="13">
        <f t="shared" si="6"/>
        <v>0</v>
      </c>
      <c r="M39" s="13">
        <f t="shared" si="7"/>
        <v>0.25064471888253259</v>
      </c>
      <c r="N39" s="13">
        <f t="shared" si="8"/>
        <v>0</v>
      </c>
      <c r="O39" s="12" t="s">
        <v>254</v>
      </c>
    </row>
    <row r="40" spans="1:15" x14ac:dyDescent="0.25">
      <c r="A40" s="30">
        <v>30</v>
      </c>
      <c r="B40" s="31" t="s">
        <v>216</v>
      </c>
      <c r="C40" s="32">
        <v>11</v>
      </c>
      <c r="D40" s="33" t="s">
        <v>314</v>
      </c>
      <c r="E40" s="48" t="str">
        <f t="shared" si="0"/>
        <v>Not Significantly Different</v>
      </c>
      <c r="G40" s="12">
        <f t="shared" si="1"/>
        <v>11</v>
      </c>
      <c r="H40" s="12">
        <f t="shared" si="2"/>
        <v>6</v>
      </c>
      <c r="I40" s="12" t="str">
        <f t="shared" si="3"/>
        <v>+/-</v>
      </c>
      <c r="J40" s="12" t="str">
        <f t="shared" si="4"/>
        <v>1.1</v>
      </c>
      <c r="K40" s="13">
        <f t="shared" si="5"/>
        <v>0.66869300911854113</v>
      </c>
      <c r="L40" s="13">
        <f t="shared" si="6"/>
        <v>9.9999999999999645E-2</v>
      </c>
      <c r="M40" s="13">
        <f t="shared" si="7"/>
        <v>0.67145051776214359</v>
      </c>
      <c r="N40" s="13">
        <f t="shared" si="8"/>
        <v>0.14893130223994244</v>
      </c>
      <c r="O40" s="12" t="s">
        <v>214</v>
      </c>
    </row>
    <row r="41" spans="1:15" x14ac:dyDescent="0.25">
      <c r="A41" s="30">
        <v>31</v>
      </c>
      <c r="B41" s="31" t="s">
        <v>207</v>
      </c>
      <c r="C41" s="32">
        <v>10.8</v>
      </c>
      <c r="D41" s="33" t="s">
        <v>253</v>
      </c>
      <c r="E41" s="48" t="str">
        <f t="shared" si="0"/>
        <v>Not Significantly Different</v>
      </c>
      <c r="G41" s="12">
        <f t="shared" si="1"/>
        <v>10.8</v>
      </c>
      <c r="H41" s="12">
        <f t="shared" si="2"/>
        <v>6</v>
      </c>
      <c r="I41" s="12" t="str">
        <f t="shared" si="3"/>
        <v>+/-</v>
      </c>
      <c r="J41" s="12" t="str">
        <f t="shared" si="4"/>
        <v>0.6</v>
      </c>
      <c r="K41" s="13">
        <f t="shared" si="5"/>
        <v>0.36474164133738601</v>
      </c>
      <c r="L41" s="13">
        <f t="shared" si="6"/>
        <v>0.29999999999999893</v>
      </c>
      <c r="M41" s="13">
        <f t="shared" si="7"/>
        <v>0.36977279819442066</v>
      </c>
      <c r="N41" s="13">
        <f t="shared" si="8"/>
        <v>0.81130900235193537</v>
      </c>
      <c r="O41" s="12" t="s">
        <v>257</v>
      </c>
    </row>
    <row r="42" spans="1:15" x14ac:dyDescent="0.25">
      <c r="A42" s="30">
        <v>31</v>
      </c>
      <c r="B42" s="31" t="s">
        <v>223</v>
      </c>
      <c r="C42" s="32">
        <v>10.8</v>
      </c>
      <c r="D42" s="33" t="s">
        <v>253</v>
      </c>
      <c r="E42" s="48" t="str">
        <f t="shared" si="0"/>
        <v>Not Significantly Different</v>
      </c>
      <c r="G42" s="12">
        <f t="shared" si="1"/>
        <v>10.8</v>
      </c>
      <c r="H42" s="12">
        <f t="shared" si="2"/>
        <v>6</v>
      </c>
      <c r="I42" s="12" t="str">
        <f t="shared" si="3"/>
        <v>+/-</v>
      </c>
      <c r="J42" s="12" t="str">
        <f t="shared" si="4"/>
        <v>0.6</v>
      </c>
      <c r="K42" s="13">
        <f t="shared" si="5"/>
        <v>0.36474164133738601</v>
      </c>
      <c r="L42" s="13">
        <f t="shared" si="6"/>
        <v>0.29999999999999893</v>
      </c>
      <c r="M42" s="13">
        <f t="shared" si="7"/>
        <v>0.36977279819442066</v>
      </c>
      <c r="N42" s="13">
        <f t="shared" si="8"/>
        <v>0.81130900235193537</v>
      </c>
      <c r="O42" s="12" t="s">
        <v>252</v>
      </c>
    </row>
    <row r="43" spans="1:15" x14ac:dyDescent="0.25">
      <c r="A43" s="30">
        <v>33</v>
      </c>
      <c r="B43" s="31" t="s">
        <v>244</v>
      </c>
      <c r="C43" s="32">
        <v>10.6</v>
      </c>
      <c r="D43" s="33" t="s">
        <v>228</v>
      </c>
      <c r="E43" s="48" t="str">
        <f t="shared" si="0"/>
        <v>Significantly Different</v>
      </c>
      <c r="G43" s="12">
        <f t="shared" si="1"/>
        <v>10.6</v>
      </c>
      <c r="H43" s="12">
        <f t="shared" si="2"/>
        <v>6</v>
      </c>
      <c r="I43" s="12" t="str">
        <f t="shared" si="3"/>
        <v>+/-</v>
      </c>
      <c r="J43" s="12" t="str">
        <f t="shared" si="4"/>
        <v>0.3</v>
      </c>
      <c r="K43" s="13">
        <f t="shared" si="5"/>
        <v>0.18237082066869301</v>
      </c>
      <c r="L43" s="13">
        <f t="shared" si="6"/>
        <v>0.5</v>
      </c>
      <c r="M43" s="13">
        <f t="shared" si="7"/>
        <v>0.19223572402239389</v>
      </c>
      <c r="N43" s="13">
        <f t="shared" si="8"/>
        <v>2.6009733754884921</v>
      </c>
      <c r="O43" s="12" t="s">
        <v>259</v>
      </c>
    </row>
    <row r="44" spans="1:15" x14ac:dyDescent="0.25">
      <c r="A44" s="30">
        <v>34</v>
      </c>
      <c r="B44" s="31" t="s">
        <v>218</v>
      </c>
      <c r="C44" s="32">
        <v>10.5</v>
      </c>
      <c r="D44" s="33" t="s">
        <v>206</v>
      </c>
      <c r="E44" s="48" t="str">
        <f t="shared" si="0"/>
        <v>Significantly Different</v>
      </c>
      <c r="G44" s="12">
        <f t="shared" si="1"/>
        <v>10.5</v>
      </c>
      <c r="H44" s="12">
        <f t="shared" si="2"/>
        <v>6</v>
      </c>
      <c r="I44" s="12" t="str">
        <f t="shared" si="3"/>
        <v>+/-</v>
      </c>
      <c r="J44" s="12" t="str">
        <f t="shared" si="4"/>
        <v>0.1</v>
      </c>
      <c r="K44" s="13">
        <f t="shared" si="5"/>
        <v>6.0790273556231005E-2</v>
      </c>
      <c r="L44" s="13">
        <f t="shared" si="6"/>
        <v>0.59999999999999964</v>
      </c>
      <c r="M44" s="13">
        <f t="shared" si="7"/>
        <v>8.5970429323592404E-2</v>
      </c>
      <c r="N44" s="13">
        <f t="shared" si="8"/>
        <v>6.9791439303112197</v>
      </c>
      <c r="O44" s="12" t="s">
        <v>261</v>
      </c>
    </row>
    <row r="45" spans="1:15" x14ac:dyDescent="0.25">
      <c r="A45" s="30">
        <v>35</v>
      </c>
      <c r="B45" s="31" t="s">
        <v>235</v>
      </c>
      <c r="C45" s="32">
        <v>10.3</v>
      </c>
      <c r="D45" s="33" t="s">
        <v>210</v>
      </c>
      <c r="E45" s="48" t="str">
        <f t="shared" si="0"/>
        <v>Significantly Different</v>
      </c>
      <c r="G45" s="12">
        <f t="shared" si="1"/>
        <v>10.3</v>
      </c>
      <c r="H45" s="12">
        <f t="shared" si="2"/>
        <v>6</v>
      </c>
      <c r="I45" s="12" t="str">
        <f t="shared" si="3"/>
        <v>+/-</v>
      </c>
      <c r="J45" s="12" t="str">
        <f t="shared" si="4"/>
        <v>0.2</v>
      </c>
      <c r="K45" s="13">
        <f t="shared" si="5"/>
        <v>0.12158054711246201</v>
      </c>
      <c r="L45" s="13">
        <f t="shared" si="6"/>
        <v>0.79999999999999893</v>
      </c>
      <c r="M45" s="13">
        <f t="shared" si="7"/>
        <v>0.1359311840425404</v>
      </c>
      <c r="N45" s="13">
        <f t="shared" si="8"/>
        <v>5.8853309167794388</v>
      </c>
      <c r="O45" s="12" t="s">
        <v>230</v>
      </c>
    </row>
    <row r="46" spans="1:15" x14ac:dyDescent="0.25">
      <c r="A46" s="30">
        <v>35</v>
      </c>
      <c r="B46" s="31" t="s">
        <v>241</v>
      </c>
      <c r="C46" s="32">
        <v>10.3</v>
      </c>
      <c r="D46" s="33" t="s">
        <v>255</v>
      </c>
      <c r="E46" s="48" t="str">
        <f t="shared" si="0"/>
        <v>Significantly Different</v>
      </c>
      <c r="G46" s="12">
        <f t="shared" si="1"/>
        <v>10.3</v>
      </c>
      <c r="H46" s="12">
        <f t="shared" si="2"/>
        <v>6</v>
      </c>
      <c r="I46" s="12" t="str">
        <f t="shared" si="3"/>
        <v>+/-</v>
      </c>
      <c r="J46" s="12" t="str">
        <f t="shared" si="4"/>
        <v>0.4</v>
      </c>
      <c r="K46" s="13">
        <f t="shared" si="5"/>
        <v>0.24316109422492402</v>
      </c>
      <c r="L46" s="13">
        <f t="shared" si="6"/>
        <v>0.79999999999999893</v>
      </c>
      <c r="M46" s="13">
        <f t="shared" si="7"/>
        <v>0.25064471888253259</v>
      </c>
      <c r="N46" s="13">
        <f t="shared" si="8"/>
        <v>3.1917688254781371</v>
      </c>
      <c r="O46" s="12" t="s">
        <v>243</v>
      </c>
    </row>
    <row r="47" spans="1:15" x14ac:dyDescent="0.25">
      <c r="A47" s="30">
        <v>37</v>
      </c>
      <c r="B47" s="31" t="s">
        <v>263</v>
      </c>
      <c r="C47" s="32">
        <v>10.199999999999999</v>
      </c>
      <c r="D47" s="33" t="s">
        <v>255</v>
      </c>
      <c r="E47" s="48" t="str">
        <f t="shared" si="0"/>
        <v>Significantly Different</v>
      </c>
      <c r="G47" s="12">
        <f t="shared" si="1"/>
        <v>10.199999999999999</v>
      </c>
      <c r="H47" s="12">
        <f t="shared" si="2"/>
        <v>6</v>
      </c>
      <c r="I47" s="12" t="str">
        <f t="shared" si="3"/>
        <v>+/-</v>
      </c>
      <c r="J47" s="12" t="str">
        <f t="shared" si="4"/>
        <v>0.4</v>
      </c>
      <c r="K47" s="13">
        <f t="shared" si="5"/>
        <v>0.24316109422492402</v>
      </c>
      <c r="L47" s="13">
        <f t="shared" si="6"/>
        <v>0.90000000000000036</v>
      </c>
      <c r="M47" s="13">
        <f t="shared" si="7"/>
        <v>0.25064471888253259</v>
      </c>
      <c r="N47" s="13">
        <f t="shared" si="8"/>
        <v>3.5907399286629107</v>
      </c>
      <c r="O47" s="12" t="s">
        <v>260</v>
      </c>
    </row>
    <row r="48" spans="1:15" x14ac:dyDescent="0.25">
      <c r="A48" s="30">
        <v>38</v>
      </c>
      <c r="B48" s="31" t="s">
        <v>250</v>
      </c>
      <c r="C48" s="32">
        <v>10.1</v>
      </c>
      <c r="D48" s="33" t="s">
        <v>217</v>
      </c>
      <c r="E48" s="48" t="str">
        <f t="shared" si="0"/>
        <v>Significantly Different</v>
      </c>
      <c r="G48" s="12">
        <f t="shared" si="1"/>
        <v>10.1</v>
      </c>
      <c r="H48" s="12">
        <f t="shared" si="2"/>
        <v>6</v>
      </c>
      <c r="I48" s="12" t="str">
        <f t="shared" si="3"/>
        <v>+/-</v>
      </c>
      <c r="J48" s="12" t="str">
        <f t="shared" si="4"/>
        <v>0.5</v>
      </c>
      <c r="K48" s="13">
        <f t="shared" si="5"/>
        <v>0.303951367781155</v>
      </c>
      <c r="L48" s="13">
        <f t="shared" si="6"/>
        <v>1</v>
      </c>
      <c r="M48" s="13">
        <f t="shared" si="7"/>
        <v>0.30997079109986531</v>
      </c>
      <c r="N48" s="13">
        <f t="shared" si="8"/>
        <v>3.2261104230231274</v>
      </c>
      <c r="O48" s="12" t="s">
        <v>239</v>
      </c>
    </row>
    <row r="49" spans="1:15" x14ac:dyDescent="0.25">
      <c r="A49" s="30">
        <v>39</v>
      </c>
      <c r="B49" s="31" t="s">
        <v>226</v>
      </c>
      <c r="C49" s="32">
        <v>9.9</v>
      </c>
      <c r="D49" s="33" t="s">
        <v>294</v>
      </c>
      <c r="E49" s="48" t="str">
        <f t="shared" si="0"/>
        <v>Significantly Different</v>
      </c>
      <c r="G49" s="12">
        <f t="shared" si="1"/>
        <v>9.9</v>
      </c>
      <c r="H49" s="12">
        <f t="shared" si="2"/>
        <v>6</v>
      </c>
      <c r="I49" s="12" t="str">
        <f t="shared" si="3"/>
        <v>+/-</v>
      </c>
      <c r="J49" s="12" t="str">
        <f t="shared" si="4"/>
        <v>0.8</v>
      </c>
      <c r="K49" s="13">
        <f t="shared" si="5"/>
        <v>0.48632218844984804</v>
      </c>
      <c r="L49" s="13">
        <f t="shared" si="6"/>
        <v>1.1999999999999993</v>
      </c>
      <c r="M49" s="13">
        <f t="shared" si="7"/>
        <v>0.49010685399991183</v>
      </c>
      <c r="N49" s="13">
        <f t="shared" si="8"/>
        <v>2.4484456607909735</v>
      </c>
      <c r="O49" s="12" t="s">
        <v>248</v>
      </c>
    </row>
    <row r="50" spans="1:15" x14ac:dyDescent="0.25">
      <c r="A50" s="30">
        <v>40</v>
      </c>
      <c r="B50" s="31" t="s">
        <v>252</v>
      </c>
      <c r="C50" s="32">
        <v>9.8000000000000007</v>
      </c>
      <c r="D50" s="33" t="s">
        <v>265</v>
      </c>
      <c r="E50" s="48" t="str">
        <f t="shared" si="0"/>
        <v>Significantly Different</v>
      </c>
      <c r="G50" s="12">
        <f t="shared" si="1"/>
        <v>9.8000000000000007</v>
      </c>
      <c r="H50" s="12">
        <f t="shared" si="2"/>
        <v>6</v>
      </c>
      <c r="I50" s="12" t="str">
        <f t="shared" si="3"/>
        <v>+/-</v>
      </c>
      <c r="J50" s="12" t="str">
        <f t="shared" si="4"/>
        <v>0.7</v>
      </c>
      <c r="K50" s="13">
        <f t="shared" si="5"/>
        <v>0.42553191489361697</v>
      </c>
      <c r="L50" s="13">
        <f t="shared" si="6"/>
        <v>1.2999999999999989</v>
      </c>
      <c r="M50" s="13">
        <f t="shared" si="7"/>
        <v>0.42985214661796195</v>
      </c>
      <c r="N50" s="13">
        <f t="shared" si="8"/>
        <v>3.0242957031348618</v>
      </c>
      <c r="O50" s="12" t="s">
        <v>245</v>
      </c>
    </row>
    <row r="51" spans="1:15" x14ac:dyDescent="0.25">
      <c r="A51" s="30">
        <v>40</v>
      </c>
      <c r="B51" s="31" t="s">
        <v>248</v>
      </c>
      <c r="C51" s="32">
        <v>9.8000000000000007</v>
      </c>
      <c r="D51" s="33" t="s">
        <v>210</v>
      </c>
      <c r="E51" s="48" t="str">
        <f t="shared" si="0"/>
        <v>Significantly Different</v>
      </c>
      <c r="G51" s="12">
        <f t="shared" si="1"/>
        <v>9.8000000000000007</v>
      </c>
      <c r="H51" s="12">
        <f t="shared" si="2"/>
        <v>6</v>
      </c>
      <c r="I51" s="12" t="str">
        <f t="shared" si="3"/>
        <v>+/-</v>
      </c>
      <c r="J51" s="12" t="str">
        <f t="shared" si="4"/>
        <v>0.2</v>
      </c>
      <c r="K51" s="13">
        <f t="shared" si="5"/>
        <v>0.12158054711246201</v>
      </c>
      <c r="L51" s="13">
        <f t="shared" si="6"/>
        <v>1.2999999999999989</v>
      </c>
      <c r="M51" s="13">
        <f t="shared" si="7"/>
        <v>0.1359311840425404</v>
      </c>
      <c r="N51" s="13">
        <f t="shared" si="8"/>
        <v>9.5636627397665936</v>
      </c>
      <c r="O51" s="12" t="s">
        <v>263</v>
      </c>
    </row>
    <row r="52" spans="1:15" x14ac:dyDescent="0.25">
      <c r="A52" s="30">
        <v>42</v>
      </c>
      <c r="B52" s="31" t="s">
        <v>247</v>
      </c>
      <c r="C52" s="32">
        <v>9.6</v>
      </c>
      <c r="D52" s="33" t="s">
        <v>255</v>
      </c>
      <c r="E52" s="48" t="str">
        <f t="shared" si="0"/>
        <v>Significantly Different</v>
      </c>
      <c r="G52" s="12">
        <f t="shared" si="1"/>
        <v>9.6</v>
      </c>
      <c r="H52" s="12">
        <f t="shared" si="2"/>
        <v>6</v>
      </c>
      <c r="I52" s="12" t="str">
        <f t="shared" si="3"/>
        <v>+/-</v>
      </c>
      <c r="J52" s="12" t="str">
        <f t="shared" si="4"/>
        <v>0.4</v>
      </c>
      <c r="K52" s="13">
        <f t="shared" si="5"/>
        <v>0.24316109422492402</v>
      </c>
      <c r="L52" s="13">
        <f t="shared" si="6"/>
        <v>1.5</v>
      </c>
      <c r="M52" s="13">
        <f t="shared" si="7"/>
        <v>0.25064471888253259</v>
      </c>
      <c r="N52" s="13">
        <f t="shared" si="8"/>
        <v>5.9845665477715153</v>
      </c>
      <c r="O52" s="12" t="s">
        <v>238</v>
      </c>
    </row>
    <row r="53" spans="1:15" x14ac:dyDescent="0.25">
      <c r="A53" s="30">
        <v>43</v>
      </c>
      <c r="B53" s="31" t="s">
        <v>222</v>
      </c>
      <c r="C53" s="32">
        <v>9.1</v>
      </c>
      <c r="D53" s="33" t="s">
        <v>255</v>
      </c>
      <c r="E53" s="48" t="str">
        <f t="shared" si="0"/>
        <v>Significantly Different</v>
      </c>
      <c r="G53" s="12">
        <f t="shared" si="1"/>
        <v>9.1</v>
      </c>
      <c r="H53" s="12">
        <f t="shared" si="2"/>
        <v>6</v>
      </c>
      <c r="I53" s="12" t="str">
        <f t="shared" si="3"/>
        <v>+/-</v>
      </c>
      <c r="J53" s="12" t="str">
        <f t="shared" si="4"/>
        <v>0.4</v>
      </c>
      <c r="K53" s="13">
        <f t="shared" si="5"/>
        <v>0.24316109422492402</v>
      </c>
      <c r="L53" s="13">
        <f t="shared" si="6"/>
        <v>2</v>
      </c>
      <c r="M53" s="13">
        <f t="shared" si="7"/>
        <v>0.25064471888253259</v>
      </c>
      <c r="N53" s="13">
        <f t="shared" si="8"/>
        <v>7.9794220636953535</v>
      </c>
      <c r="O53" s="12" t="s">
        <v>251</v>
      </c>
    </row>
    <row r="54" spans="1:15" x14ac:dyDescent="0.25">
      <c r="A54" s="30">
        <v>44</v>
      </c>
      <c r="B54" s="31" t="s">
        <v>233</v>
      </c>
      <c r="C54" s="32">
        <v>8.9</v>
      </c>
      <c r="D54" s="33" t="s">
        <v>253</v>
      </c>
      <c r="E54" s="48" t="str">
        <f t="shared" si="0"/>
        <v>Significantly Different</v>
      </c>
      <c r="G54" s="12">
        <f t="shared" si="1"/>
        <v>8.9</v>
      </c>
      <c r="H54" s="12">
        <f t="shared" si="2"/>
        <v>6</v>
      </c>
      <c r="I54" s="12" t="str">
        <f t="shared" si="3"/>
        <v>+/-</v>
      </c>
      <c r="J54" s="12" t="str">
        <f t="shared" si="4"/>
        <v>0.6</v>
      </c>
      <c r="K54" s="13">
        <f t="shared" si="5"/>
        <v>0.36474164133738601</v>
      </c>
      <c r="L54" s="13">
        <f t="shared" si="6"/>
        <v>2.1999999999999993</v>
      </c>
      <c r="M54" s="13">
        <f t="shared" si="7"/>
        <v>0.36977279819442066</v>
      </c>
      <c r="N54" s="13">
        <f t="shared" si="8"/>
        <v>5.9495993505808782</v>
      </c>
      <c r="O54" s="12" t="s">
        <v>258</v>
      </c>
    </row>
    <row r="55" spans="1:15" x14ac:dyDescent="0.25">
      <c r="A55" s="30">
        <v>44</v>
      </c>
      <c r="B55" s="31" t="s">
        <v>214</v>
      </c>
      <c r="C55" s="32">
        <v>8.9</v>
      </c>
      <c r="D55" s="33" t="s">
        <v>253</v>
      </c>
      <c r="E55" s="48" t="str">
        <f t="shared" si="0"/>
        <v>Significantly Different</v>
      </c>
      <c r="G55" s="12">
        <f t="shared" si="1"/>
        <v>8.9</v>
      </c>
      <c r="H55" s="12">
        <f t="shared" si="2"/>
        <v>6</v>
      </c>
      <c r="I55" s="12" t="str">
        <f t="shared" si="3"/>
        <v>+/-</v>
      </c>
      <c r="J55" s="12" t="str">
        <f t="shared" si="4"/>
        <v>0.6</v>
      </c>
      <c r="K55" s="13">
        <f t="shared" si="5"/>
        <v>0.36474164133738601</v>
      </c>
      <c r="L55" s="13">
        <f t="shared" si="6"/>
        <v>2.1999999999999993</v>
      </c>
      <c r="M55" s="13">
        <f t="shared" si="7"/>
        <v>0.36977279819442066</v>
      </c>
      <c r="N55" s="13">
        <f t="shared" si="8"/>
        <v>5.9495993505808782</v>
      </c>
      <c r="O55" s="12" t="s">
        <v>232</v>
      </c>
    </row>
    <row r="56" spans="1:15" x14ac:dyDescent="0.25">
      <c r="A56" s="30">
        <v>46</v>
      </c>
      <c r="B56" s="31" t="s">
        <v>212</v>
      </c>
      <c r="C56" s="32">
        <v>8.8000000000000007</v>
      </c>
      <c r="D56" s="33" t="s">
        <v>217</v>
      </c>
      <c r="E56" s="48" t="str">
        <f t="shared" si="0"/>
        <v>Significantly Different</v>
      </c>
      <c r="G56" s="12">
        <f t="shared" si="1"/>
        <v>8.8000000000000007</v>
      </c>
      <c r="H56" s="12">
        <f t="shared" si="2"/>
        <v>6</v>
      </c>
      <c r="I56" s="12" t="str">
        <f t="shared" si="3"/>
        <v>+/-</v>
      </c>
      <c r="J56" s="12" t="str">
        <f t="shared" si="4"/>
        <v>0.5</v>
      </c>
      <c r="K56" s="13">
        <f t="shared" si="5"/>
        <v>0.303951367781155</v>
      </c>
      <c r="L56" s="13">
        <f t="shared" si="6"/>
        <v>2.2999999999999989</v>
      </c>
      <c r="M56" s="13">
        <f t="shared" si="7"/>
        <v>0.30997079109986531</v>
      </c>
      <c r="N56" s="13">
        <f t="shared" si="8"/>
        <v>7.4200539729531902</v>
      </c>
      <c r="O56" s="12" t="s">
        <v>209</v>
      </c>
    </row>
    <row r="57" spans="1:15" x14ac:dyDescent="0.25">
      <c r="A57" s="30">
        <v>47</v>
      </c>
      <c r="B57" s="31" t="s">
        <v>259</v>
      </c>
      <c r="C57" s="32">
        <v>8.4</v>
      </c>
      <c r="D57" s="33" t="s">
        <v>210</v>
      </c>
      <c r="E57" s="48" t="str">
        <f t="shared" si="0"/>
        <v>Significantly Different</v>
      </c>
      <c r="G57" s="12">
        <f t="shared" si="1"/>
        <v>8.4</v>
      </c>
      <c r="H57" s="12">
        <f t="shared" si="2"/>
        <v>6</v>
      </c>
      <c r="I57" s="12" t="str">
        <f t="shared" si="3"/>
        <v>+/-</v>
      </c>
      <c r="J57" s="12" t="str">
        <f t="shared" si="4"/>
        <v>0.2</v>
      </c>
      <c r="K57" s="13">
        <f t="shared" si="5"/>
        <v>0.12158054711246201</v>
      </c>
      <c r="L57" s="13">
        <f t="shared" si="6"/>
        <v>2.6999999999999993</v>
      </c>
      <c r="M57" s="13">
        <f t="shared" si="7"/>
        <v>0.1359311840425404</v>
      </c>
      <c r="N57" s="13">
        <f t="shared" si="8"/>
        <v>19.862991844130629</v>
      </c>
      <c r="O57" s="12" t="s">
        <v>262</v>
      </c>
    </row>
    <row r="58" spans="1:15" x14ac:dyDescent="0.25">
      <c r="A58" s="30">
        <v>48</v>
      </c>
      <c r="B58" s="31" t="s">
        <v>257</v>
      </c>
      <c r="C58" s="32">
        <v>8.1999999999999993</v>
      </c>
      <c r="D58" s="33" t="s">
        <v>228</v>
      </c>
      <c r="E58" s="48" t="str">
        <f t="shared" si="0"/>
        <v>Significantly Different</v>
      </c>
      <c r="G58" s="12">
        <f t="shared" si="1"/>
        <v>8.1999999999999993</v>
      </c>
      <c r="H58" s="12">
        <f t="shared" si="2"/>
        <v>6</v>
      </c>
      <c r="I58" s="12" t="str">
        <f t="shared" si="3"/>
        <v>+/-</v>
      </c>
      <c r="J58" s="12" t="str">
        <f t="shared" si="4"/>
        <v>0.3</v>
      </c>
      <c r="K58" s="13">
        <f t="shared" si="5"/>
        <v>0.18237082066869301</v>
      </c>
      <c r="L58" s="13">
        <f t="shared" si="6"/>
        <v>2.9000000000000004</v>
      </c>
      <c r="M58" s="13">
        <f t="shared" si="7"/>
        <v>0.19223572402239389</v>
      </c>
      <c r="N58" s="13">
        <f t="shared" si="8"/>
        <v>15.085645577833255</v>
      </c>
      <c r="O58" s="12" t="s">
        <v>256</v>
      </c>
    </row>
    <row r="59" spans="1:15" x14ac:dyDescent="0.25">
      <c r="A59" s="30">
        <v>48</v>
      </c>
      <c r="B59" s="31" t="s">
        <v>209</v>
      </c>
      <c r="C59" s="32">
        <v>8.1999999999999993</v>
      </c>
      <c r="D59" s="33" t="s">
        <v>265</v>
      </c>
      <c r="E59" s="48" t="str">
        <f t="shared" si="0"/>
        <v>Significantly Different</v>
      </c>
      <c r="G59" s="12">
        <f t="shared" si="1"/>
        <v>8.1999999999999993</v>
      </c>
      <c r="H59" s="12">
        <f t="shared" si="2"/>
        <v>6</v>
      </c>
      <c r="I59" s="12" t="str">
        <f t="shared" si="3"/>
        <v>+/-</v>
      </c>
      <c r="J59" s="12" t="str">
        <f t="shared" si="4"/>
        <v>0.7</v>
      </c>
      <c r="K59" s="13">
        <f t="shared" si="5"/>
        <v>0.42553191489361697</v>
      </c>
      <c r="L59" s="13">
        <f t="shared" si="6"/>
        <v>2.9000000000000004</v>
      </c>
      <c r="M59" s="13">
        <f t="shared" si="7"/>
        <v>0.42985214661796195</v>
      </c>
      <c r="N59" s="13">
        <f t="shared" si="8"/>
        <v>6.7465057993008521</v>
      </c>
      <c r="O59" s="12" t="s">
        <v>212</v>
      </c>
    </row>
    <row r="60" spans="1:15" x14ac:dyDescent="0.25">
      <c r="A60" s="30">
        <v>50</v>
      </c>
      <c r="B60" s="31" t="s">
        <v>245</v>
      </c>
      <c r="C60" s="32">
        <v>7.5</v>
      </c>
      <c r="D60" s="33" t="s">
        <v>265</v>
      </c>
      <c r="E60" s="48" t="str">
        <f t="shared" si="0"/>
        <v>Significantly Different</v>
      </c>
      <c r="G60" s="12">
        <f t="shared" si="1"/>
        <v>7.5</v>
      </c>
      <c r="H60" s="12">
        <f t="shared" si="2"/>
        <v>6</v>
      </c>
      <c r="I60" s="12" t="str">
        <f t="shared" si="3"/>
        <v>+/-</v>
      </c>
      <c r="J60" s="12" t="str">
        <f t="shared" si="4"/>
        <v>0.7</v>
      </c>
      <c r="K60" s="13">
        <f t="shared" si="5"/>
        <v>0.42553191489361697</v>
      </c>
      <c r="L60" s="13">
        <f t="shared" si="6"/>
        <v>3.5999999999999996</v>
      </c>
      <c r="M60" s="13">
        <f t="shared" si="7"/>
        <v>0.42985214661796195</v>
      </c>
      <c r="N60" s="13">
        <f t="shared" si="8"/>
        <v>8.3749727163734686</v>
      </c>
      <c r="O60" s="12" t="s">
        <v>234</v>
      </c>
    </row>
    <row r="61" spans="1:15" x14ac:dyDescent="0.25">
      <c r="A61" s="30">
        <v>51</v>
      </c>
      <c r="B61" s="31" t="s">
        <v>224</v>
      </c>
      <c r="C61" s="32">
        <v>7.1</v>
      </c>
      <c r="D61" s="33" t="s">
        <v>253</v>
      </c>
      <c r="E61" s="48" t="str">
        <f t="shared" si="0"/>
        <v>Significantly Different</v>
      </c>
      <c r="G61" s="12">
        <f t="shared" si="1"/>
        <v>7.1</v>
      </c>
      <c r="H61" s="12">
        <f t="shared" si="2"/>
        <v>6</v>
      </c>
      <c r="I61" s="12" t="str">
        <f t="shared" si="3"/>
        <v>+/-</v>
      </c>
      <c r="J61" s="12" t="str">
        <f t="shared" si="4"/>
        <v>0.6</v>
      </c>
      <c r="K61" s="13">
        <f t="shared" si="5"/>
        <v>0.36474164133738601</v>
      </c>
      <c r="L61" s="13">
        <f t="shared" si="6"/>
        <v>4</v>
      </c>
      <c r="M61" s="13">
        <f t="shared" si="7"/>
        <v>0.36977279819442066</v>
      </c>
      <c r="N61" s="13">
        <f t="shared" si="8"/>
        <v>10.81745336469251</v>
      </c>
      <c r="O61" s="12" t="s">
        <v>216</v>
      </c>
    </row>
    <row r="62" spans="1:15" ht="15.75" thickBot="1" x14ac:dyDescent="0.3">
      <c r="A62" s="36"/>
      <c r="B62" s="37" t="s">
        <v>264</v>
      </c>
      <c r="C62" s="38">
        <v>7.4</v>
      </c>
      <c r="D62" s="39" t="s">
        <v>255</v>
      </c>
      <c r="E62" s="49" t="str">
        <f t="shared" si="0"/>
        <v>Significantly Different</v>
      </c>
      <c r="G62" s="12">
        <f t="shared" si="1"/>
        <v>7.4</v>
      </c>
      <c r="H62" s="12">
        <f t="shared" si="2"/>
        <v>6</v>
      </c>
      <c r="I62" s="12" t="str">
        <f t="shared" si="3"/>
        <v>+/-</v>
      </c>
      <c r="J62" s="12" t="str">
        <f t="shared" si="4"/>
        <v>0.4</v>
      </c>
      <c r="K62" s="13">
        <f t="shared" si="5"/>
        <v>0.24316109422492402</v>
      </c>
      <c r="L62" s="13">
        <f t="shared" si="6"/>
        <v>3.6999999999999993</v>
      </c>
      <c r="M62" s="13">
        <f t="shared" si="7"/>
        <v>0.25064471888253259</v>
      </c>
      <c r="N62" s="13">
        <f t="shared" si="8"/>
        <v>14.761930817836401</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443" priority="5" operator="equal">
      <formula>"State Selected"</formula>
    </cfRule>
    <cfRule type="cellIs" dxfId="442" priority="6" operator="equal">
      <formula>"Not Significantly Different"</formula>
    </cfRule>
  </conditionalFormatting>
  <conditionalFormatting sqref="E10:E62">
    <cfRule type="cellIs" dxfId="441" priority="1" operator="equal">
      <formula>"OTHER ERROR"</formula>
    </cfRule>
    <cfRule type="cellIs" dxfId="440" priority="2" operator="equal">
      <formula>"Statistical Test not applicable"</formula>
    </cfRule>
    <cfRule type="cellIs" dxfId="439" priority="3" operator="equal">
      <formula>"Geography Selected"</formula>
    </cfRule>
    <cfRule type="cellIs" dxfId="438"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ED673311-F962-4BDB-9D35-C87DBCC009C0}">
      <formula1>$O$10:$O$62</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DE70A-BA2E-4D04-814C-7EDDC8A9138B}">
  <sheetPr codeName="Sheet7"/>
  <dimension ref="A1:A19"/>
  <sheetViews>
    <sheetView workbookViewId="0"/>
  </sheetViews>
  <sheetFormatPr defaultRowHeight="15" x14ac:dyDescent="0.25"/>
  <cols>
    <col min="1" max="1" width="100.140625" style="43" customWidth="1"/>
    <col min="2" max="16384" width="9.140625" style="42"/>
  </cols>
  <sheetData>
    <row r="1" spans="1:1" x14ac:dyDescent="0.25">
      <c r="A1" s="41" t="s">
        <v>275</v>
      </c>
    </row>
    <row r="2" spans="1:1" ht="75" x14ac:dyDescent="0.25">
      <c r="A2" s="43" t="s">
        <v>276</v>
      </c>
    </row>
    <row r="4" spans="1:1" x14ac:dyDescent="0.25">
      <c r="A4" s="43" t="s">
        <v>277</v>
      </c>
    </row>
    <row r="5" spans="1:1" x14ac:dyDescent="0.25">
      <c r="A5" s="44" t="s">
        <v>278</v>
      </c>
    </row>
    <row r="7" spans="1:1" x14ac:dyDescent="0.25">
      <c r="A7" s="43" t="s">
        <v>279</v>
      </c>
    </row>
    <row r="8" spans="1:1" x14ac:dyDescent="0.25">
      <c r="A8" s="44" t="s">
        <v>280</v>
      </c>
    </row>
    <row r="10" spans="1:1" x14ac:dyDescent="0.25">
      <c r="A10" s="43" t="s">
        <v>281</v>
      </c>
    </row>
    <row r="11" spans="1:1" x14ac:dyDescent="0.25">
      <c r="A11" s="44" t="s">
        <v>282</v>
      </c>
    </row>
    <row r="12" spans="1:1" x14ac:dyDescent="0.25">
      <c r="A12" s="44"/>
    </row>
    <row r="13" spans="1:1" x14ac:dyDescent="0.25">
      <c r="A13" s="41" t="s">
        <v>283</v>
      </c>
    </row>
    <row r="14" spans="1:1" ht="60" x14ac:dyDescent="0.25">
      <c r="A14" s="43" t="s">
        <v>284</v>
      </c>
    </row>
    <row r="16" spans="1:1" ht="90" x14ac:dyDescent="0.25">
      <c r="A16" s="43" t="s">
        <v>285</v>
      </c>
    </row>
    <row r="18" spans="1:1" x14ac:dyDescent="0.25">
      <c r="A18" s="43" t="s">
        <v>286</v>
      </c>
    </row>
    <row r="19" spans="1:1" x14ac:dyDescent="0.25">
      <c r="A19" s="44" t="s">
        <v>287</v>
      </c>
    </row>
  </sheetData>
  <sheetProtection sheet="1" objects="1" scenarios="1"/>
  <hyperlinks>
    <hyperlink ref="A5" r:id="rId1" xr:uid="{FF847A5D-A3EB-4395-8E52-04F5BBA76B15}"/>
    <hyperlink ref="A8" r:id="rId2" xr:uid="{2B53A15C-8583-4547-8609-1ED19BD14D56}"/>
    <hyperlink ref="A11" r:id="rId3" xr:uid="{5EF7DE46-BC3F-406E-9528-579A74B19FC3}"/>
    <hyperlink ref="A19" r:id="rId4" xr:uid="{3F557362-EA34-44A2-A7F9-A6720B56E3F3}"/>
  </hyperlinks>
  <pageMargins left="0.7" right="0.7" top="0.75" bottom="0.75" header="0.3" footer="0.3"/>
  <pageSetup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9D800-4865-4664-A3E1-075C2B834FC1}">
  <sheetPr codeName="Sheet36"/>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359</v>
      </c>
    </row>
    <row r="2" spans="1:16" x14ac:dyDescent="0.25">
      <c r="A2" s="14" t="s">
        <v>181</v>
      </c>
      <c r="B2" s="12" t="s">
        <v>360</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2.4</v>
      </c>
      <c r="C6" s="12" t="s">
        <v>188</v>
      </c>
      <c r="H6" s="19" t="s">
        <v>189</v>
      </c>
      <c r="I6" s="12">
        <f>VLOOKUP($B$4,$B$9:$K$62,6,FALSE)</f>
        <v>2.4</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2.4</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2.4</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226</v>
      </c>
      <c r="C11" s="32">
        <v>6.9</v>
      </c>
      <c r="D11" s="35" t="s">
        <v>253</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6.9</v>
      </c>
      <c r="H11" s="12">
        <f t="shared" ref="H11:H62" si="2">LEN(TRIM(D11))</f>
        <v>6</v>
      </c>
      <c r="I11" s="12" t="str">
        <f t="shared" ref="I11:I62" si="3">IF(H11&gt;=3,MID(TRIM(D11),1,3),"NO")</f>
        <v>+/-</v>
      </c>
      <c r="J11" s="12" t="str">
        <f t="shared" ref="J11:J62" si="4">IF(TRIM(I11)="+/-",MID(TRIM(D11),4,H11-3),D11)</f>
        <v>0.6</v>
      </c>
      <c r="K11" s="13">
        <f t="shared" ref="K11:K62" si="5">IF(TRIM(J11)="*****",0,IF(ISERROR(VALUE(J11)),"NA",VALUE(J11/$I$4)))</f>
        <v>0.36474164133738601</v>
      </c>
      <c r="L11" s="13">
        <f t="shared" ref="L11:L62" si="6">IF(AND(ISNUMBER(G11),ISNUMBER($I$6)),$I$6-G11,"N/A")</f>
        <v>-4.5</v>
      </c>
      <c r="M11" s="13">
        <f t="shared" ref="M11:M62" si="7">IF(AND(ISNUMBER(K11),ISNUMBER($I$7)),SQRT(K11^2+($I$7)^2),"N/A")</f>
        <v>0.36977279819442066</v>
      </c>
      <c r="N11" s="13">
        <f>IF(AND(ISNUMBER(L11),ISNUMBER(M11),M11&lt;&gt;0),L11/M11,"NA")</f>
        <v>-12.169635035279073</v>
      </c>
      <c r="O11" s="12" t="s">
        <v>208</v>
      </c>
    </row>
    <row r="12" spans="1:16" x14ac:dyDescent="0.25">
      <c r="A12" s="30">
        <v>2</v>
      </c>
      <c r="B12" s="31" t="s">
        <v>221</v>
      </c>
      <c r="C12" s="32">
        <v>4.5999999999999996</v>
      </c>
      <c r="D12" s="33" t="s">
        <v>217</v>
      </c>
      <c r="E12" s="48" t="str">
        <f t="shared" si="0"/>
        <v>Significantly Different</v>
      </c>
      <c r="G12" s="12">
        <f t="shared" si="1"/>
        <v>4.5999999999999996</v>
      </c>
      <c r="H12" s="12">
        <f t="shared" si="2"/>
        <v>6</v>
      </c>
      <c r="I12" s="12" t="str">
        <f t="shared" si="3"/>
        <v>+/-</v>
      </c>
      <c r="J12" s="12" t="str">
        <f t="shared" si="4"/>
        <v>0.5</v>
      </c>
      <c r="K12" s="13">
        <f t="shared" si="5"/>
        <v>0.303951367781155</v>
      </c>
      <c r="L12" s="13">
        <f t="shared" si="6"/>
        <v>-2.1999999999999997</v>
      </c>
      <c r="M12" s="13">
        <f t="shared" si="7"/>
        <v>0.30997079109986531</v>
      </c>
      <c r="N12" s="13">
        <f t="shared" ref="N12:N62" si="8">IF(AND(ISNUMBER(L12),ISNUMBER(M12),M12&lt;&gt;0),L12/M12,"NA")</f>
        <v>-7.0974429306508799</v>
      </c>
      <c r="O12" s="12" t="s">
        <v>211</v>
      </c>
    </row>
    <row r="13" spans="1:16" x14ac:dyDescent="0.25">
      <c r="A13" s="30">
        <v>3</v>
      </c>
      <c r="B13" s="31" t="s">
        <v>211</v>
      </c>
      <c r="C13" s="32">
        <v>4.5</v>
      </c>
      <c r="D13" s="33" t="s">
        <v>253</v>
      </c>
      <c r="E13" s="48" t="str">
        <f t="shared" si="0"/>
        <v>Significantly Different</v>
      </c>
      <c r="G13" s="12">
        <f t="shared" si="1"/>
        <v>4.5</v>
      </c>
      <c r="H13" s="12">
        <f t="shared" si="2"/>
        <v>6</v>
      </c>
      <c r="I13" s="12" t="str">
        <f t="shared" si="3"/>
        <v>+/-</v>
      </c>
      <c r="J13" s="12" t="str">
        <f t="shared" si="4"/>
        <v>0.6</v>
      </c>
      <c r="K13" s="13">
        <f t="shared" si="5"/>
        <v>0.36474164133738601</v>
      </c>
      <c r="L13" s="13">
        <f t="shared" si="6"/>
        <v>-2.1</v>
      </c>
      <c r="M13" s="13">
        <f t="shared" si="7"/>
        <v>0.36977279819442066</v>
      </c>
      <c r="N13" s="13">
        <f t="shared" si="8"/>
        <v>-5.6791630164635674</v>
      </c>
      <c r="O13" s="12" t="s">
        <v>213</v>
      </c>
    </row>
    <row r="14" spans="1:16" x14ac:dyDescent="0.25">
      <c r="A14" s="30">
        <v>3</v>
      </c>
      <c r="B14" s="31" t="s">
        <v>230</v>
      </c>
      <c r="C14" s="32">
        <v>4.5</v>
      </c>
      <c r="D14" s="33" t="s">
        <v>253</v>
      </c>
      <c r="E14" s="48" t="str">
        <f t="shared" si="0"/>
        <v>Significantly Different</v>
      </c>
      <c r="G14" s="12">
        <f t="shared" si="1"/>
        <v>4.5</v>
      </c>
      <c r="H14" s="12">
        <f t="shared" si="2"/>
        <v>6</v>
      </c>
      <c r="I14" s="12" t="str">
        <f t="shared" si="3"/>
        <v>+/-</v>
      </c>
      <c r="J14" s="12" t="str">
        <f t="shared" si="4"/>
        <v>0.6</v>
      </c>
      <c r="K14" s="13">
        <f t="shared" si="5"/>
        <v>0.36474164133738601</v>
      </c>
      <c r="L14" s="13">
        <f t="shared" si="6"/>
        <v>-2.1</v>
      </c>
      <c r="M14" s="13">
        <f t="shared" si="7"/>
        <v>0.36977279819442066</v>
      </c>
      <c r="N14" s="13">
        <f t="shared" si="8"/>
        <v>-5.6791630164635674</v>
      </c>
      <c r="O14" s="12" t="s">
        <v>215</v>
      </c>
    </row>
    <row r="15" spans="1:16" x14ac:dyDescent="0.25">
      <c r="A15" s="30">
        <v>3</v>
      </c>
      <c r="B15" s="31" t="s">
        <v>216</v>
      </c>
      <c r="C15" s="32">
        <v>4.5</v>
      </c>
      <c r="D15" s="33" t="s">
        <v>265</v>
      </c>
      <c r="E15" s="48" t="str">
        <f t="shared" si="0"/>
        <v>Significantly Different</v>
      </c>
      <c r="G15" s="12">
        <f t="shared" si="1"/>
        <v>4.5</v>
      </c>
      <c r="H15" s="12">
        <f t="shared" si="2"/>
        <v>6</v>
      </c>
      <c r="I15" s="12" t="str">
        <f t="shared" si="3"/>
        <v>+/-</v>
      </c>
      <c r="J15" s="12" t="str">
        <f t="shared" si="4"/>
        <v>0.7</v>
      </c>
      <c r="K15" s="13">
        <f t="shared" si="5"/>
        <v>0.42553191489361697</v>
      </c>
      <c r="L15" s="13">
        <f t="shared" si="6"/>
        <v>-2.1</v>
      </c>
      <c r="M15" s="13">
        <f t="shared" si="7"/>
        <v>0.42985214661796195</v>
      </c>
      <c r="N15" s="13">
        <f t="shared" si="8"/>
        <v>-4.8854007512178574</v>
      </c>
      <c r="O15" s="12" t="s">
        <v>218</v>
      </c>
    </row>
    <row r="16" spans="1:16" x14ac:dyDescent="0.25">
      <c r="A16" s="30">
        <v>6</v>
      </c>
      <c r="B16" s="31" t="s">
        <v>220</v>
      </c>
      <c r="C16" s="32">
        <v>4.3</v>
      </c>
      <c r="D16" s="33" t="s">
        <v>228</v>
      </c>
      <c r="E16" s="48" t="str">
        <f t="shared" si="0"/>
        <v>Significantly Different</v>
      </c>
      <c r="G16" s="12">
        <f t="shared" si="1"/>
        <v>4.3</v>
      </c>
      <c r="H16" s="12">
        <f t="shared" si="2"/>
        <v>6</v>
      </c>
      <c r="I16" s="12" t="str">
        <f t="shared" si="3"/>
        <v>+/-</v>
      </c>
      <c r="J16" s="12" t="str">
        <f t="shared" si="4"/>
        <v>0.3</v>
      </c>
      <c r="K16" s="13">
        <f t="shared" si="5"/>
        <v>0.18237082066869301</v>
      </c>
      <c r="L16" s="13">
        <f t="shared" si="6"/>
        <v>-1.9</v>
      </c>
      <c r="M16" s="13">
        <f t="shared" si="7"/>
        <v>0.19223572402239389</v>
      </c>
      <c r="N16" s="13">
        <f t="shared" si="8"/>
        <v>-9.8836988268562695</v>
      </c>
      <c r="O16" s="12" t="s">
        <v>220</v>
      </c>
    </row>
    <row r="17" spans="1:15" x14ac:dyDescent="0.25">
      <c r="A17" s="30">
        <v>6</v>
      </c>
      <c r="B17" s="31" t="s">
        <v>254</v>
      </c>
      <c r="C17" s="32">
        <v>4.3</v>
      </c>
      <c r="D17" s="33" t="s">
        <v>228</v>
      </c>
      <c r="E17" s="48" t="str">
        <f t="shared" si="0"/>
        <v>Significantly Different</v>
      </c>
      <c r="G17" s="12">
        <f t="shared" si="1"/>
        <v>4.3</v>
      </c>
      <c r="H17" s="12">
        <f t="shared" si="2"/>
        <v>6</v>
      </c>
      <c r="I17" s="12" t="str">
        <f t="shared" si="3"/>
        <v>+/-</v>
      </c>
      <c r="J17" s="12" t="str">
        <f t="shared" si="4"/>
        <v>0.3</v>
      </c>
      <c r="K17" s="13">
        <f t="shared" si="5"/>
        <v>0.18237082066869301</v>
      </c>
      <c r="L17" s="13">
        <f t="shared" si="6"/>
        <v>-1.9</v>
      </c>
      <c r="M17" s="13">
        <f t="shared" si="7"/>
        <v>0.19223572402239389</v>
      </c>
      <c r="N17" s="13">
        <f t="shared" si="8"/>
        <v>-9.8836988268562695</v>
      </c>
      <c r="O17" s="12" t="s">
        <v>222</v>
      </c>
    </row>
    <row r="18" spans="1:15" x14ac:dyDescent="0.25">
      <c r="A18" s="30">
        <v>8</v>
      </c>
      <c r="B18" s="31" t="s">
        <v>209</v>
      </c>
      <c r="C18" s="32">
        <v>4.2</v>
      </c>
      <c r="D18" s="33" t="s">
        <v>253</v>
      </c>
      <c r="E18" s="48" t="str">
        <f t="shared" si="0"/>
        <v>Significantly Different</v>
      </c>
      <c r="G18" s="12">
        <f t="shared" si="1"/>
        <v>4.2</v>
      </c>
      <c r="H18" s="12">
        <f t="shared" si="2"/>
        <v>6</v>
      </c>
      <c r="I18" s="12" t="str">
        <f t="shared" si="3"/>
        <v>+/-</v>
      </c>
      <c r="J18" s="12" t="str">
        <f t="shared" si="4"/>
        <v>0.6</v>
      </c>
      <c r="K18" s="13">
        <f t="shared" si="5"/>
        <v>0.36474164133738601</v>
      </c>
      <c r="L18" s="13">
        <f t="shared" si="6"/>
        <v>-1.8000000000000003</v>
      </c>
      <c r="M18" s="13">
        <f t="shared" si="7"/>
        <v>0.36977279819442066</v>
      </c>
      <c r="N18" s="13">
        <f t="shared" si="8"/>
        <v>-4.8678540141116295</v>
      </c>
      <c r="O18" s="12" t="s">
        <v>224</v>
      </c>
    </row>
    <row r="19" spans="1:15" x14ac:dyDescent="0.25">
      <c r="A19" s="30">
        <v>9</v>
      </c>
      <c r="B19" s="31" t="s">
        <v>223</v>
      </c>
      <c r="C19" s="32">
        <v>4.0999999999999996</v>
      </c>
      <c r="D19" s="33" t="s">
        <v>255</v>
      </c>
      <c r="E19" s="48" t="str">
        <f t="shared" si="0"/>
        <v>Significantly Different</v>
      </c>
      <c r="G19" s="12">
        <f t="shared" si="1"/>
        <v>4.0999999999999996</v>
      </c>
      <c r="H19" s="12">
        <f t="shared" si="2"/>
        <v>6</v>
      </c>
      <c r="I19" s="12" t="str">
        <f t="shared" si="3"/>
        <v>+/-</v>
      </c>
      <c r="J19" s="12" t="str">
        <f t="shared" si="4"/>
        <v>0.4</v>
      </c>
      <c r="K19" s="13">
        <f t="shared" si="5"/>
        <v>0.24316109422492402</v>
      </c>
      <c r="L19" s="13">
        <f t="shared" si="6"/>
        <v>-1.6999999999999997</v>
      </c>
      <c r="M19" s="13">
        <f t="shared" si="7"/>
        <v>0.25064471888253259</v>
      </c>
      <c r="N19" s="13">
        <f t="shared" si="8"/>
        <v>-6.78250875414105</v>
      </c>
      <c r="O19" s="12" t="s">
        <v>226</v>
      </c>
    </row>
    <row r="20" spans="1:15" x14ac:dyDescent="0.25">
      <c r="A20" s="30">
        <v>10</v>
      </c>
      <c r="B20" s="31" t="s">
        <v>213</v>
      </c>
      <c r="C20" s="32">
        <v>3.9</v>
      </c>
      <c r="D20" s="35" t="s">
        <v>210</v>
      </c>
      <c r="E20" s="48" t="str">
        <f t="shared" si="0"/>
        <v>Significantly Different</v>
      </c>
      <c r="G20" s="12">
        <f t="shared" si="1"/>
        <v>3.9</v>
      </c>
      <c r="H20" s="12">
        <f t="shared" si="2"/>
        <v>6</v>
      </c>
      <c r="I20" s="12" t="str">
        <f t="shared" si="3"/>
        <v>+/-</v>
      </c>
      <c r="J20" s="12" t="str">
        <f t="shared" si="4"/>
        <v>0.2</v>
      </c>
      <c r="K20" s="13">
        <f t="shared" si="5"/>
        <v>0.12158054711246201</v>
      </c>
      <c r="L20" s="13">
        <f t="shared" si="6"/>
        <v>-1.5</v>
      </c>
      <c r="M20" s="13">
        <f t="shared" si="7"/>
        <v>0.1359311840425404</v>
      </c>
      <c r="N20" s="13">
        <f t="shared" si="8"/>
        <v>-11.034995468961462</v>
      </c>
      <c r="O20" s="12" t="s">
        <v>229</v>
      </c>
    </row>
    <row r="21" spans="1:15" x14ac:dyDescent="0.25">
      <c r="A21" s="30">
        <v>10</v>
      </c>
      <c r="B21" s="31" t="s">
        <v>233</v>
      </c>
      <c r="C21" s="32">
        <v>3.9</v>
      </c>
      <c r="D21" s="33" t="s">
        <v>255</v>
      </c>
      <c r="E21" s="48" t="str">
        <f t="shared" si="0"/>
        <v>Significantly Different</v>
      </c>
      <c r="G21" s="12">
        <f t="shared" si="1"/>
        <v>3.9</v>
      </c>
      <c r="H21" s="12">
        <f t="shared" si="2"/>
        <v>6</v>
      </c>
      <c r="I21" s="12" t="str">
        <f t="shared" si="3"/>
        <v>+/-</v>
      </c>
      <c r="J21" s="12" t="str">
        <f t="shared" si="4"/>
        <v>0.4</v>
      </c>
      <c r="K21" s="13">
        <f t="shared" si="5"/>
        <v>0.24316109422492402</v>
      </c>
      <c r="L21" s="13">
        <f t="shared" si="6"/>
        <v>-1.5</v>
      </c>
      <c r="M21" s="13">
        <f t="shared" si="7"/>
        <v>0.25064471888253259</v>
      </c>
      <c r="N21" s="13">
        <f t="shared" si="8"/>
        <v>-5.9845665477715153</v>
      </c>
      <c r="O21" s="12" t="s">
        <v>231</v>
      </c>
    </row>
    <row r="22" spans="1:15" x14ac:dyDescent="0.25">
      <c r="A22" s="30">
        <v>12</v>
      </c>
      <c r="B22" s="31" t="s">
        <v>263</v>
      </c>
      <c r="C22" s="32">
        <v>3.8</v>
      </c>
      <c r="D22" s="33" t="s">
        <v>210</v>
      </c>
      <c r="E22" s="48" t="str">
        <f t="shared" si="0"/>
        <v>Significantly Different</v>
      </c>
      <c r="G22" s="12">
        <f t="shared" si="1"/>
        <v>3.8</v>
      </c>
      <c r="H22" s="12">
        <f t="shared" si="2"/>
        <v>6</v>
      </c>
      <c r="I22" s="12" t="str">
        <f t="shared" si="3"/>
        <v>+/-</v>
      </c>
      <c r="J22" s="12" t="str">
        <f t="shared" si="4"/>
        <v>0.2</v>
      </c>
      <c r="K22" s="13">
        <f t="shared" si="5"/>
        <v>0.12158054711246201</v>
      </c>
      <c r="L22" s="13">
        <f t="shared" si="6"/>
        <v>-1.4</v>
      </c>
      <c r="M22" s="13">
        <f t="shared" si="7"/>
        <v>0.1359311840425404</v>
      </c>
      <c r="N22" s="13">
        <f t="shared" si="8"/>
        <v>-10.29932910436403</v>
      </c>
      <c r="O22" s="12" t="s">
        <v>233</v>
      </c>
    </row>
    <row r="23" spans="1:15" x14ac:dyDescent="0.25">
      <c r="A23" s="30">
        <v>13</v>
      </c>
      <c r="B23" s="31" t="s">
        <v>214</v>
      </c>
      <c r="C23" s="32">
        <v>3.7</v>
      </c>
      <c r="D23" s="33" t="s">
        <v>255</v>
      </c>
      <c r="E23" s="48" t="str">
        <f t="shared" si="0"/>
        <v>Significantly Different</v>
      </c>
      <c r="G23" s="12">
        <f t="shared" si="1"/>
        <v>3.7</v>
      </c>
      <c r="H23" s="12">
        <f t="shared" si="2"/>
        <v>6</v>
      </c>
      <c r="I23" s="12" t="str">
        <f t="shared" si="3"/>
        <v>+/-</v>
      </c>
      <c r="J23" s="12" t="str">
        <f t="shared" si="4"/>
        <v>0.4</v>
      </c>
      <c r="K23" s="13">
        <f t="shared" si="5"/>
        <v>0.24316109422492402</v>
      </c>
      <c r="L23" s="13">
        <f t="shared" si="6"/>
        <v>-1.3000000000000003</v>
      </c>
      <c r="M23" s="13">
        <f t="shared" si="7"/>
        <v>0.25064471888253259</v>
      </c>
      <c r="N23" s="13">
        <f t="shared" si="8"/>
        <v>-5.1866243414019806</v>
      </c>
      <c r="O23" s="12" t="s">
        <v>221</v>
      </c>
    </row>
    <row r="24" spans="1:15" x14ac:dyDescent="0.25">
      <c r="A24" s="30">
        <v>14</v>
      </c>
      <c r="B24" s="31" t="s">
        <v>224</v>
      </c>
      <c r="C24" s="32">
        <v>3.6</v>
      </c>
      <c r="D24" s="33" t="s">
        <v>217</v>
      </c>
      <c r="E24" s="48" t="str">
        <f t="shared" si="0"/>
        <v>Significantly Different</v>
      </c>
      <c r="G24" s="12">
        <f t="shared" si="1"/>
        <v>3.6</v>
      </c>
      <c r="H24" s="12">
        <f t="shared" si="2"/>
        <v>6</v>
      </c>
      <c r="I24" s="12" t="str">
        <f t="shared" si="3"/>
        <v>+/-</v>
      </c>
      <c r="J24" s="12" t="str">
        <f t="shared" si="4"/>
        <v>0.5</v>
      </c>
      <c r="K24" s="13">
        <f t="shared" si="5"/>
        <v>0.303951367781155</v>
      </c>
      <c r="L24" s="13">
        <f t="shared" si="6"/>
        <v>-1.2000000000000002</v>
      </c>
      <c r="M24" s="13">
        <f t="shared" si="7"/>
        <v>0.30997079109986531</v>
      </c>
      <c r="N24" s="13">
        <f t="shared" si="8"/>
        <v>-3.8713325076277538</v>
      </c>
      <c r="O24" s="12" t="s">
        <v>235</v>
      </c>
    </row>
    <row r="25" spans="1:15" x14ac:dyDescent="0.25">
      <c r="A25" s="30">
        <v>15</v>
      </c>
      <c r="B25" s="31" t="s">
        <v>256</v>
      </c>
      <c r="C25" s="32">
        <v>3.5</v>
      </c>
      <c r="D25" s="33" t="s">
        <v>210</v>
      </c>
      <c r="E25" s="48" t="str">
        <f t="shared" si="0"/>
        <v>Significantly Different</v>
      </c>
      <c r="G25" s="12">
        <f t="shared" si="1"/>
        <v>3.5</v>
      </c>
      <c r="H25" s="12">
        <f t="shared" si="2"/>
        <v>6</v>
      </c>
      <c r="I25" s="12" t="str">
        <f t="shared" si="3"/>
        <v>+/-</v>
      </c>
      <c r="J25" s="12" t="str">
        <f t="shared" si="4"/>
        <v>0.2</v>
      </c>
      <c r="K25" s="13">
        <f t="shared" si="5"/>
        <v>0.12158054711246201</v>
      </c>
      <c r="L25" s="13">
        <f t="shared" si="6"/>
        <v>-1.1000000000000001</v>
      </c>
      <c r="M25" s="13">
        <f t="shared" si="7"/>
        <v>0.1359311840425404</v>
      </c>
      <c r="N25" s="13">
        <f t="shared" si="8"/>
        <v>-8.0923300105717395</v>
      </c>
      <c r="O25" s="12" t="s">
        <v>237</v>
      </c>
    </row>
    <row r="26" spans="1:15" x14ac:dyDescent="0.25">
      <c r="A26" s="30">
        <v>16</v>
      </c>
      <c r="B26" s="31" t="s">
        <v>239</v>
      </c>
      <c r="C26" s="32">
        <v>3.4</v>
      </c>
      <c r="D26" s="33" t="s">
        <v>210</v>
      </c>
      <c r="E26" s="48" t="str">
        <f t="shared" si="0"/>
        <v>Significantly Different</v>
      </c>
      <c r="G26" s="12">
        <f t="shared" si="1"/>
        <v>3.4</v>
      </c>
      <c r="H26" s="12">
        <f t="shared" si="2"/>
        <v>6</v>
      </c>
      <c r="I26" s="12" t="str">
        <f t="shared" si="3"/>
        <v>+/-</v>
      </c>
      <c r="J26" s="12" t="str">
        <f t="shared" si="4"/>
        <v>0.2</v>
      </c>
      <c r="K26" s="13">
        <f t="shared" si="5"/>
        <v>0.12158054711246201</v>
      </c>
      <c r="L26" s="13">
        <f t="shared" si="6"/>
        <v>-1</v>
      </c>
      <c r="M26" s="13">
        <f t="shared" si="7"/>
        <v>0.1359311840425404</v>
      </c>
      <c r="N26" s="13">
        <f t="shared" si="8"/>
        <v>-7.3566636459743089</v>
      </c>
      <c r="O26" s="12" t="s">
        <v>219</v>
      </c>
    </row>
    <row r="27" spans="1:15" x14ac:dyDescent="0.25">
      <c r="A27" s="30">
        <v>17</v>
      </c>
      <c r="B27" s="31" t="s">
        <v>236</v>
      </c>
      <c r="C27" s="32">
        <v>3.3</v>
      </c>
      <c r="D27" s="33" t="s">
        <v>228</v>
      </c>
      <c r="E27" s="48" t="str">
        <f t="shared" si="0"/>
        <v>Significantly Different</v>
      </c>
      <c r="G27" s="12">
        <f t="shared" si="1"/>
        <v>3.3</v>
      </c>
      <c r="H27" s="12">
        <f t="shared" si="2"/>
        <v>6</v>
      </c>
      <c r="I27" s="12" t="str">
        <f t="shared" si="3"/>
        <v>+/-</v>
      </c>
      <c r="J27" s="12" t="str">
        <f t="shared" si="4"/>
        <v>0.3</v>
      </c>
      <c r="K27" s="13">
        <f t="shared" si="5"/>
        <v>0.18237082066869301</v>
      </c>
      <c r="L27" s="13">
        <f t="shared" si="6"/>
        <v>-0.89999999999999991</v>
      </c>
      <c r="M27" s="13">
        <f t="shared" si="7"/>
        <v>0.19223572402239389</v>
      </c>
      <c r="N27" s="13">
        <f t="shared" si="8"/>
        <v>-4.6817520758792845</v>
      </c>
      <c r="O27" s="12" t="s">
        <v>236</v>
      </c>
    </row>
    <row r="28" spans="1:15" x14ac:dyDescent="0.25">
      <c r="A28" s="30">
        <v>17</v>
      </c>
      <c r="B28" s="31" t="s">
        <v>262</v>
      </c>
      <c r="C28" s="32">
        <v>3.3</v>
      </c>
      <c r="D28" s="33" t="s">
        <v>210</v>
      </c>
      <c r="E28" s="48" t="str">
        <f t="shared" si="0"/>
        <v>Significantly Different</v>
      </c>
      <c r="G28" s="12">
        <f t="shared" si="1"/>
        <v>3.3</v>
      </c>
      <c r="H28" s="12">
        <f t="shared" si="2"/>
        <v>6</v>
      </c>
      <c r="I28" s="12" t="str">
        <f t="shared" si="3"/>
        <v>+/-</v>
      </c>
      <c r="J28" s="12" t="str">
        <f t="shared" si="4"/>
        <v>0.2</v>
      </c>
      <c r="K28" s="13">
        <f t="shared" si="5"/>
        <v>0.12158054711246201</v>
      </c>
      <c r="L28" s="13">
        <f t="shared" si="6"/>
        <v>-0.89999999999999991</v>
      </c>
      <c r="M28" s="13">
        <f t="shared" si="7"/>
        <v>0.1359311840425404</v>
      </c>
      <c r="N28" s="13">
        <f t="shared" si="8"/>
        <v>-6.6209972813768774</v>
      </c>
      <c r="O28" s="12" t="s">
        <v>225</v>
      </c>
    </row>
    <row r="29" spans="1:15" x14ac:dyDescent="0.25">
      <c r="A29" s="30">
        <v>19</v>
      </c>
      <c r="B29" s="31" t="s">
        <v>245</v>
      </c>
      <c r="C29" s="32">
        <v>3.2</v>
      </c>
      <c r="D29" s="33" t="s">
        <v>255</v>
      </c>
      <c r="E29" s="48" t="str">
        <f t="shared" si="0"/>
        <v>Significantly Different</v>
      </c>
      <c r="G29" s="12">
        <f t="shared" si="1"/>
        <v>3.2</v>
      </c>
      <c r="H29" s="12">
        <f t="shared" si="2"/>
        <v>6</v>
      </c>
      <c r="I29" s="12" t="str">
        <f t="shared" si="3"/>
        <v>+/-</v>
      </c>
      <c r="J29" s="12" t="str">
        <f t="shared" si="4"/>
        <v>0.4</v>
      </c>
      <c r="K29" s="13">
        <f t="shared" si="5"/>
        <v>0.24316109422492402</v>
      </c>
      <c r="L29" s="13">
        <f t="shared" si="6"/>
        <v>-0.80000000000000027</v>
      </c>
      <c r="M29" s="13">
        <f t="shared" si="7"/>
        <v>0.25064471888253259</v>
      </c>
      <c r="N29" s="13">
        <f t="shared" si="8"/>
        <v>-3.1917688254781424</v>
      </c>
      <c r="O29" s="12" t="s">
        <v>241</v>
      </c>
    </row>
    <row r="30" spans="1:15" x14ac:dyDescent="0.25">
      <c r="A30" s="30">
        <v>19</v>
      </c>
      <c r="B30" s="31" t="s">
        <v>251</v>
      </c>
      <c r="C30" s="32">
        <v>3.2</v>
      </c>
      <c r="D30" s="33" t="s">
        <v>210</v>
      </c>
      <c r="E30" s="48" t="str">
        <f t="shared" si="0"/>
        <v>Significantly Different</v>
      </c>
      <c r="G30" s="12">
        <f t="shared" si="1"/>
        <v>3.2</v>
      </c>
      <c r="H30" s="12">
        <f t="shared" si="2"/>
        <v>6</v>
      </c>
      <c r="I30" s="12" t="str">
        <f t="shared" si="3"/>
        <v>+/-</v>
      </c>
      <c r="J30" s="12" t="str">
        <f t="shared" si="4"/>
        <v>0.2</v>
      </c>
      <c r="K30" s="13">
        <f t="shared" si="5"/>
        <v>0.12158054711246201</v>
      </c>
      <c r="L30" s="13">
        <f t="shared" si="6"/>
        <v>-0.80000000000000027</v>
      </c>
      <c r="M30" s="13">
        <f t="shared" si="7"/>
        <v>0.1359311840425404</v>
      </c>
      <c r="N30" s="13">
        <f t="shared" si="8"/>
        <v>-5.8853309167794485</v>
      </c>
      <c r="O30" s="12" t="s">
        <v>207</v>
      </c>
    </row>
    <row r="31" spans="1:15" x14ac:dyDescent="0.25">
      <c r="A31" s="30">
        <v>19</v>
      </c>
      <c r="B31" s="31" t="s">
        <v>232</v>
      </c>
      <c r="C31" s="32">
        <v>3.2</v>
      </c>
      <c r="D31" s="33" t="s">
        <v>210</v>
      </c>
      <c r="E31" s="48" t="str">
        <f t="shared" si="0"/>
        <v>Significantly Different</v>
      </c>
      <c r="G31" s="12">
        <f t="shared" si="1"/>
        <v>3.2</v>
      </c>
      <c r="H31" s="12">
        <f t="shared" si="2"/>
        <v>6</v>
      </c>
      <c r="I31" s="12" t="str">
        <f t="shared" si="3"/>
        <v>+/-</v>
      </c>
      <c r="J31" s="12" t="str">
        <f t="shared" si="4"/>
        <v>0.2</v>
      </c>
      <c r="K31" s="13">
        <f t="shared" si="5"/>
        <v>0.12158054711246201</v>
      </c>
      <c r="L31" s="13">
        <f t="shared" si="6"/>
        <v>-0.80000000000000027</v>
      </c>
      <c r="M31" s="13">
        <f t="shared" si="7"/>
        <v>0.1359311840425404</v>
      </c>
      <c r="N31" s="13">
        <f t="shared" si="8"/>
        <v>-5.8853309167794485</v>
      </c>
      <c r="O31" s="12" t="s">
        <v>244</v>
      </c>
    </row>
    <row r="32" spans="1:15" x14ac:dyDescent="0.25">
      <c r="A32" s="30">
        <v>22</v>
      </c>
      <c r="B32" s="31" t="s">
        <v>261</v>
      </c>
      <c r="C32" s="32">
        <v>3.1</v>
      </c>
      <c r="D32" s="33" t="s">
        <v>206</v>
      </c>
      <c r="E32" s="48" t="str">
        <f t="shared" si="0"/>
        <v>Significantly Different</v>
      </c>
      <c r="G32" s="12">
        <f t="shared" si="1"/>
        <v>3.1</v>
      </c>
      <c r="H32" s="12">
        <f t="shared" si="2"/>
        <v>6</v>
      </c>
      <c r="I32" s="12" t="str">
        <f t="shared" si="3"/>
        <v>+/-</v>
      </c>
      <c r="J32" s="12" t="str">
        <f t="shared" si="4"/>
        <v>0.1</v>
      </c>
      <c r="K32" s="13">
        <f t="shared" si="5"/>
        <v>6.0790273556231005E-2</v>
      </c>
      <c r="L32" s="13">
        <f t="shared" si="6"/>
        <v>-0.70000000000000018</v>
      </c>
      <c r="M32" s="13">
        <f t="shared" si="7"/>
        <v>8.5970429323592404E-2</v>
      </c>
      <c r="N32" s="13">
        <f t="shared" si="8"/>
        <v>-8.1423345853630966</v>
      </c>
      <c r="O32" s="12" t="s">
        <v>247</v>
      </c>
    </row>
    <row r="33" spans="1:15" x14ac:dyDescent="0.25">
      <c r="A33" s="30">
        <v>22</v>
      </c>
      <c r="B33" s="31" t="s">
        <v>238</v>
      </c>
      <c r="C33" s="32">
        <v>3.1</v>
      </c>
      <c r="D33" s="33" t="s">
        <v>255</v>
      </c>
      <c r="E33" s="48" t="str">
        <f t="shared" si="0"/>
        <v>Significantly Different</v>
      </c>
      <c r="G33" s="12">
        <f t="shared" si="1"/>
        <v>3.1</v>
      </c>
      <c r="H33" s="12">
        <f t="shared" si="2"/>
        <v>6</v>
      </c>
      <c r="I33" s="12" t="str">
        <f t="shared" si="3"/>
        <v>+/-</v>
      </c>
      <c r="J33" s="12" t="str">
        <f t="shared" si="4"/>
        <v>0.4</v>
      </c>
      <c r="K33" s="13">
        <f t="shared" si="5"/>
        <v>0.24316109422492402</v>
      </c>
      <c r="L33" s="13">
        <f t="shared" si="6"/>
        <v>-0.70000000000000018</v>
      </c>
      <c r="M33" s="13">
        <f t="shared" si="7"/>
        <v>0.25064471888253259</v>
      </c>
      <c r="N33" s="13">
        <f t="shared" si="8"/>
        <v>-2.7927977222933746</v>
      </c>
      <c r="O33" s="12" t="s">
        <v>249</v>
      </c>
    </row>
    <row r="34" spans="1:15" x14ac:dyDescent="0.25">
      <c r="A34" s="30">
        <v>24</v>
      </c>
      <c r="B34" s="31" t="s">
        <v>229</v>
      </c>
      <c r="C34" s="32">
        <v>3</v>
      </c>
      <c r="D34" s="33" t="s">
        <v>206</v>
      </c>
      <c r="E34" s="48" t="str">
        <f t="shared" si="0"/>
        <v>Significantly Different</v>
      </c>
      <c r="G34" s="12">
        <f t="shared" si="1"/>
        <v>3</v>
      </c>
      <c r="H34" s="12">
        <f t="shared" si="2"/>
        <v>6</v>
      </c>
      <c r="I34" s="12" t="str">
        <f t="shared" si="3"/>
        <v>+/-</v>
      </c>
      <c r="J34" s="12" t="str">
        <f t="shared" si="4"/>
        <v>0.1</v>
      </c>
      <c r="K34" s="13">
        <f t="shared" si="5"/>
        <v>6.0790273556231005E-2</v>
      </c>
      <c r="L34" s="13">
        <f t="shared" si="6"/>
        <v>-0.60000000000000009</v>
      </c>
      <c r="M34" s="13">
        <f t="shared" si="7"/>
        <v>8.5970429323592404E-2</v>
      </c>
      <c r="N34" s="13">
        <f t="shared" si="8"/>
        <v>-6.979143930311225</v>
      </c>
      <c r="O34" s="12" t="s">
        <v>240</v>
      </c>
    </row>
    <row r="35" spans="1:15" x14ac:dyDescent="0.25">
      <c r="A35" s="30">
        <v>25</v>
      </c>
      <c r="B35" s="31" t="s">
        <v>227</v>
      </c>
      <c r="C35" s="32">
        <v>2.9</v>
      </c>
      <c r="D35" s="33" t="s">
        <v>228</v>
      </c>
      <c r="E35" s="48" t="str">
        <f t="shared" si="0"/>
        <v>Significantly Different</v>
      </c>
      <c r="G35" s="12">
        <f t="shared" si="1"/>
        <v>2.9</v>
      </c>
      <c r="H35" s="12">
        <f t="shared" si="2"/>
        <v>6</v>
      </c>
      <c r="I35" s="12" t="str">
        <f t="shared" si="3"/>
        <v>+/-</v>
      </c>
      <c r="J35" s="12" t="str">
        <f t="shared" si="4"/>
        <v>0.3</v>
      </c>
      <c r="K35" s="13">
        <f t="shared" si="5"/>
        <v>0.18237082066869301</v>
      </c>
      <c r="L35" s="13">
        <f t="shared" si="6"/>
        <v>-0.5</v>
      </c>
      <c r="M35" s="13">
        <f t="shared" si="7"/>
        <v>0.19223572402239389</v>
      </c>
      <c r="N35" s="13">
        <f t="shared" si="8"/>
        <v>-2.6009733754884921</v>
      </c>
      <c r="O35" s="12" t="s">
        <v>250</v>
      </c>
    </row>
    <row r="36" spans="1:15" x14ac:dyDescent="0.25">
      <c r="A36" s="30">
        <v>25</v>
      </c>
      <c r="B36" s="31" t="s">
        <v>252</v>
      </c>
      <c r="C36" s="32">
        <v>2.9</v>
      </c>
      <c r="D36" s="33" t="s">
        <v>228</v>
      </c>
      <c r="E36" s="48" t="str">
        <f t="shared" si="0"/>
        <v>Significantly Different</v>
      </c>
      <c r="G36" s="12">
        <f t="shared" si="1"/>
        <v>2.9</v>
      </c>
      <c r="H36" s="12">
        <f t="shared" si="2"/>
        <v>6</v>
      </c>
      <c r="I36" s="12" t="str">
        <f t="shared" si="3"/>
        <v>+/-</v>
      </c>
      <c r="J36" s="12" t="str">
        <f t="shared" si="4"/>
        <v>0.3</v>
      </c>
      <c r="K36" s="13">
        <f t="shared" si="5"/>
        <v>0.18237082066869301</v>
      </c>
      <c r="L36" s="13">
        <f t="shared" si="6"/>
        <v>-0.5</v>
      </c>
      <c r="M36" s="13">
        <f t="shared" si="7"/>
        <v>0.19223572402239389</v>
      </c>
      <c r="N36" s="13">
        <f t="shared" si="8"/>
        <v>-2.6009733754884921</v>
      </c>
      <c r="O36" s="12" t="s">
        <v>242</v>
      </c>
    </row>
    <row r="37" spans="1:15" x14ac:dyDescent="0.25">
      <c r="A37" s="30">
        <v>27</v>
      </c>
      <c r="B37" s="31" t="s">
        <v>244</v>
      </c>
      <c r="C37" s="32">
        <v>2.8</v>
      </c>
      <c r="D37" s="33" t="s">
        <v>210</v>
      </c>
      <c r="E37" s="48" t="str">
        <f t="shared" si="0"/>
        <v>Significantly Different</v>
      </c>
      <c r="G37" s="12">
        <f t="shared" si="1"/>
        <v>2.8</v>
      </c>
      <c r="H37" s="12">
        <f t="shared" si="2"/>
        <v>6</v>
      </c>
      <c r="I37" s="12" t="str">
        <f t="shared" si="3"/>
        <v>+/-</v>
      </c>
      <c r="J37" s="12" t="str">
        <f t="shared" si="4"/>
        <v>0.2</v>
      </c>
      <c r="K37" s="13">
        <f t="shared" si="5"/>
        <v>0.12158054711246201</v>
      </c>
      <c r="L37" s="13">
        <f t="shared" si="6"/>
        <v>-0.39999999999999991</v>
      </c>
      <c r="M37" s="13">
        <f t="shared" si="7"/>
        <v>0.1359311840425404</v>
      </c>
      <c r="N37" s="13">
        <f t="shared" si="8"/>
        <v>-2.9426654583897229</v>
      </c>
      <c r="O37" s="12" t="s">
        <v>223</v>
      </c>
    </row>
    <row r="38" spans="1:15" x14ac:dyDescent="0.25">
      <c r="A38" s="30">
        <v>27</v>
      </c>
      <c r="B38" s="31" t="s">
        <v>260</v>
      </c>
      <c r="C38" s="32">
        <v>2.8</v>
      </c>
      <c r="D38" s="33" t="s">
        <v>210</v>
      </c>
      <c r="E38" s="48" t="str">
        <f t="shared" si="0"/>
        <v>Significantly Different</v>
      </c>
      <c r="G38" s="12">
        <f t="shared" si="1"/>
        <v>2.8</v>
      </c>
      <c r="H38" s="12">
        <f t="shared" si="2"/>
        <v>6</v>
      </c>
      <c r="I38" s="12" t="str">
        <f t="shared" si="3"/>
        <v>+/-</v>
      </c>
      <c r="J38" s="12" t="str">
        <f t="shared" si="4"/>
        <v>0.2</v>
      </c>
      <c r="K38" s="13">
        <f t="shared" si="5"/>
        <v>0.12158054711246201</v>
      </c>
      <c r="L38" s="13">
        <f t="shared" si="6"/>
        <v>-0.39999999999999991</v>
      </c>
      <c r="M38" s="13">
        <f t="shared" si="7"/>
        <v>0.1359311840425404</v>
      </c>
      <c r="N38" s="13">
        <f t="shared" si="8"/>
        <v>-2.9426654583897229</v>
      </c>
      <c r="O38" s="12" t="s">
        <v>227</v>
      </c>
    </row>
    <row r="39" spans="1:15" x14ac:dyDescent="0.25">
      <c r="A39" s="30">
        <v>29</v>
      </c>
      <c r="B39" s="31" t="s">
        <v>231</v>
      </c>
      <c r="C39" s="32">
        <v>2.6</v>
      </c>
      <c r="D39" s="33" t="s">
        <v>206</v>
      </c>
      <c r="E39" s="48" t="str">
        <f t="shared" si="0"/>
        <v>Significantly Different</v>
      </c>
      <c r="G39" s="12">
        <f t="shared" si="1"/>
        <v>2.6</v>
      </c>
      <c r="H39" s="12">
        <f t="shared" si="2"/>
        <v>6</v>
      </c>
      <c r="I39" s="12" t="str">
        <f t="shared" si="3"/>
        <v>+/-</v>
      </c>
      <c r="J39" s="12" t="str">
        <f t="shared" si="4"/>
        <v>0.1</v>
      </c>
      <c r="K39" s="13">
        <f t="shared" si="5"/>
        <v>6.0790273556231005E-2</v>
      </c>
      <c r="L39" s="13">
        <f t="shared" si="6"/>
        <v>-0.20000000000000018</v>
      </c>
      <c r="M39" s="13">
        <f t="shared" si="7"/>
        <v>8.5970429323592404E-2</v>
      </c>
      <c r="N39" s="13">
        <f t="shared" si="8"/>
        <v>-2.3263813101037436</v>
      </c>
      <c r="O39" s="12" t="s">
        <v>254</v>
      </c>
    </row>
    <row r="40" spans="1:15" x14ac:dyDescent="0.25">
      <c r="A40" s="30">
        <v>29</v>
      </c>
      <c r="B40" s="31" t="s">
        <v>207</v>
      </c>
      <c r="C40" s="32">
        <v>2.6</v>
      </c>
      <c r="D40" s="33" t="s">
        <v>228</v>
      </c>
      <c r="E40" s="48" t="str">
        <f t="shared" si="0"/>
        <v>Not Significantly Different</v>
      </c>
      <c r="G40" s="12">
        <f t="shared" si="1"/>
        <v>2.6</v>
      </c>
      <c r="H40" s="12">
        <f t="shared" si="2"/>
        <v>6</v>
      </c>
      <c r="I40" s="12" t="str">
        <f t="shared" si="3"/>
        <v>+/-</v>
      </c>
      <c r="J40" s="12" t="str">
        <f t="shared" si="4"/>
        <v>0.3</v>
      </c>
      <c r="K40" s="13">
        <f t="shared" si="5"/>
        <v>0.18237082066869301</v>
      </c>
      <c r="L40" s="13">
        <f t="shared" si="6"/>
        <v>-0.20000000000000018</v>
      </c>
      <c r="M40" s="13">
        <f t="shared" si="7"/>
        <v>0.19223572402239389</v>
      </c>
      <c r="N40" s="13">
        <f t="shared" si="8"/>
        <v>-1.0403893501953976</v>
      </c>
      <c r="O40" s="12" t="s">
        <v>214</v>
      </c>
    </row>
    <row r="41" spans="1:15" x14ac:dyDescent="0.25">
      <c r="A41" s="30">
        <v>31</v>
      </c>
      <c r="B41" s="31" t="s">
        <v>215</v>
      </c>
      <c r="C41" s="32">
        <v>2.5</v>
      </c>
      <c r="D41" s="33" t="s">
        <v>228</v>
      </c>
      <c r="E41" s="48" t="str">
        <f t="shared" si="0"/>
        <v>Not Significantly Different</v>
      </c>
      <c r="G41" s="12">
        <f t="shared" si="1"/>
        <v>2.5</v>
      </c>
      <c r="H41" s="12">
        <f t="shared" si="2"/>
        <v>6</v>
      </c>
      <c r="I41" s="12" t="str">
        <f t="shared" si="3"/>
        <v>+/-</v>
      </c>
      <c r="J41" s="12" t="str">
        <f t="shared" si="4"/>
        <v>0.3</v>
      </c>
      <c r="K41" s="13">
        <f t="shared" si="5"/>
        <v>0.18237082066869301</v>
      </c>
      <c r="L41" s="13">
        <f t="shared" si="6"/>
        <v>-0.10000000000000009</v>
      </c>
      <c r="M41" s="13">
        <f t="shared" si="7"/>
        <v>0.19223572402239389</v>
      </c>
      <c r="N41" s="13">
        <f t="shared" si="8"/>
        <v>-0.52019467509769879</v>
      </c>
      <c r="O41" s="12" t="s">
        <v>257</v>
      </c>
    </row>
    <row r="42" spans="1:15" x14ac:dyDescent="0.25">
      <c r="A42" s="30">
        <v>31</v>
      </c>
      <c r="B42" s="31" t="s">
        <v>222</v>
      </c>
      <c r="C42" s="32">
        <v>2.5</v>
      </c>
      <c r="D42" s="33" t="s">
        <v>210</v>
      </c>
      <c r="E42" s="48" t="str">
        <f t="shared" si="0"/>
        <v>Not Significantly Different</v>
      </c>
      <c r="G42" s="12">
        <f t="shared" si="1"/>
        <v>2.5</v>
      </c>
      <c r="H42" s="12">
        <f t="shared" si="2"/>
        <v>6</v>
      </c>
      <c r="I42" s="12" t="str">
        <f t="shared" si="3"/>
        <v>+/-</v>
      </c>
      <c r="J42" s="12" t="str">
        <f t="shared" si="4"/>
        <v>0.2</v>
      </c>
      <c r="K42" s="13">
        <f t="shared" si="5"/>
        <v>0.12158054711246201</v>
      </c>
      <c r="L42" s="13">
        <f t="shared" si="6"/>
        <v>-0.10000000000000009</v>
      </c>
      <c r="M42" s="13">
        <f t="shared" si="7"/>
        <v>0.1359311840425404</v>
      </c>
      <c r="N42" s="13">
        <f t="shared" si="8"/>
        <v>-0.73566636459743151</v>
      </c>
      <c r="O42" s="12" t="s">
        <v>252</v>
      </c>
    </row>
    <row r="43" spans="1:15" x14ac:dyDescent="0.25">
      <c r="A43" s="30">
        <v>31</v>
      </c>
      <c r="B43" s="31" t="s">
        <v>225</v>
      </c>
      <c r="C43" s="32">
        <v>2.5</v>
      </c>
      <c r="D43" s="33" t="s">
        <v>210</v>
      </c>
      <c r="E43" s="48" t="str">
        <f t="shared" si="0"/>
        <v>Not Significantly Different</v>
      </c>
      <c r="G43" s="12">
        <f t="shared" si="1"/>
        <v>2.5</v>
      </c>
      <c r="H43" s="12">
        <f t="shared" si="2"/>
        <v>6</v>
      </c>
      <c r="I43" s="12" t="str">
        <f t="shared" si="3"/>
        <v>+/-</v>
      </c>
      <c r="J43" s="12" t="str">
        <f t="shared" si="4"/>
        <v>0.2</v>
      </c>
      <c r="K43" s="13">
        <f t="shared" si="5"/>
        <v>0.12158054711246201</v>
      </c>
      <c r="L43" s="13">
        <f t="shared" si="6"/>
        <v>-0.10000000000000009</v>
      </c>
      <c r="M43" s="13">
        <f t="shared" si="7"/>
        <v>0.1359311840425404</v>
      </c>
      <c r="N43" s="13">
        <f t="shared" si="8"/>
        <v>-0.73566636459743151</v>
      </c>
      <c r="O43" s="12" t="s">
        <v>259</v>
      </c>
    </row>
    <row r="44" spans="1:15" x14ac:dyDescent="0.25">
      <c r="A44" s="30">
        <v>31</v>
      </c>
      <c r="B44" s="31" t="s">
        <v>242</v>
      </c>
      <c r="C44" s="32">
        <v>2.5</v>
      </c>
      <c r="D44" s="33" t="s">
        <v>206</v>
      </c>
      <c r="E44" s="48" t="str">
        <f t="shared" si="0"/>
        <v>Not Significantly Different</v>
      </c>
      <c r="G44" s="12">
        <f t="shared" si="1"/>
        <v>2.5</v>
      </c>
      <c r="H44" s="12">
        <f t="shared" si="2"/>
        <v>6</v>
      </c>
      <c r="I44" s="12" t="str">
        <f t="shared" si="3"/>
        <v>+/-</v>
      </c>
      <c r="J44" s="12" t="str">
        <f t="shared" si="4"/>
        <v>0.1</v>
      </c>
      <c r="K44" s="13">
        <f t="shared" si="5"/>
        <v>6.0790273556231005E-2</v>
      </c>
      <c r="L44" s="13">
        <f t="shared" si="6"/>
        <v>-0.10000000000000009</v>
      </c>
      <c r="M44" s="13">
        <f t="shared" si="7"/>
        <v>8.5970429323592404E-2</v>
      </c>
      <c r="N44" s="13">
        <f t="shared" si="8"/>
        <v>-1.1631906550518718</v>
      </c>
      <c r="O44" s="12" t="s">
        <v>261</v>
      </c>
    </row>
    <row r="45" spans="1:15" x14ac:dyDescent="0.25">
      <c r="A45" s="30">
        <v>31</v>
      </c>
      <c r="B45" s="31" t="s">
        <v>212</v>
      </c>
      <c r="C45" s="32">
        <v>2.5</v>
      </c>
      <c r="D45" s="33" t="s">
        <v>210</v>
      </c>
      <c r="E45" s="48" t="str">
        <f t="shared" si="0"/>
        <v>Not Significantly Different</v>
      </c>
      <c r="G45" s="12">
        <f t="shared" si="1"/>
        <v>2.5</v>
      </c>
      <c r="H45" s="12">
        <f t="shared" si="2"/>
        <v>6</v>
      </c>
      <c r="I45" s="12" t="str">
        <f t="shared" si="3"/>
        <v>+/-</v>
      </c>
      <c r="J45" s="12" t="str">
        <f t="shared" si="4"/>
        <v>0.2</v>
      </c>
      <c r="K45" s="13">
        <f t="shared" si="5"/>
        <v>0.12158054711246201</v>
      </c>
      <c r="L45" s="13">
        <f t="shared" si="6"/>
        <v>-0.10000000000000009</v>
      </c>
      <c r="M45" s="13">
        <f t="shared" si="7"/>
        <v>0.1359311840425404</v>
      </c>
      <c r="N45" s="13">
        <f t="shared" si="8"/>
        <v>-0.73566636459743151</v>
      </c>
      <c r="O45" s="12" t="s">
        <v>230</v>
      </c>
    </row>
    <row r="46" spans="1:15" x14ac:dyDescent="0.25">
      <c r="A46" s="30">
        <v>36</v>
      </c>
      <c r="B46" s="31" t="s">
        <v>219</v>
      </c>
      <c r="C46" s="32">
        <v>2.4</v>
      </c>
      <c r="D46" s="33" t="s">
        <v>210</v>
      </c>
      <c r="E46" s="48" t="str">
        <f t="shared" si="0"/>
        <v>Not Significantly Different</v>
      </c>
      <c r="G46" s="12">
        <f t="shared" si="1"/>
        <v>2.4</v>
      </c>
      <c r="H46" s="12">
        <f t="shared" si="2"/>
        <v>6</v>
      </c>
      <c r="I46" s="12" t="str">
        <f t="shared" si="3"/>
        <v>+/-</v>
      </c>
      <c r="J46" s="12" t="str">
        <f t="shared" si="4"/>
        <v>0.2</v>
      </c>
      <c r="K46" s="13">
        <f t="shared" si="5"/>
        <v>0.12158054711246201</v>
      </c>
      <c r="L46" s="13">
        <f t="shared" si="6"/>
        <v>0</v>
      </c>
      <c r="M46" s="13">
        <f t="shared" si="7"/>
        <v>0.1359311840425404</v>
      </c>
      <c r="N46" s="13">
        <f t="shared" si="8"/>
        <v>0</v>
      </c>
      <c r="O46" s="12" t="s">
        <v>243</v>
      </c>
    </row>
    <row r="47" spans="1:15" x14ac:dyDescent="0.25">
      <c r="A47" s="30">
        <v>37</v>
      </c>
      <c r="B47" s="31" t="s">
        <v>208</v>
      </c>
      <c r="C47" s="32">
        <v>2.2999999999999998</v>
      </c>
      <c r="D47" s="33" t="s">
        <v>210</v>
      </c>
      <c r="E47" s="48" t="str">
        <f t="shared" si="0"/>
        <v>Not Significantly Different</v>
      </c>
      <c r="G47" s="12">
        <f t="shared" si="1"/>
        <v>2.2999999999999998</v>
      </c>
      <c r="H47" s="12">
        <f t="shared" si="2"/>
        <v>6</v>
      </c>
      <c r="I47" s="12" t="str">
        <f t="shared" si="3"/>
        <v>+/-</v>
      </c>
      <c r="J47" s="12" t="str">
        <f t="shared" si="4"/>
        <v>0.2</v>
      </c>
      <c r="K47" s="13">
        <f t="shared" si="5"/>
        <v>0.12158054711246201</v>
      </c>
      <c r="L47" s="13">
        <f t="shared" si="6"/>
        <v>0.10000000000000009</v>
      </c>
      <c r="M47" s="13">
        <f t="shared" si="7"/>
        <v>0.1359311840425404</v>
      </c>
      <c r="N47" s="13">
        <f t="shared" si="8"/>
        <v>0.73566636459743151</v>
      </c>
      <c r="O47" s="12" t="s">
        <v>260</v>
      </c>
    </row>
    <row r="48" spans="1:15" x14ac:dyDescent="0.25">
      <c r="A48" s="30">
        <v>37</v>
      </c>
      <c r="B48" s="31" t="s">
        <v>250</v>
      </c>
      <c r="C48" s="32">
        <v>2.2999999999999998</v>
      </c>
      <c r="D48" s="33" t="s">
        <v>228</v>
      </c>
      <c r="E48" s="48" t="str">
        <f t="shared" si="0"/>
        <v>Not Significantly Different</v>
      </c>
      <c r="G48" s="12">
        <f t="shared" si="1"/>
        <v>2.2999999999999998</v>
      </c>
      <c r="H48" s="12">
        <f t="shared" si="2"/>
        <v>6</v>
      </c>
      <c r="I48" s="12" t="str">
        <f t="shared" si="3"/>
        <v>+/-</v>
      </c>
      <c r="J48" s="12" t="str">
        <f t="shared" si="4"/>
        <v>0.3</v>
      </c>
      <c r="K48" s="13">
        <f t="shared" si="5"/>
        <v>0.18237082066869301</v>
      </c>
      <c r="L48" s="13">
        <f t="shared" si="6"/>
        <v>0.10000000000000009</v>
      </c>
      <c r="M48" s="13">
        <f t="shared" si="7"/>
        <v>0.19223572402239389</v>
      </c>
      <c r="N48" s="13">
        <f t="shared" si="8"/>
        <v>0.52019467509769879</v>
      </c>
      <c r="O48" s="12" t="s">
        <v>239</v>
      </c>
    </row>
    <row r="49" spans="1:15" x14ac:dyDescent="0.25">
      <c r="A49" s="30">
        <v>39</v>
      </c>
      <c r="B49" s="31" t="s">
        <v>237</v>
      </c>
      <c r="C49" s="32">
        <v>2.2000000000000002</v>
      </c>
      <c r="D49" s="33" t="s">
        <v>206</v>
      </c>
      <c r="E49" s="48" t="str">
        <f t="shared" si="0"/>
        <v>Significantly Different</v>
      </c>
      <c r="G49" s="12">
        <f t="shared" si="1"/>
        <v>2.2000000000000002</v>
      </c>
      <c r="H49" s="12">
        <f t="shared" si="2"/>
        <v>6</v>
      </c>
      <c r="I49" s="12" t="str">
        <f t="shared" si="3"/>
        <v>+/-</v>
      </c>
      <c r="J49" s="12" t="str">
        <f t="shared" si="4"/>
        <v>0.1</v>
      </c>
      <c r="K49" s="13">
        <f t="shared" si="5"/>
        <v>6.0790273556231005E-2</v>
      </c>
      <c r="L49" s="13">
        <f t="shared" si="6"/>
        <v>0.19999999999999973</v>
      </c>
      <c r="M49" s="13">
        <f t="shared" si="7"/>
        <v>8.5970429323592404E-2</v>
      </c>
      <c r="N49" s="13">
        <f t="shared" si="8"/>
        <v>2.3263813101037383</v>
      </c>
      <c r="O49" s="12" t="s">
        <v>248</v>
      </c>
    </row>
    <row r="50" spans="1:15" x14ac:dyDescent="0.25">
      <c r="A50" s="30">
        <v>39</v>
      </c>
      <c r="B50" s="31" t="s">
        <v>247</v>
      </c>
      <c r="C50" s="32">
        <v>2.2000000000000002</v>
      </c>
      <c r="D50" s="33" t="s">
        <v>206</v>
      </c>
      <c r="E50" s="48" t="str">
        <f t="shared" si="0"/>
        <v>Significantly Different</v>
      </c>
      <c r="G50" s="12">
        <f t="shared" si="1"/>
        <v>2.2000000000000002</v>
      </c>
      <c r="H50" s="12">
        <f t="shared" si="2"/>
        <v>6</v>
      </c>
      <c r="I50" s="12" t="str">
        <f t="shared" si="3"/>
        <v>+/-</v>
      </c>
      <c r="J50" s="12" t="str">
        <f t="shared" si="4"/>
        <v>0.1</v>
      </c>
      <c r="K50" s="13">
        <f t="shared" si="5"/>
        <v>6.0790273556231005E-2</v>
      </c>
      <c r="L50" s="13">
        <f t="shared" si="6"/>
        <v>0.19999999999999973</v>
      </c>
      <c r="M50" s="13">
        <f t="shared" si="7"/>
        <v>8.5970429323592404E-2</v>
      </c>
      <c r="N50" s="13">
        <f t="shared" si="8"/>
        <v>2.3263813101037383</v>
      </c>
      <c r="O50" s="12" t="s">
        <v>245</v>
      </c>
    </row>
    <row r="51" spans="1:15" x14ac:dyDescent="0.25">
      <c r="A51" s="30">
        <v>41</v>
      </c>
      <c r="B51" s="31" t="s">
        <v>248</v>
      </c>
      <c r="C51" s="32">
        <v>2.1</v>
      </c>
      <c r="D51" s="33" t="s">
        <v>206</v>
      </c>
      <c r="E51" s="48" t="str">
        <f t="shared" si="0"/>
        <v>Significantly Different</v>
      </c>
      <c r="G51" s="12">
        <f t="shared" si="1"/>
        <v>2.1</v>
      </c>
      <c r="H51" s="12">
        <f t="shared" si="2"/>
        <v>6</v>
      </c>
      <c r="I51" s="12" t="str">
        <f t="shared" si="3"/>
        <v>+/-</v>
      </c>
      <c r="J51" s="12" t="str">
        <f t="shared" si="4"/>
        <v>0.1</v>
      </c>
      <c r="K51" s="13">
        <f t="shared" si="5"/>
        <v>6.0790273556231005E-2</v>
      </c>
      <c r="L51" s="13">
        <f t="shared" si="6"/>
        <v>0.29999999999999982</v>
      </c>
      <c r="M51" s="13">
        <f t="shared" si="7"/>
        <v>8.5970429323592404E-2</v>
      </c>
      <c r="N51" s="13">
        <f t="shared" si="8"/>
        <v>3.4895719651556099</v>
      </c>
      <c r="O51" s="12" t="s">
        <v>263</v>
      </c>
    </row>
    <row r="52" spans="1:15" x14ac:dyDescent="0.25">
      <c r="A52" s="30">
        <v>42</v>
      </c>
      <c r="B52" s="31" t="s">
        <v>258</v>
      </c>
      <c r="C52" s="32">
        <v>2</v>
      </c>
      <c r="D52" s="33" t="s">
        <v>206</v>
      </c>
      <c r="E52" s="48" t="str">
        <f t="shared" si="0"/>
        <v>Significantly Different</v>
      </c>
      <c r="G52" s="12">
        <f t="shared" si="1"/>
        <v>2</v>
      </c>
      <c r="H52" s="12">
        <f t="shared" si="2"/>
        <v>6</v>
      </c>
      <c r="I52" s="12" t="str">
        <f t="shared" si="3"/>
        <v>+/-</v>
      </c>
      <c r="J52" s="12" t="str">
        <f t="shared" si="4"/>
        <v>0.1</v>
      </c>
      <c r="K52" s="13">
        <f t="shared" si="5"/>
        <v>6.0790273556231005E-2</v>
      </c>
      <c r="L52" s="13">
        <f t="shared" si="6"/>
        <v>0.39999999999999991</v>
      </c>
      <c r="M52" s="13">
        <f t="shared" si="7"/>
        <v>8.5970429323592404E-2</v>
      </c>
      <c r="N52" s="13">
        <f t="shared" si="8"/>
        <v>4.6527626202074819</v>
      </c>
      <c r="O52" s="12" t="s">
        <v>238</v>
      </c>
    </row>
    <row r="53" spans="1:15" x14ac:dyDescent="0.25">
      <c r="A53" s="30">
        <v>42</v>
      </c>
      <c r="B53" s="31" t="s">
        <v>234</v>
      </c>
      <c r="C53" s="32">
        <v>2</v>
      </c>
      <c r="D53" s="33" t="s">
        <v>206</v>
      </c>
      <c r="E53" s="48" t="str">
        <f t="shared" si="0"/>
        <v>Significantly Different</v>
      </c>
      <c r="G53" s="12">
        <f t="shared" si="1"/>
        <v>2</v>
      </c>
      <c r="H53" s="12">
        <f t="shared" si="2"/>
        <v>6</v>
      </c>
      <c r="I53" s="12" t="str">
        <f t="shared" si="3"/>
        <v>+/-</v>
      </c>
      <c r="J53" s="12" t="str">
        <f t="shared" si="4"/>
        <v>0.1</v>
      </c>
      <c r="K53" s="13">
        <f t="shared" si="5"/>
        <v>6.0790273556231005E-2</v>
      </c>
      <c r="L53" s="13">
        <f t="shared" si="6"/>
        <v>0.39999999999999991</v>
      </c>
      <c r="M53" s="13">
        <f t="shared" si="7"/>
        <v>8.5970429323592404E-2</v>
      </c>
      <c r="N53" s="13">
        <f t="shared" si="8"/>
        <v>4.6527626202074819</v>
      </c>
      <c r="O53" s="12" t="s">
        <v>251</v>
      </c>
    </row>
    <row r="54" spans="1:15" x14ac:dyDescent="0.25">
      <c r="A54" s="30">
        <v>44</v>
      </c>
      <c r="B54" s="31" t="s">
        <v>257</v>
      </c>
      <c r="C54" s="32">
        <v>1.9</v>
      </c>
      <c r="D54" s="33" t="s">
        <v>206</v>
      </c>
      <c r="E54" s="48" t="str">
        <f t="shared" si="0"/>
        <v>Significantly Different</v>
      </c>
      <c r="G54" s="12">
        <f t="shared" si="1"/>
        <v>1.9</v>
      </c>
      <c r="H54" s="12">
        <f t="shared" si="2"/>
        <v>6</v>
      </c>
      <c r="I54" s="12" t="str">
        <f t="shared" si="3"/>
        <v>+/-</v>
      </c>
      <c r="J54" s="12" t="str">
        <f t="shared" si="4"/>
        <v>0.1</v>
      </c>
      <c r="K54" s="13">
        <f t="shared" si="5"/>
        <v>6.0790273556231005E-2</v>
      </c>
      <c r="L54" s="13">
        <f t="shared" si="6"/>
        <v>0.5</v>
      </c>
      <c r="M54" s="13">
        <f t="shared" si="7"/>
        <v>8.5970429323592404E-2</v>
      </c>
      <c r="N54" s="13">
        <f t="shared" si="8"/>
        <v>5.8159532752593535</v>
      </c>
      <c r="O54" s="12" t="s">
        <v>258</v>
      </c>
    </row>
    <row r="55" spans="1:15" x14ac:dyDescent="0.25">
      <c r="A55" s="30">
        <v>45</v>
      </c>
      <c r="B55" s="31" t="s">
        <v>241</v>
      </c>
      <c r="C55" s="32">
        <v>1.8</v>
      </c>
      <c r="D55" s="33" t="s">
        <v>210</v>
      </c>
      <c r="E55" s="48" t="str">
        <f t="shared" si="0"/>
        <v>Significantly Different</v>
      </c>
      <c r="G55" s="12">
        <f t="shared" si="1"/>
        <v>1.8</v>
      </c>
      <c r="H55" s="12">
        <f t="shared" si="2"/>
        <v>6</v>
      </c>
      <c r="I55" s="12" t="str">
        <f t="shared" si="3"/>
        <v>+/-</v>
      </c>
      <c r="J55" s="12" t="str">
        <f t="shared" si="4"/>
        <v>0.2</v>
      </c>
      <c r="K55" s="13">
        <f t="shared" si="5"/>
        <v>0.12158054711246201</v>
      </c>
      <c r="L55" s="13">
        <f t="shared" si="6"/>
        <v>0.59999999999999987</v>
      </c>
      <c r="M55" s="13">
        <f t="shared" si="7"/>
        <v>0.1359311840425404</v>
      </c>
      <c r="N55" s="13">
        <f t="shared" si="8"/>
        <v>4.4139981875845837</v>
      </c>
      <c r="O55" s="12" t="s">
        <v>232</v>
      </c>
    </row>
    <row r="56" spans="1:15" x14ac:dyDescent="0.25">
      <c r="A56" s="30">
        <v>45</v>
      </c>
      <c r="B56" s="31" t="s">
        <v>240</v>
      </c>
      <c r="C56" s="32">
        <v>1.8</v>
      </c>
      <c r="D56" s="33" t="s">
        <v>206</v>
      </c>
      <c r="E56" s="48" t="str">
        <f t="shared" si="0"/>
        <v>Significantly Different</v>
      </c>
      <c r="G56" s="12">
        <f t="shared" si="1"/>
        <v>1.8</v>
      </c>
      <c r="H56" s="12">
        <f t="shared" si="2"/>
        <v>6</v>
      </c>
      <c r="I56" s="12" t="str">
        <f t="shared" si="3"/>
        <v>+/-</v>
      </c>
      <c r="J56" s="12" t="str">
        <f t="shared" si="4"/>
        <v>0.1</v>
      </c>
      <c r="K56" s="13">
        <f t="shared" si="5"/>
        <v>6.0790273556231005E-2</v>
      </c>
      <c r="L56" s="13">
        <f t="shared" si="6"/>
        <v>0.59999999999999987</v>
      </c>
      <c r="M56" s="13">
        <f t="shared" si="7"/>
        <v>8.5970429323592404E-2</v>
      </c>
      <c r="N56" s="13">
        <f t="shared" si="8"/>
        <v>6.9791439303112224</v>
      </c>
      <c r="O56" s="12" t="s">
        <v>209</v>
      </c>
    </row>
    <row r="57" spans="1:15" x14ac:dyDescent="0.25">
      <c r="A57" s="30">
        <v>47</v>
      </c>
      <c r="B57" s="31" t="s">
        <v>235</v>
      </c>
      <c r="C57" s="32">
        <v>1.7</v>
      </c>
      <c r="D57" s="33" t="s">
        <v>206</v>
      </c>
      <c r="E57" s="48" t="str">
        <f t="shared" si="0"/>
        <v>Significantly Different</v>
      </c>
      <c r="G57" s="12">
        <f t="shared" si="1"/>
        <v>1.7</v>
      </c>
      <c r="H57" s="12">
        <f t="shared" si="2"/>
        <v>6</v>
      </c>
      <c r="I57" s="12" t="str">
        <f t="shared" si="3"/>
        <v>+/-</v>
      </c>
      <c r="J57" s="12" t="str">
        <f t="shared" si="4"/>
        <v>0.1</v>
      </c>
      <c r="K57" s="13">
        <f t="shared" si="5"/>
        <v>6.0790273556231005E-2</v>
      </c>
      <c r="L57" s="13">
        <f t="shared" si="6"/>
        <v>0.7</v>
      </c>
      <c r="M57" s="13">
        <f t="shared" si="7"/>
        <v>8.5970429323592404E-2</v>
      </c>
      <c r="N57" s="13">
        <f t="shared" si="8"/>
        <v>8.1423345853630948</v>
      </c>
      <c r="O57" s="12" t="s">
        <v>262</v>
      </c>
    </row>
    <row r="58" spans="1:15" x14ac:dyDescent="0.25">
      <c r="A58" s="30">
        <v>47</v>
      </c>
      <c r="B58" s="31" t="s">
        <v>243</v>
      </c>
      <c r="C58" s="32">
        <v>1.7</v>
      </c>
      <c r="D58" s="33" t="s">
        <v>206</v>
      </c>
      <c r="E58" s="48" t="str">
        <f t="shared" si="0"/>
        <v>Significantly Different</v>
      </c>
      <c r="G58" s="12">
        <f t="shared" si="1"/>
        <v>1.7</v>
      </c>
      <c r="H58" s="12">
        <f t="shared" si="2"/>
        <v>6</v>
      </c>
      <c r="I58" s="12" t="str">
        <f t="shared" si="3"/>
        <v>+/-</v>
      </c>
      <c r="J58" s="12" t="str">
        <f t="shared" si="4"/>
        <v>0.1</v>
      </c>
      <c r="K58" s="13">
        <f t="shared" si="5"/>
        <v>6.0790273556231005E-2</v>
      </c>
      <c r="L58" s="13">
        <f t="shared" si="6"/>
        <v>0.7</v>
      </c>
      <c r="M58" s="13">
        <f t="shared" si="7"/>
        <v>8.5970429323592404E-2</v>
      </c>
      <c r="N58" s="13">
        <f t="shared" si="8"/>
        <v>8.1423345853630948</v>
      </c>
      <c r="O58" s="12" t="s">
        <v>256</v>
      </c>
    </row>
    <row r="59" spans="1:15" x14ac:dyDescent="0.25">
      <c r="A59" s="30">
        <v>49</v>
      </c>
      <c r="B59" s="31" t="s">
        <v>249</v>
      </c>
      <c r="C59" s="32">
        <v>1.4</v>
      </c>
      <c r="D59" s="33" t="s">
        <v>206</v>
      </c>
      <c r="E59" s="48" t="str">
        <f t="shared" si="0"/>
        <v>Significantly Different</v>
      </c>
      <c r="G59" s="12">
        <f t="shared" si="1"/>
        <v>1.4</v>
      </c>
      <c r="H59" s="12">
        <f t="shared" si="2"/>
        <v>6</v>
      </c>
      <c r="I59" s="12" t="str">
        <f t="shared" si="3"/>
        <v>+/-</v>
      </c>
      <c r="J59" s="12" t="str">
        <f t="shared" si="4"/>
        <v>0.1</v>
      </c>
      <c r="K59" s="13">
        <f t="shared" si="5"/>
        <v>6.0790273556231005E-2</v>
      </c>
      <c r="L59" s="13">
        <f t="shared" si="6"/>
        <v>1</v>
      </c>
      <c r="M59" s="13">
        <f t="shared" si="7"/>
        <v>8.5970429323592404E-2</v>
      </c>
      <c r="N59" s="13">
        <f t="shared" si="8"/>
        <v>11.631906550518707</v>
      </c>
      <c r="O59" s="12" t="s">
        <v>212</v>
      </c>
    </row>
    <row r="60" spans="1:15" x14ac:dyDescent="0.25">
      <c r="A60" s="30">
        <v>49</v>
      </c>
      <c r="B60" s="31" t="s">
        <v>259</v>
      </c>
      <c r="C60" s="32">
        <v>1.4</v>
      </c>
      <c r="D60" s="33" t="s">
        <v>206</v>
      </c>
      <c r="E60" s="48" t="str">
        <f t="shared" si="0"/>
        <v>Significantly Different</v>
      </c>
      <c r="G60" s="12">
        <f t="shared" si="1"/>
        <v>1.4</v>
      </c>
      <c r="H60" s="12">
        <f t="shared" si="2"/>
        <v>6</v>
      </c>
      <c r="I60" s="12" t="str">
        <f t="shared" si="3"/>
        <v>+/-</v>
      </c>
      <c r="J60" s="12" t="str">
        <f t="shared" si="4"/>
        <v>0.1</v>
      </c>
      <c r="K60" s="13">
        <f t="shared" si="5"/>
        <v>6.0790273556231005E-2</v>
      </c>
      <c r="L60" s="13">
        <f t="shared" si="6"/>
        <v>1</v>
      </c>
      <c r="M60" s="13">
        <f t="shared" si="7"/>
        <v>8.5970429323592404E-2</v>
      </c>
      <c r="N60" s="13">
        <f t="shared" si="8"/>
        <v>11.631906550518707</v>
      </c>
      <c r="O60" s="12" t="s">
        <v>234</v>
      </c>
    </row>
    <row r="61" spans="1:15" x14ac:dyDescent="0.25">
      <c r="A61" s="30">
        <v>51</v>
      </c>
      <c r="B61" s="31" t="s">
        <v>218</v>
      </c>
      <c r="C61" s="32">
        <v>1.3</v>
      </c>
      <c r="D61" s="33" t="s">
        <v>206</v>
      </c>
      <c r="E61" s="48" t="str">
        <f t="shared" si="0"/>
        <v>Significantly Different</v>
      </c>
      <c r="G61" s="12">
        <f t="shared" si="1"/>
        <v>1.3</v>
      </c>
      <c r="H61" s="12">
        <f t="shared" si="2"/>
        <v>6</v>
      </c>
      <c r="I61" s="12" t="str">
        <f t="shared" si="3"/>
        <v>+/-</v>
      </c>
      <c r="J61" s="12" t="str">
        <f t="shared" si="4"/>
        <v>0.1</v>
      </c>
      <c r="K61" s="13">
        <f t="shared" si="5"/>
        <v>6.0790273556231005E-2</v>
      </c>
      <c r="L61" s="13">
        <f t="shared" si="6"/>
        <v>1.0999999999999999</v>
      </c>
      <c r="M61" s="13">
        <f t="shared" si="7"/>
        <v>8.5970429323592404E-2</v>
      </c>
      <c r="N61" s="13">
        <f t="shared" si="8"/>
        <v>12.795097205570576</v>
      </c>
      <c r="O61" s="12" t="s">
        <v>216</v>
      </c>
    </row>
    <row r="62" spans="1:15" ht="15.75" thickBot="1" x14ac:dyDescent="0.3">
      <c r="A62" s="36"/>
      <c r="B62" s="37" t="s">
        <v>264</v>
      </c>
      <c r="C62" s="38">
        <v>0.7</v>
      </c>
      <c r="D62" s="39" t="s">
        <v>206</v>
      </c>
      <c r="E62" s="49" t="str">
        <f t="shared" si="0"/>
        <v>Significantly Different</v>
      </c>
      <c r="G62" s="12">
        <f t="shared" si="1"/>
        <v>0.7</v>
      </c>
      <c r="H62" s="12">
        <f t="shared" si="2"/>
        <v>6</v>
      </c>
      <c r="I62" s="12" t="str">
        <f t="shared" si="3"/>
        <v>+/-</v>
      </c>
      <c r="J62" s="12" t="str">
        <f t="shared" si="4"/>
        <v>0.1</v>
      </c>
      <c r="K62" s="13">
        <f t="shared" si="5"/>
        <v>6.0790273556231005E-2</v>
      </c>
      <c r="L62" s="13">
        <f t="shared" si="6"/>
        <v>1.7</v>
      </c>
      <c r="M62" s="13">
        <f t="shared" si="7"/>
        <v>8.5970429323592404E-2</v>
      </c>
      <c r="N62" s="13">
        <f t="shared" si="8"/>
        <v>19.774241135881802</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437" priority="5" operator="equal">
      <formula>"State Selected"</formula>
    </cfRule>
    <cfRule type="cellIs" dxfId="436" priority="6" operator="equal">
      <formula>"Not Significantly Different"</formula>
    </cfRule>
  </conditionalFormatting>
  <conditionalFormatting sqref="E10:E62">
    <cfRule type="cellIs" dxfId="435" priority="1" operator="equal">
      <formula>"OTHER ERROR"</formula>
    </cfRule>
    <cfRule type="cellIs" dxfId="434" priority="2" operator="equal">
      <formula>"Statistical Test not applicable"</formula>
    </cfRule>
    <cfRule type="cellIs" dxfId="433" priority="3" operator="equal">
      <formula>"Geography Selected"</formula>
    </cfRule>
    <cfRule type="cellIs" dxfId="432"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D7112034-EFAE-4DAE-AC48-68D87B4C88D3}">
      <formula1>$O$10:$O$62</formula1>
    </dataValidation>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37A17-F8BF-4FDE-A946-0D9550A4CE5D}">
  <sheetPr codeName="Sheet38"/>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361</v>
      </c>
    </row>
    <row r="2" spans="1:16" x14ac:dyDescent="0.25">
      <c r="A2" s="14" t="s">
        <v>181</v>
      </c>
      <c r="B2" s="12" t="s">
        <v>362</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27.1</v>
      </c>
      <c r="C6" s="12" t="s">
        <v>188</v>
      </c>
      <c r="H6" s="19" t="s">
        <v>189</v>
      </c>
      <c r="I6" s="12">
        <f>VLOOKUP($B$4,$B$9:$K$62,6,FALSE)</f>
        <v>27.1</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27.1</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27.1</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259</v>
      </c>
      <c r="C11" s="32">
        <v>34</v>
      </c>
      <c r="D11" s="35" t="s">
        <v>210</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34</v>
      </c>
      <c r="H11" s="12">
        <f t="shared" ref="H11:H62" si="2">LEN(TRIM(D11))</f>
        <v>6</v>
      </c>
      <c r="I11" s="12" t="str">
        <f t="shared" ref="I11:I62" si="3">IF(H11&gt;=3,MID(TRIM(D11),1,3),"NO")</f>
        <v>+/-</v>
      </c>
      <c r="J11" s="12" t="str">
        <f t="shared" ref="J11:J62" si="4">IF(TRIM(I11)="+/-",MID(TRIM(D11),4,H11-3),D11)</f>
        <v>0.2</v>
      </c>
      <c r="K11" s="13">
        <f t="shared" ref="K11:K62" si="5">IF(TRIM(J11)="*****",0,IF(ISERROR(VALUE(J11)),"NA",VALUE(J11/$I$4)))</f>
        <v>0.12158054711246201</v>
      </c>
      <c r="L11" s="13">
        <f t="shared" ref="L11:L62" si="6">IF(AND(ISNUMBER(G11),ISNUMBER($I$6)),$I$6-G11,"N/A")</f>
        <v>-6.8999999999999986</v>
      </c>
      <c r="M11" s="13">
        <f t="shared" ref="M11:M62" si="7">IF(AND(ISNUMBER(K11),ISNUMBER($I$7)),SQRT(K11^2+($I$7)^2),"N/A")</f>
        <v>0.1359311840425404</v>
      </c>
      <c r="N11" s="13">
        <f>IF(AND(ISNUMBER(L11),ISNUMBER(M11),M11&lt;&gt;0),L11/M11,"NA")</f>
        <v>-50.760979157222721</v>
      </c>
      <c r="O11" s="12" t="s">
        <v>208</v>
      </c>
    </row>
    <row r="12" spans="1:16" x14ac:dyDescent="0.25">
      <c r="A12" s="30">
        <v>2</v>
      </c>
      <c r="B12" s="31" t="s">
        <v>244</v>
      </c>
      <c r="C12" s="32">
        <v>33.299999999999997</v>
      </c>
      <c r="D12" s="33" t="s">
        <v>228</v>
      </c>
      <c r="E12" s="48" t="str">
        <f t="shared" si="0"/>
        <v>Significantly Different</v>
      </c>
      <c r="G12" s="12">
        <f t="shared" si="1"/>
        <v>33.299999999999997</v>
      </c>
      <c r="H12" s="12">
        <f t="shared" si="2"/>
        <v>6</v>
      </c>
      <c r="I12" s="12" t="str">
        <f t="shared" si="3"/>
        <v>+/-</v>
      </c>
      <c r="J12" s="12" t="str">
        <f t="shared" si="4"/>
        <v>0.3</v>
      </c>
      <c r="K12" s="13">
        <f t="shared" si="5"/>
        <v>0.18237082066869301</v>
      </c>
      <c r="L12" s="13">
        <f t="shared" si="6"/>
        <v>-6.1999999999999957</v>
      </c>
      <c r="M12" s="13">
        <f t="shared" si="7"/>
        <v>0.19223572402239389</v>
      </c>
      <c r="N12" s="13">
        <f t="shared" ref="N12:N62" si="8">IF(AND(ISNUMBER(L12),ISNUMBER(M12),M12&lt;&gt;0),L12/M12,"NA")</f>
        <v>-32.252069856057275</v>
      </c>
      <c r="O12" s="12" t="s">
        <v>211</v>
      </c>
    </row>
    <row r="13" spans="1:16" x14ac:dyDescent="0.25">
      <c r="A13" s="30">
        <v>3</v>
      </c>
      <c r="B13" s="31" t="s">
        <v>257</v>
      </c>
      <c r="C13" s="32">
        <v>32.4</v>
      </c>
      <c r="D13" s="33" t="s">
        <v>210</v>
      </c>
      <c r="E13" s="48" t="str">
        <f t="shared" si="0"/>
        <v>Significantly Different</v>
      </c>
      <c r="G13" s="12">
        <f t="shared" si="1"/>
        <v>32.4</v>
      </c>
      <c r="H13" s="12">
        <f t="shared" si="2"/>
        <v>6</v>
      </c>
      <c r="I13" s="12" t="str">
        <f t="shared" si="3"/>
        <v>+/-</v>
      </c>
      <c r="J13" s="12" t="str">
        <f t="shared" si="4"/>
        <v>0.2</v>
      </c>
      <c r="K13" s="13">
        <f t="shared" si="5"/>
        <v>0.12158054711246201</v>
      </c>
      <c r="L13" s="13">
        <f t="shared" si="6"/>
        <v>-5.2999999999999972</v>
      </c>
      <c r="M13" s="13">
        <f t="shared" si="7"/>
        <v>0.1359311840425404</v>
      </c>
      <c r="N13" s="13">
        <f t="shared" si="8"/>
        <v>-38.990317323663817</v>
      </c>
      <c r="O13" s="12" t="s">
        <v>213</v>
      </c>
    </row>
    <row r="14" spans="1:16" x14ac:dyDescent="0.25">
      <c r="A14" s="30">
        <v>4</v>
      </c>
      <c r="B14" s="31" t="s">
        <v>226</v>
      </c>
      <c r="C14" s="32">
        <v>30.9</v>
      </c>
      <c r="D14" s="33" t="s">
        <v>253</v>
      </c>
      <c r="E14" s="48" t="str">
        <f t="shared" si="0"/>
        <v>Significantly Different</v>
      </c>
      <c r="G14" s="12">
        <f t="shared" si="1"/>
        <v>30.9</v>
      </c>
      <c r="H14" s="12">
        <f t="shared" si="2"/>
        <v>6</v>
      </c>
      <c r="I14" s="12" t="str">
        <f t="shared" si="3"/>
        <v>+/-</v>
      </c>
      <c r="J14" s="12" t="str">
        <f t="shared" si="4"/>
        <v>0.6</v>
      </c>
      <c r="K14" s="13">
        <f t="shared" si="5"/>
        <v>0.36474164133738601</v>
      </c>
      <c r="L14" s="13">
        <f t="shared" si="6"/>
        <v>-3.7999999999999972</v>
      </c>
      <c r="M14" s="13">
        <f t="shared" si="7"/>
        <v>0.36977279819442066</v>
      </c>
      <c r="N14" s="13">
        <f t="shared" si="8"/>
        <v>-10.276580696457875</v>
      </c>
      <c r="O14" s="12" t="s">
        <v>215</v>
      </c>
    </row>
    <row r="15" spans="1:16" x14ac:dyDescent="0.25">
      <c r="A15" s="30">
        <v>5</v>
      </c>
      <c r="B15" s="31" t="s">
        <v>247</v>
      </c>
      <c r="C15" s="32">
        <v>30.5</v>
      </c>
      <c r="D15" s="33" t="s">
        <v>210</v>
      </c>
      <c r="E15" s="48" t="str">
        <f t="shared" si="0"/>
        <v>Significantly Different</v>
      </c>
      <c r="G15" s="12">
        <f t="shared" si="1"/>
        <v>30.5</v>
      </c>
      <c r="H15" s="12">
        <f t="shared" si="2"/>
        <v>6</v>
      </c>
      <c r="I15" s="12" t="str">
        <f t="shared" si="3"/>
        <v>+/-</v>
      </c>
      <c r="J15" s="12" t="str">
        <f t="shared" si="4"/>
        <v>0.2</v>
      </c>
      <c r="K15" s="13">
        <f t="shared" si="5"/>
        <v>0.12158054711246201</v>
      </c>
      <c r="L15" s="13">
        <f t="shared" si="6"/>
        <v>-3.3999999999999986</v>
      </c>
      <c r="M15" s="13">
        <f t="shared" si="7"/>
        <v>0.1359311840425404</v>
      </c>
      <c r="N15" s="13">
        <f t="shared" si="8"/>
        <v>-25.012656396312639</v>
      </c>
      <c r="O15" s="12" t="s">
        <v>218</v>
      </c>
    </row>
    <row r="16" spans="1:16" x14ac:dyDescent="0.25">
      <c r="A16" s="30">
        <v>6</v>
      </c>
      <c r="B16" s="31" t="s">
        <v>218</v>
      </c>
      <c r="C16" s="32">
        <v>30.2</v>
      </c>
      <c r="D16" s="33" t="s">
        <v>206</v>
      </c>
      <c r="E16" s="48" t="str">
        <f t="shared" si="0"/>
        <v>Significantly Different</v>
      </c>
      <c r="G16" s="12">
        <f t="shared" si="1"/>
        <v>30.2</v>
      </c>
      <c r="H16" s="12">
        <f t="shared" si="2"/>
        <v>6</v>
      </c>
      <c r="I16" s="12" t="str">
        <f t="shared" si="3"/>
        <v>+/-</v>
      </c>
      <c r="J16" s="12" t="str">
        <f t="shared" si="4"/>
        <v>0.1</v>
      </c>
      <c r="K16" s="13">
        <f t="shared" si="5"/>
        <v>6.0790273556231005E-2</v>
      </c>
      <c r="L16" s="13">
        <f t="shared" si="6"/>
        <v>-3.0999999999999979</v>
      </c>
      <c r="M16" s="13">
        <f t="shared" si="7"/>
        <v>8.5970429323592404E-2</v>
      </c>
      <c r="N16" s="13">
        <f t="shared" si="8"/>
        <v>-36.058910306607963</v>
      </c>
      <c r="O16" s="12" t="s">
        <v>220</v>
      </c>
    </row>
    <row r="17" spans="1:15" x14ac:dyDescent="0.25">
      <c r="A17" s="30">
        <v>7</v>
      </c>
      <c r="B17" s="31" t="s">
        <v>235</v>
      </c>
      <c r="C17" s="32">
        <v>29.4</v>
      </c>
      <c r="D17" s="33" t="s">
        <v>206</v>
      </c>
      <c r="E17" s="48" t="str">
        <f t="shared" si="0"/>
        <v>Significantly Different</v>
      </c>
      <c r="G17" s="12">
        <f t="shared" si="1"/>
        <v>29.4</v>
      </c>
      <c r="H17" s="12">
        <f t="shared" si="2"/>
        <v>6</v>
      </c>
      <c r="I17" s="12" t="str">
        <f t="shared" si="3"/>
        <v>+/-</v>
      </c>
      <c r="J17" s="12" t="str">
        <f t="shared" si="4"/>
        <v>0.1</v>
      </c>
      <c r="K17" s="13">
        <f t="shared" si="5"/>
        <v>6.0790273556231005E-2</v>
      </c>
      <c r="L17" s="13">
        <f t="shared" si="6"/>
        <v>-2.2999999999999972</v>
      </c>
      <c r="M17" s="13">
        <f t="shared" si="7"/>
        <v>8.5970429323592404E-2</v>
      </c>
      <c r="N17" s="13">
        <f t="shared" si="8"/>
        <v>-26.753385066192994</v>
      </c>
      <c r="O17" s="12" t="s">
        <v>222</v>
      </c>
    </row>
    <row r="18" spans="1:15" x14ac:dyDescent="0.25">
      <c r="A18" s="30">
        <v>8</v>
      </c>
      <c r="B18" s="31" t="s">
        <v>231</v>
      </c>
      <c r="C18" s="32">
        <v>29</v>
      </c>
      <c r="D18" s="33" t="s">
        <v>210</v>
      </c>
      <c r="E18" s="48" t="str">
        <f t="shared" si="0"/>
        <v>Significantly Different</v>
      </c>
      <c r="G18" s="12">
        <f t="shared" si="1"/>
        <v>29</v>
      </c>
      <c r="H18" s="12">
        <f t="shared" si="2"/>
        <v>6</v>
      </c>
      <c r="I18" s="12" t="str">
        <f t="shared" si="3"/>
        <v>+/-</v>
      </c>
      <c r="J18" s="12" t="str">
        <f t="shared" si="4"/>
        <v>0.2</v>
      </c>
      <c r="K18" s="13">
        <f t="shared" si="5"/>
        <v>0.12158054711246201</v>
      </c>
      <c r="L18" s="13">
        <f t="shared" si="6"/>
        <v>-1.8999999999999986</v>
      </c>
      <c r="M18" s="13">
        <f t="shared" si="7"/>
        <v>0.1359311840425404</v>
      </c>
      <c r="N18" s="13">
        <f t="shared" si="8"/>
        <v>-13.977660927351176</v>
      </c>
      <c r="O18" s="12" t="s">
        <v>224</v>
      </c>
    </row>
    <row r="19" spans="1:15" x14ac:dyDescent="0.25">
      <c r="A19" s="30">
        <v>9</v>
      </c>
      <c r="B19" s="31" t="s">
        <v>262</v>
      </c>
      <c r="C19" s="32">
        <v>28.7</v>
      </c>
      <c r="D19" s="33" t="s">
        <v>210</v>
      </c>
      <c r="E19" s="48" t="str">
        <f t="shared" si="0"/>
        <v>Significantly Different</v>
      </c>
      <c r="G19" s="12">
        <f t="shared" si="1"/>
        <v>28.7</v>
      </c>
      <c r="H19" s="12">
        <f t="shared" si="2"/>
        <v>6</v>
      </c>
      <c r="I19" s="12" t="str">
        <f t="shared" si="3"/>
        <v>+/-</v>
      </c>
      <c r="J19" s="12" t="str">
        <f t="shared" si="4"/>
        <v>0.2</v>
      </c>
      <c r="K19" s="13">
        <f t="shared" si="5"/>
        <v>0.12158054711246201</v>
      </c>
      <c r="L19" s="13">
        <f t="shared" si="6"/>
        <v>-1.5999999999999979</v>
      </c>
      <c r="M19" s="13">
        <f t="shared" si="7"/>
        <v>0.1359311840425404</v>
      </c>
      <c r="N19" s="13">
        <f t="shared" si="8"/>
        <v>-11.770661833558878</v>
      </c>
      <c r="O19" s="12" t="s">
        <v>226</v>
      </c>
    </row>
    <row r="20" spans="1:15" x14ac:dyDescent="0.25">
      <c r="A20" s="30">
        <v>10</v>
      </c>
      <c r="B20" s="31" t="s">
        <v>256</v>
      </c>
      <c r="C20" s="32">
        <v>28.4</v>
      </c>
      <c r="D20" s="35" t="s">
        <v>210</v>
      </c>
      <c r="E20" s="48" t="str">
        <f t="shared" si="0"/>
        <v>Significantly Different</v>
      </c>
      <c r="G20" s="12">
        <f t="shared" si="1"/>
        <v>28.4</v>
      </c>
      <c r="H20" s="12">
        <f t="shared" si="2"/>
        <v>6</v>
      </c>
      <c r="I20" s="12" t="str">
        <f t="shared" si="3"/>
        <v>+/-</v>
      </c>
      <c r="J20" s="12" t="str">
        <f t="shared" si="4"/>
        <v>0.2</v>
      </c>
      <c r="K20" s="13">
        <f t="shared" si="5"/>
        <v>0.12158054711246201</v>
      </c>
      <c r="L20" s="13">
        <f t="shared" si="6"/>
        <v>-1.2999999999999972</v>
      </c>
      <c r="M20" s="13">
        <f t="shared" si="7"/>
        <v>0.1359311840425404</v>
      </c>
      <c r="N20" s="13">
        <f t="shared" si="8"/>
        <v>-9.5636627397665794</v>
      </c>
      <c r="O20" s="12" t="s">
        <v>229</v>
      </c>
    </row>
    <row r="21" spans="1:15" x14ac:dyDescent="0.25">
      <c r="A21" s="30">
        <v>11</v>
      </c>
      <c r="B21" s="31" t="s">
        <v>229</v>
      </c>
      <c r="C21" s="32">
        <v>28</v>
      </c>
      <c r="D21" s="33" t="s">
        <v>206</v>
      </c>
      <c r="E21" s="48" t="str">
        <f t="shared" si="0"/>
        <v>Significantly Different</v>
      </c>
      <c r="G21" s="12">
        <f t="shared" si="1"/>
        <v>28</v>
      </c>
      <c r="H21" s="12">
        <f t="shared" si="2"/>
        <v>6</v>
      </c>
      <c r="I21" s="12" t="str">
        <f t="shared" si="3"/>
        <v>+/-</v>
      </c>
      <c r="J21" s="12" t="str">
        <f t="shared" si="4"/>
        <v>0.1</v>
      </c>
      <c r="K21" s="13">
        <f t="shared" si="5"/>
        <v>6.0790273556231005E-2</v>
      </c>
      <c r="L21" s="13">
        <f t="shared" si="6"/>
        <v>-0.89999999999999858</v>
      </c>
      <c r="M21" s="13">
        <f t="shared" si="7"/>
        <v>8.5970429323592404E-2</v>
      </c>
      <c r="N21" s="13">
        <f t="shared" si="8"/>
        <v>-10.46871589546682</v>
      </c>
      <c r="O21" s="12" t="s">
        <v>231</v>
      </c>
    </row>
    <row r="22" spans="1:15" x14ac:dyDescent="0.25">
      <c r="A22" s="30">
        <v>12</v>
      </c>
      <c r="B22" s="31" t="s">
        <v>233</v>
      </c>
      <c r="C22" s="32">
        <v>27.6</v>
      </c>
      <c r="D22" s="33" t="s">
        <v>217</v>
      </c>
      <c r="E22" s="48" t="str">
        <f t="shared" si="0"/>
        <v>Not Significantly Different</v>
      </c>
      <c r="G22" s="12">
        <f t="shared" si="1"/>
        <v>27.6</v>
      </c>
      <c r="H22" s="12">
        <f t="shared" si="2"/>
        <v>6</v>
      </c>
      <c r="I22" s="12" t="str">
        <f t="shared" si="3"/>
        <v>+/-</v>
      </c>
      <c r="J22" s="12" t="str">
        <f t="shared" si="4"/>
        <v>0.5</v>
      </c>
      <c r="K22" s="13">
        <f t="shared" si="5"/>
        <v>0.303951367781155</v>
      </c>
      <c r="L22" s="13">
        <f t="shared" si="6"/>
        <v>-0.5</v>
      </c>
      <c r="M22" s="13">
        <f t="shared" si="7"/>
        <v>0.30997079109986531</v>
      </c>
      <c r="N22" s="13">
        <f t="shared" si="8"/>
        <v>-1.6130552115115637</v>
      </c>
      <c r="O22" s="12" t="s">
        <v>233</v>
      </c>
    </row>
    <row r="23" spans="1:15" x14ac:dyDescent="0.25">
      <c r="A23" s="30">
        <v>12</v>
      </c>
      <c r="B23" s="31" t="s">
        <v>214</v>
      </c>
      <c r="C23" s="32">
        <v>27.6</v>
      </c>
      <c r="D23" s="33" t="s">
        <v>217</v>
      </c>
      <c r="E23" s="48" t="str">
        <f t="shared" si="0"/>
        <v>Not Significantly Different</v>
      </c>
      <c r="G23" s="12">
        <f t="shared" si="1"/>
        <v>27.6</v>
      </c>
      <c r="H23" s="12">
        <f t="shared" si="2"/>
        <v>6</v>
      </c>
      <c r="I23" s="12" t="str">
        <f t="shared" si="3"/>
        <v>+/-</v>
      </c>
      <c r="J23" s="12" t="str">
        <f t="shared" si="4"/>
        <v>0.5</v>
      </c>
      <c r="K23" s="13">
        <f t="shared" si="5"/>
        <v>0.303951367781155</v>
      </c>
      <c r="L23" s="13">
        <f t="shared" si="6"/>
        <v>-0.5</v>
      </c>
      <c r="M23" s="13">
        <f t="shared" si="7"/>
        <v>0.30997079109986531</v>
      </c>
      <c r="N23" s="13">
        <f t="shared" si="8"/>
        <v>-1.6130552115115637</v>
      </c>
      <c r="O23" s="12" t="s">
        <v>221</v>
      </c>
    </row>
    <row r="24" spans="1:15" x14ac:dyDescent="0.25">
      <c r="A24" s="30">
        <v>14</v>
      </c>
      <c r="B24" s="31" t="s">
        <v>248</v>
      </c>
      <c r="C24" s="32">
        <v>27.2</v>
      </c>
      <c r="D24" s="33" t="s">
        <v>210</v>
      </c>
      <c r="E24" s="48" t="str">
        <f t="shared" si="0"/>
        <v>Not Significantly Different</v>
      </c>
      <c r="G24" s="12">
        <f t="shared" si="1"/>
        <v>27.2</v>
      </c>
      <c r="H24" s="12">
        <f t="shared" si="2"/>
        <v>6</v>
      </c>
      <c r="I24" s="12" t="str">
        <f t="shared" si="3"/>
        <v>+/-</v>
      </c>
      <c r="J24" s="12" t="str">
        <f t="shared" si="4"/>
        <v>0.2</v>
      </c>
      <c r="K24" s="13">
        <f t="shared" si="5"/>
        <v>0.12158054711246201</v>
      </c>
      <c r="L24" s="13">
        <f t="shared" si="6"/>
        <v>-9.9999999999997868E-2</v>
      </c>
      <c r="M24" s="13">
        <f t="shared" si="7"/>
        <v>0.1359311840425404</v>
      </c>
      <c r="N24" s="13">
        <f t="shared" si="8"/>
        <v>-0.73566636459741519</v>
      </c>
      <c r="O24" s="12" t="s">
        <v>235</v>
      </c>
    </row>
    <row r="25" spans="1:15" x14ac:dyDescent="0.25">
      <c r="A25" s="30">
        <v>15</v>
      </c>
      <c r="B25" s="31" t="s">
        <v>222</v>
      </c>
      <c r="C25" s="32">
        <v>26.8</v>
      </c>
      <c r="D25" s="33" t="s">
        <v>228</v>
      </c>
      <c r="E25" s="48" t="str">
        <f t="shared" si="0"/>
        <v>Not Significantly Different</v>
      </c>
      <c r="G25" s="12">
        <f t="shared" si="1"/>
        <v>26.8</v>
      </c>
      <c r="H25" s="12">
        <f t="shared" si="2"/>
        <v>6</v>
      </c>
      <c r="I25" s="12" t="str">
        <f t="shared" si="3"/>
        <v>+/-</v>
      </c>
      <c r="J25" s="12" t="str">
        <f t="shared" si="4"/>
        <v>0.3</v>
      </c>
      <c r="K25" s="13">
        <f t="shared" si="5"/>
        <v>0.18237082066869301</v>
      </c>
      <c r="L25" s="13">
        <f t="shared" si="6"/>
        <v>0.30000000000000071</v>
      </c>
      <c r="M25" s="13">
        <f t="shared" si="7"/>
        <v>0.19223572402239389</v>
      </c>
      <c r="N25" s="13">
        <f t="shared" si="8"/>
        <v>1.5605840252930989</v>
      </c>
      <c r="O25" s="12" t="s">
        <v>237</v>
      </c>
    </row>
    <row r="26" spans="1:15" x14ac:dyDescent="0.25">
      <c r="A26" s="30">
        <v>16</v>
      </c>
      <c r="B26" s="31" t="s">
        <v>258</v>
      </c>
      <c r="C26" s="32">
        <v>26.7</v>
      </c>
      <c r="D26" s="33" t="s">
        <v>206</v>
      </c>
      <c r="E26" s="48" t="str">
        <f t="shared" si="0"/>
        <v>Significantly Different</v>
      </c>
      <c r="G26" s="12">
        <f t="shared" si="1"/>
        <v>26.7</v>
      </c>
      <c r="H26" s="12">
        <f t="shared" si="2"/>
        <v>6</v>
      </c>
      <c r="I26" s="12" t="str">
        <f t="shared" si="3"/>
        <v>+/-</v>
      </c>
      <c r="J26" s="12" t="str">
        <f t="shared" si="4"/>
        <v>0.1</v>
      </c>
      <c r="K26" s="13">
        <f t="shared" si="5"/>
        <v>6.0790273556231005E-2</v>
      </c>
      <c r="L26" s="13">
        <f t="shared" si="6"/>
        <v>0.40000000000000213</v>
      </c>
      <c r="M26" s="13">
        <f t="shared" si="7"/>
        <v>8.5970429323592404E-2</v>
      </c>
      <c r="N26" s="13">
        <f t="shared" si="8"/>
        <v>4.6527626202075076</v>
      </c>
      <c r="O26" s="12" t="s">
        <v>219</v>
      </c>
    </row>
    <row r="27" spans="1:15" x14ac:dyDescent="0.25">
      <c r="A27" s="30">
        <v>17</v>
      </c>
      <c r="B27" s="31" t="s">
        <v>212</v>
      </c>
      <c r="C27" s="32">
        <v>26.5</v>
      </c>
      <c r="D27" s="33" t="s">
        <v>217</v>
      </c>
      <c r="E27" s="48" t="str">
        <f t="shared" si="0"/>
        <v>Significantly Different</v>
      </c>
      <c r="G27" s="12">
        <f t="shared" si="1"/>
        <v>26.5</v>
      </c>
      <c r="H27" s="12">
        <f t="shared" si="2"/>
        <v>6</v>
      </c>
      <c r="I27" s="12" t="str">
        <f t="shared" si="3"/>
        <v>+/-</v>
      </c>
      <c r="J27" s="12" t="str">
        <f t="shared" si="4"/>
        <v>0.5</v>
      </c>
      <c r="K27" s="13">
        <f t="shared" si="5"/>
        <v>0.303951367781155</v>
      </c>
      <c r="L27" s="13">
        <f t="shared" si="6"/>
        <v>0.60000000000000142</v>
      </c>
      <c r="M27" s="13">
        <f t="shared" si="7"/>
        <v>0.30997079109986531</v>
      </c>
      <c r="N27" s="13">
        <f t="shared" si="8"/>
        <v>1.9356662538138811</v>
      </c>
      <c r="O27" s="12" t="s">
        <v>236</v>
      </c>
    </row>
    <row r="28" spans="1:15" x14ac:dyDescent="0.25">
      <c r="A28" s="30">
        <v>18</v>
      </c>
      <c r="B28" s="31" t="s">
        <v>224</v>
      </c>
      <c r="C28" s="32">
        <v>26.4</v>
      </c>
      <c r="D28" s="33" t="s">
        <v>265</v>
      </c>
      <c r="E28" s="48" t="str">
        <f t="shared" si="0"/>
        <v>Not Significantly Different</v>
      </c>
      <c r="G28" s="12">
        <f t="shared" si="1"/>
        <v>26.4</v>
      </c>
      <c r="H28" s="12">
        <f t="shared" si="2"/>
        <v>6</v>
      </c>
      <c r="I28" s="12" t="str">
        <f t="shared" si="3"/>
        <v>+/-</v>
      </c>
      <c r="J28" s="12" t="str">
        <f t="shared" si="4"/>
        <v>0.7</v>
      </c>
      <c r="K28" s="13">
        <f t="shared" si="5"/>
        <v>0.42553191489361697</v>
      </c>
      <c r="L28" s="13">
        <f t="shared" si="6"/>
        <v>0.70000000000000284</v>
      </c>
      <c r="M28" s="13">
        <f t="shared" si="7"/>
        <v>0.42985214661796195</v>
      </c>
      <c r="N28" s="13">
        <f t="shared" si="8"/>
        <v>1.6284669170726258</v>
      </c>
      <c r="O28" s="12" t="s">
        <v>225</v>
      </c>
    </row>
    <row r="29" spans="1:15" x14ac:dyDescent="0.25">
      <c r="A29" s="30">
        <v>19</v>
      </c>
      <c r="B29" s="31" t="s">
        <v>241</v>
      </c>
      <c r="C29" s="32">
        <v>26.3</v>
      </c>
      <c r="D29" s="33" t="s">
        <v>255</v>
      </c>
      <c r="E29" s="48" t="str">
        <f t="shared" si="0"/>
        <v>Significantly Different</v>
      </c>
      <c r="G29" s="12">
        <f t="shared" si="1"/>
        <v>26.3</v>
      </c>
      <c r="H29" s="12">
        <f t="shared" si="2"/>
        <v>6</v>
      </c>
      <c r="I29" s="12" t="str">
        <f t="shared" si="3"/>
        <v>+/-</v>
      </c>
      <c r="J29" s="12" t="str">
        <f t="shared" si="4"/>
        <v>0.4</v>
      </c>
      <c r="K29" s="13">
        <f t="shared" si="5"/>
        <v>0.24316109422492402</v>
      </c>
      <c r="L29" s="13">
        <f t="shared" si="6"/>
        <v>0.80000000000000071</v>
      </c>
      <c r="M29" s="13">
        <f t="shared" si="7"/>
        <v>0.25064471888253259</v>
      </c>
      <c r="N29" s="13">
        <f t="shared" si="8"/>
        <v>3.1917688254781442</v>
      </c>
      <c r="O29" s="12" t="s">
        <v>241</v>
      </c>
    </row>
    <row r="30" spans="1:15" x14ac:dyDescent="0.25">
      <c r="A30" s="30">
        <v>20</v>
      </c>
      <c r="B30" s="31" t="s">
        <v>220</v>
      </c>
      <c r="C30" s="32">
        <v>25.9</v>
      </c>
      <c r="D30" s="33" t="s">
        <v>210</v>
      </c>
      <c r="E30" s="48" t="str">
        <f t="shared" si="0"/>
        <v>Significantly Different</v>
      </c>
      <c r="G30" s="12">
        <f t="shared" si="1"/>
        <v>25.9</v>
      </c>
      <c r="H30" s="12">
        <f t="shared" si="2"/>
        <v>6</v>
      </c>
      <c r="I30" s="12" t="str">
        <f t="shared" si="3"/>
        <v>+/-</v>
      </c>
      <c r="J30" s="12" t="str">
        <f t="shared" si="4"/>
        <v>0.2</v>
      </c>
      <c r="K30" s="13">
        <f t="shared" si="5"/>
        <v>0.12158054711246201</v>
      </c>
      <c r="L30" s="13">
        <f t="shared" si="6"/>
        <v>1.2000000000000028</v>
      </c>
      <c r="M30" s="13">
        <f t="shared" si="7"/>
        <v>0.1359311840425404</v>
      </c>
      <c r="N30" s="13">
        <f t="shared" si="8"/>
        <v>8.8279963751691906</v>
      </c>
      <c r="O30" s="12" t="s">
        <v>207</v>
      </c>
    </row>
    <row r="31" spans="1:15" x14ac:dyDescent="0.25">
      <c r="A31" s="30">
        <v>21</v>
      </c>
      <c r="B31" s="31" t="s">
        <v>213</v>
      </c>
      <c r="C31" s="32">
        <v>25.7</v>
      </c>
      <c r="D31" s="33" t="s">
        <v>210</v>
      </c>
      <c r="E31" s="48" t="str">
        <f t="shared" si="0"/>
        <v>Significantly Different</v>
      </c>
      <c r="G31" s="12">
        <f t="shared" si="1"/>
        <v>25.7</v>
      </c>
      <c r="H31" s="12">
        <f t="shared" si="2"/>
        <v>6</v>
      </c>
      <c r="I31" s="12" t="str">
        <f t="shared" si="3"/>
        <v>+/-</v>
      </c>
      <c r="J31" s="12" t="str">
        <f t="shared" si="4"/>
        <v>0.2</v>
      </c>
      <c r="K31" s="13">
        <f t="shared" si="5"/>
        <v>0.12158054711246201</v>
      </c>
      <c r="L31" s="13">
        <f t="shared" si="6"/>
        <v>1.4000000000000021</v>
      </c>
      <c r="M31" s="13">
        <f t="shared" si="7"/>
        <v>0.1359311840425404</v>
      </c>
      <c r="N31" s="13">
        <f t="shared" si="8"/>
        <v>10.299329104364048</v>
      </c>
      <c r="O31" s="12" t="s">
        <v>244</v>
      </c>
    </row>
    <row r="32" spans="1:15" x14ac:dyDescent="0.25">
      <c r="A32" s="30">
        <v>22</v>
      </c>
      <c r="B32" s="31" t="s">
        <v>251</v>
      </c>
      <c r="C32" s="32">
        <v>25.4</v>
      </c>
      <c r="D32" s="33" t="s">
        <v>210</v>
      </c>
      <c r="E32" s="48" t="str">
        <f t="shared" si="0"/>
        <v>Significantly Different</v>
      </c>
      <c r="G32" s="12">
        <f t="shared" si="1"/>
        <v>25.4</v>
      </c>
      <c r="H32" s="12">
        <f t="shared" si="2"/>
        <v>6</v>
      </c>
      <c r="I32" s="12" t="str">
        <f t="shared" si="3"/>
        <v>+/-</v>
      </c>
      <c r="J32" s="12" t="str">
        <f t="shared" si="4"/>
        <v>0.2</v>
      </c>
      <c r="K32" s="13">
        <f t="shared" si="5"/>
        <v>0.12158054711246201</v>
      </c>
      <c r="L32" s="13">
        <f t="shared" si="6"/>
        <v>1.7000000000000028</v>
      </c>
      <c r="M32" s="13">
        <f t="shared" si="7"/>
        <v>0.1359311840425404</v>
      </c>
      <c r="N32" s="13">
        <f t="shared" si="8"/>
        <v>12.506328198156346</v>
      </c>
      <c r="O32" s="12" t="s">
        <v>247</v>
      </c>
    </row>
    <row r="33" spans="1:15" x14ac:dyDescent="0.25">
      <c r="A33" s="30">
        <v>23</v>
      </c>
      <c r="B33" s="31" t="s">
        <v>208</v>
      </c>
      <c r="C33" s="32">
        <v>25.2</v>
      </c>
      <c r="D33" s="33" t="s">
        <v>228</v>
      </c>
      <c r="E33" s="48" t="str">
        <f t="shared" si="0"/>
        <v>Significantly Different</v>
      </c>
      <c r="G33" s="12">
        <f t="shared" si="1"/>
        <v>25.2</v>
      </c>
      <c r="H33" s="12">
        <f t="shared" si="2"/>
        <v>6</v>
      </c>
      <c r="I33" s="12" t="str">
        <f t="shared" si="3"/>
        <v>+/-</v>
      </c>
      <c r="J33" s="12" t="str">
        <f t="shared" si="4"/>
        <v>0.3</v>
      </c>
      <c r="K33" s="13">
        <f t="shared" si="5"/>
        <v>0.18237082066869301</v>
      </c>
      <c r="L33" s="13">
        <f t="shared" si="6"/>
        <v>1.9000000000000021</v>
      </c>
      <c r="M33" s="13">
        <f t="shared" si="7"/>
        <v>0.19223572402239389</v>
      </c>
      <c r="N33" s="13">
        <f t="shared" si="8"/>
        <v>9.8836988268562802</v>
      </c>
      <c r="O33" s="12" t="s">
        <v>249</v>
      </c>
    </row>
    <row r="34" spans="1:15" x14ac:dyDescent="0.25">
      <c r="A34" s="30">
        <v>24</v>
      </c>
      <c r="B34" s="31" t="s">
        <v>263</v>
      </c>
      <c r="C34" s="32">
        <v>25.1</v>
      </c>
      <c r="D34" s="33" t="s">
        <v>228</v>
      </c>
      <c r="E34" s="48" t="str">
        <f t="shared" si="0"/>
        <v>Significantly Different</v>
      </c>
      <c r="G34" s="12">
        <f t="shared" si="1"/>
        <v>25.1</v>
      </c>
      <c r="H34" s="12">
        <f t="shared" si="2"/>
        <v>6</v>
      </c>
      <c r="I34" s="12" t="str">
        <f t="shared" si="3"/>
        <v>+/-</v>
      </c>
      <c r="J34" s="12" t="str">
        <f t="shared" si="4"/>
        <v>0.3</v>
      </c>
      <c r="K34" s="13">
        <f t="shared" si="5"/>
        <v>0.18237082066869301</v>
      </c>
      <c r="L34" s="13">
        <f t="shared" si="6"/>
        <v>2</v>
      </c>
      <c r="M34" s="13">
        <f t="shared" si="7"/>
        <v>0.19223572402239389</v>
      </c>
      <c r="N34" s="13">
        <f t="shared" si="8"/>
        <v>10.403893501953968</v>
      </c>
      <c r="O34" s="12" t="s">
        <v>240</v>
      </c>
    </row>
    <row r="35" spans="1:15" x14ac:dyDescent="0.25">
      <c r="A35" s="30">
        <v>25</v>
      </c>
      <c r="B35" s="31" t="s">
        <v>250</v>
      </c>
      <c r="C35" s="32">
        <v>25</v>
      </c>
      <c r="D35" s="33" t="s">
        <v>255</v>
      </c>
      <c r="E35" s="48" t="str">
        <f t="shared" si="0"/>
        <v>Significantly Different</v>
      </c>
      <c r="G35" s="12">
        <f t="shared" si="1"/>
        <v>25</v>
      </c>
      <c r="H35" s="12">
        <f t="shared" si="2"/>
        <v>6</v>
      </c>
      <c r="I35" s="12" t="str">
        <f t="shared" si="3"/>
        <v>+/-</v>
      </c>
      <c r="J35" s="12" t="str">
        <f t="shared" si="4"/>
        <v>0.4</v>
      </c>
      <c r="K35" s="13">
        <f t="shared" si="5"/>
        <v>0.24316109422492402</v>
      </c>
      <c r="L35" s="13">
        <f t="shared" si="6"/>
        <v>2.1000000000000014</v>
      </c>
      <c r="M35" s="13">
        <f t="shared" si="7"/>
        <v>0.25064471888253259</v>
      </c>
      <c r="N35" s="13">
        <f t="shared" si="8"/>
        <v>8.3783931668801266</v>
      </c>
      <c r="O35" s="12" t="s">
        <v>250</v>
      </c>
    </row>
    <row r="36" spans="1:15" x14ac:dyDescent="0.25">
      <c r="A36" s="30">
        <v>25</v>
      </c>
      <c r="B36" s="31" t="s">
        <v>245</v>
      </c>
      <c r="C36" s="32">
        <v>25</v>
      </c>
      <c r="D36" s="33" t="s">
        <v>253</v>
      </c>
      <c r="E36" s="48" t="str">
        <f t="shared" si="0"/>
        <v>Significantly Different</v>
      </c>
      <c r="G36" s="12">
        <f t="shared" si="1"/>
        <v>25</v>
      </c>
      <c r="H36" s="12">
        <f t="shared" si="2"/>
        <v>6</v>
      </c>
      <c r="I36" s="12" t="str">
        <f t="shared" si="3"/>
        <v>+/-</v>
      </c>
      <c r="J36" s="12" t="str">
        <f t="shared" si="4"/>
        <v>0.6</v>
      </c>
      <c r="K36" s="13">
        <f t="shared" si="5"/>
        <v>0.36474164133738601</v>
      </c>
      <c r="L36" s="13">
        <f t="shared" si="6"/>
        <v>2.1000000000000014</v>
      </c>
      <c r="M36" s="13">
        <f t="shared" si="7"/>
        <v>0.36977279819442066</v>
      </c>
      <c r="N36" s="13">
        <f t="shared" si="8"/>
        <v>5.6791630164635709</v>
      </c>
      <c r="O36" s="12" t="s">
        <v>242</v>
      </c>
    </row>
    <row r="37" spans="1:15" x14ac:dyDescent="0.25">
      <c r="A37" s="30">
        <v>27</v>
      </c>
      <c r="B37" s="31" t="s">
        <v>254</v>
      </c>
      <c r="C37" s="32">
        <v>24.9</v>
      </c>
      <c r="D37" s="33" t="s">
        <v>228</v>
      </c>
      <c r="E37" s="48" t="str">
        <f t="shared" si="0"/>
        <v>Significantly Different</v>
      </c>
      <c r="G37" s="12">
        <f t="shared" si="1"/>
        <v>24.9</v>
      </c>
      <c r="H37" s="12">
        <f t="shared" si="2"/>
        <v>6</v>
      </c>
      <c r="I37" s="12" t="str">
        <f t="shared" si="3"/>
        <v>+/-</v>
      </c>
      <c r="J37" s="12" t="str">
        <f t="shared" si="4"/>
        <v>0.3</v>
      </c>
      <c r="K37" s="13">
        <f t="shared" si="5"/>
        <v>0.18237082066869301</v>
      </c>
      <c r="L37" s="13">
        <f t="shared" si="6"/>
        <v>2.2000000000000028</v>
      </c>
      <c r="M37" s="13">
        <f t="shared" si="7"/>
        <v>0.19223572402239389</v>
      </c>
      <c r="N37" s="13">
        <f t="shared" si="8"/>
        <v>11.44428285214938</v>
      </c>
      <c r="O37" s="12" t="s">
        <v>223</v>
      </c>
    </row>
    <row r="38" spans="1:15" x14ac:dyDescent="0.25">
      <c r="A38" s="30">
        <v>28</v>
      </c>
      <c r="B38" s="31" t="s">
        <v>261</v>
      </c>
      <c r="C38" s="32">
        <v>24.8</v>
      </c>
      <c r="D38" s="33" t="s">
        <v>210</v>
      </c>
      <c r="E38" s="48" t="str">
        <f t="shared" si="0"/>
        <v>Significantly Different</v>
      </c>
      <c r="G38" s="12">
        <f t="shared" si="1"/>
        <v>24.8</v>
      </c>
      <c r="H38" s="12">
        <f t="shared" si="2"/>
        <v>6</v>
      </c>
      <c r="I38" s="12" t="str">
        <f t="shared" si="3"/>
        <v>+/-</v>
      </c>
      <c r="J38" s="12" t="str">
        <f t="shared" si="4"/>
        <v>0.2</v>
      </c>
      <c r="K38" s="13">
        <f t="shared" si="5"/>
        <v>0.12158054711246201</v>
      </c>
      <c r="L38" s="13">
        <f t="shared" si="6"/>
        <v>2.3000000000000007</v>
      </c>
      <c r="M38" s="13">
        <f t="shared" si="7"/>
        <v>0.1359311840425404</v>
      </c>
      <c r="N38" s="13">
        <f t="shared" si="8"/>
        <v>16.920326385740914</v>
      </c>
      <c r="O38" s="12" t="s">
        <v>227</v>
      </c>
    </row>
    <row r="39" spans="1:15" x14ac:dyDescent="0.25">
      <c r="A39" s="30">
        <v>29</v>
      </c>
      <c r="B39" s="31" t="s">
        <v>249</v>
      </c>
      <c r="C39" s="32">
        <v>24.7</v>
      </c>
      <c r="D39" s="33" t="s">
        <v>210</v>
      </c>
      <c r="E39" s="48" t="str">
        <f t="shared" si="0"/>
        <v>Significantly Different</v>
      </c>
      <c r="G39" s="12">
        <f t="shared" si="1"/>
        <v>24.7</v>
      </c>
      <c r="H39" s="12">
        <f t="shared" si="2"/>
        <v>6</v>
      </c>
      <c r="I39" s="12" t="str">
        <f t="shared" si="3"/>
        <v>+/-</v>
      </c>
      <c r="J39" s="12" t="str">
        <f t="shared" si="4"/>
        <v>0.2</v>
      </c>
      <c r="K39" s="13">
        <f t="shared" si="5"/>
        <v>0.12158054711246201</v>
      </c>
      <c r="L39" s="13">
        <f t="shared" si="6"/>
        <v>2.4000000000000021</v>
      </c>
      <c r="M39" s="13">
        <f t="shared" si="7"/>
        <v>0.1359311840425404</v>
      </c>
      <c r="N39" s="13">
        <f t="shared" si="8"/>
        <v>17.655992750338356</v>
      </c>
      <c r="O39" s="12" t="s">
        <v>254</v>
      </c>
    </row>
    <row r="40" spans="1:15" x14ac:dyDescent="0.25">
      <c r="A40" s="30">
        <v>30</v>
      </c>
      <c r="B40" s="31" t="s">
        <v>207</v>
      </c>
      <c r="C40" s="32">
        <v>24.1</v>
      </c>
      <c r="D40" s="33" t="s">
        <v>255</v>
      </c>
      <c r="E40" s="48" t="str">
        <f t="shared" si="0"/>
        <v>Significantly Different</v>
      </c>
      <c r="G40" s="12">
        <f t="shared" si="1"/>
        <v>24.1</v>
      </c>
      <c r="H40" s="12">
        <f t="shared" si="2"/>
        <v>6</v>
      </c>
      <c r="I40" s="12" t="str">
        <f t="shared" si="3"/>
        <v>+/-</v>
      </c>
      <c r="J40" s="12" t="str">
        <f t="shared" si="4"/>
        <v>0.4</v>
      </c>
      <c r="K40" s="13">
        <f t="shared" si="5"/>
        <v>0.24316109422492402</v>
      </c>
      <c r="L40" s="13">
        <f t="shared" si="6"/>
        <v>3</v>
      </c>
      <c r="M40" s="13">
        <f t="shared" si="7"/>
        <v>0.25064471888253259</v>
      </c>
      <c r="N40" s="13">
        <f t="shared" si="8"/>
        <v>11.969133095543031</v>
      </c>
      <c r="O40" s="12" t="s">
        <v>214</v>
      </c>
    </row>
    <row r="41" spans="1:15" x14ac:dyDescent="0.25">
      <c r="A41" s="30">
        <v>31</v>
      </c>
      <c r="B41" s="31" t="s">
        <v>242</v>
      </c>
      <c r="C41" s="32">
        <v>24</v>
      </c>
      <c r="D41" s="33" t="s">
        <v>210</v>
      </c>
      <c r="E41" s="48" t="str">
        <f t="shared" si="0"/>
        <v>Significantly Different</v>
      </c>
      <c r="G41" s="12">
        <f t="shared" si="1"/>
        <v>24</v>
      </c>
      <c r="H41" s="12">
        <f t="shared" si="2"/>
        <v>6</v>
      </c>
      <c r="I41" s="12" t="str">
        <f t="shared" si="3"/>
        <v>+/-</v>
      </c>
      <c r="J41" s="12" t="str">
        <f t="shared" si="4"/>
        <v>0.2</v>
      </c>
      <c r="K41" s="13">
        <f t="shared" si="5"/>
        <v>0.12158054711246201</v>
      </c>
      <c r="L41" s="13">
        <f t="shared" si="6"/>
        <v>3.1000000000000014</v>
      </c>
      <c r="M41" s="13">
        <f t="shared" si="7"/>
        <v>0.1359311840425404</v>
      </c>
      <c r="N41" s="13">
        <f t="shared" si="8"/>
        <v>22.805657302520366</v>
      </c>
      <c r="O41" s="12" t="s">
        <v>257</v>
      </c>
    </row>
    <row r="42" spans="1:15" x14ac:dyDescent="0.25">
      <c r="A42" s="30">
        <v>32</v>
      </c>
      <c r="B42" s="31" t="s">
        <v>237</v>
      </c>
      <c r="C42" s="32">
        <v>23.9</v>
      </c>
      <c r="D42" s="33" t="s">
        <v>210</v>
      </c>
      <c r="E42" s="48" t="str">
        <f t="shared" si="0"/>
        <v>Significantly Different</v>
      </c>
      <c r="G42" s="12">
        <f t="shared" si="1"/>
        <v>23.9</v>
      </c>
      <c r="H42" s="12">
        <f t="shared" si="2"/>
        <v>6</v>
      </c>
      <c r="I42" s="12" t="str">
        <f t="shared" si="3"/>
        <v>+/-</v>
      </c>
      <c r="J42" s="12" t="str">
        <f t="shared" si="4"/>
        <v>0.2</v>
      </c>
      <c r="K42" s="13">
        <f t="shared" si="5"/>
        <v>0.12158054711246201</v>
      </c>
      <c r="L42" s="13">
        <f t="shared" si="6"/>
        <v>3.2000000000000028</v>
      </c>
      <c r="M42" s="13">
        <f t="shared" si="7"/>
        <v>0.1359311840425404</v>
      </c>
      <c r="N42" s="13">
        <f t="shared" si="8"/>
        <v>23.541323667117808</v>
      </c>
      <c r="O42" s="12" t="s">
        <v>252</v>
      </c>
    </row>
    <row r="43" spans="1:15" x14ac:dyDescent="0.25">
      <c r="A43" s="30">
        <v>33</v>
      </c>
      <c r="B43" s="31" t="s">
        <v>240</v>
      </c>
      <c r="C43" s="32">
        <v>23.8</v>
      </c>
      <c r="D43" s="33" t="s">
        <v>210</v>
      </c>
      <c r="E43" s="48" t="str">
        <f t="shared" si="0"/>
        <v>Significantly Different</v>
      </c>
      <c r="G43" s="12">
        <f t="shared" si="1"/>
        <v>23.8</v>
      </c>
      <c r="H43" s="12">
        <f t="shared" si="2"/>
        <v>6</v>
      </c>
      <c r="I43" s="12" t="str">
        <f t="shared" si="3"/>
        <v>+/-</v>
      </c>
      <c r="J43" s="12" t="str">
        <f t="shared" si="4"/>
        <v>0.2</v>
      </c>
      <c r="K43" s="13">
        <f t="shared" si="5"/>
        <v>0.12158054711246201</v>
      </c>
      <c r="L43" s="13">
        <f t="shared" si="6"/>
        <v>3.3000000000000007</v>
      </c>
      <c r="M43" s="13">
        <f t="shared" si="7"/>
        <v>0.1359311840425404</v>
      </c>
      <c r="N43" s="13">
        <f t="shared" si="8"/>
        <v>24.276990031715222</v>
      </c>
      <c r="O43" s="12" t="s">
        <v>259</v>
      </c>
    </row>
    <row r="44" spans="1:15" x14ac:dyDescent="0.25">
      <c r="A44" s="30">
        <v>33</v>
      </c>
      <c r="B44" s="31" t="s">
        <v>239</v>
      </c>
      <c r="C44" s="32">
        <v>23.8</v>
      </c>
      <c r="D44" s="33" t="s">
        <v>228</v>
      </c>
      <c r="E44" s="48" t="str">
        <f t="shared" si="0"/>
        <v>Significantly Different</v>
      </c>
      <c r="G44" s="12">
        <f t="shared" si="1"/>
        <v>23.8</v>
      </c>
      <c r="H44" s="12">
        <f t="shared" si="2"/>
        <v>6</v>
      </c>
      <c r="I44" s="12" t="str">
        <f t="shared" si="3"/>
        <v>+/-</v>
      </c>
      <c r="J44" s="12" t="str">
        <f t="shared" si="4"/>
        <v>0.3</v>
      </c>
      <c r="K44" s="13">
        <f t="shared" si="5"/>
        <v>0.18237082066869301</v>
      </c>
      <c r="L44" s="13">
        <f t="shared" si="6"/>
        <v>3.3000000000000007</v>
      </c>
      <c r="M44" s="13">
        <f t="shared" si="7"/>
        <v>0.19223572402239389</v>
      </c>
      <c r="N44" s="13">
        <f t="shared" si="8"/>
        <v>17.166424278224049</v>
      </c>
      <c r="O44" s="12" t="s">
        <v>261</v>
      </c>
    </row>
    <row r="45" spans="1:15" x14ac:dyDescent="0.25">
      <c r="A45" s="30">
        <v>35</v>
      </c>
      <c r="B45" s="31" t="s">
        <v>243</v>
      </c>
      <c r="C45" s="32">
        <v>23.6</v>
      </c>
      <c r="D45" s="33" t="s">
        <v>206</v>
      </c>
      <c r="E45" s="48" t="str">
        <f t="shared" si="0"/>
        <v>Significantly Different</v>
      </c>
      <c r="G45" s="12">
        <f t="shared" si="1"/>
        <v>23.6</v>
      </c>
      <c r="H45" s="12">
        <f t="shared" si="2"/>
        <v>6</v>
      </c>
      <c r="I45" s="12" t="str">
        <f t="shared" si="3"/>
        <v>+/-</v>
      </c>
      <c r="J45" s="12" t="str">
        <f t="shared" si="4"/>
        <v>0.1</v>
      </c>
      <c r="K45" s="13">
        <f t="shared" si="5"/>
        <v>6.0790273556231005E-2</v>
      </c>
      <c r="L45" s="13">
        <f t="shared" si="6"/>
        <v>3.5</v>
      </c>
      <c r="M45" s="13">
        <f t="shared" si="7"/>
        <v>8.5970429323592404E-2</v>
      </c>
      <c r="N45" s="13">
        <f t="shared" si="8"/>
        <v>40.711672926815474</v>
      </c>
      <c r="O45" s="12" t="s">
        <v>230</v>
      </c>
    </row>
    <row r="46" spans="1:15" x14ac:dyDescent="0.25">
      <c r="A46" s="30">
        <v>35</v>
      </c>
      <c r="B46" s="31" t="s">
        <v>209</v>
      </c>
      <c r="C46" s="32">
        <v>23.6</v>
      </c>
      <c r="D46" s="33" t="s">
        <v>253</v>
      </c>
      <c r="E46" s="48" t="str">
        <f t="shared" si="0"/>
        <v>Significantly Different</v>
      </c>
      <c r="G46" s="12">
        <f t="shared" si="1"/>
        <v>23.6</v>
      </c>
      <c r="H46" s="12">
        <f t="shared" si="2"/>
        <v>6</v>
      </c>
      <c r="I46" s="12" t="str">
        <f t="shared" si="3"/>
        <v>+/-</v>
      </c>
      <c r="J46" s="12" t="str">
        <f t="shared" si="4"/>
        <v>0.6</v>
      </c>
      <c r="K46" s="13">
        <f t="shared" si="5"/>
        <v>0.36474164133738601</v>
      </c>
      <c r="L46" s="13">
        <f t="shared" si="6"/>
        <v>3.5</v>
      </c>
      <c r="M46" s="13">
        <f t="shared" si="7"/>
        <v>0.36977279819442066</v>
      </c>
      <c r="N46" s="13">
        <f t="shared" si="8"/>
        <v>9.4652716941059456</v>
      </c>
      <c r="O46" s="12" t="s">
        <v>243</v>
      </c>
    </row>
    <row r="47" spans="1:15" x14ac:dyDescent="0.25">
      <c r="A47" s="30">
        <v>37</v>
      </c>
      <c r="B47" s="31" t="s">
        <v>225</v>
      </c>
      <c r="C47" s="32">
        <v>23.5</v>
      </c>
      <c r="D47" s="33" t="s">
        <v>228</v>
      </c>
      <c r="E47" s="48" t="str">
        <f t="shared" si="0"/>
        <v>Significantly Different</v>
      </c>
      <c r="G47" s="12">
        <f t="shared" si="1"/>
        <v>23.5</v>
      </c>
      <c r="H47" s="12">
        <f t="shared" si="2"/>
        <v>6</v>
      </c>
      <c r="I47" s="12" t="str">
        <f t="shared" si="3"/>
        <v>+/-</v>
      </c>
      <c r="J47" s="12" t="str">
        <f t="shared" si="4"/>
        <v>0.3</v>
      </c>
      <c r="K47" s="13">
        <f t="shared" si="5"/>
        <v>0.18237082066869301</v>
      </c>
      <c r="L47" s="13">
        <f t="shared" si="6"/>
        <v>3.6000000000000014</v>
      </c>
      <c r="M47" s="13">
        <f t="shared" si="7"/>
        <v>0.19223572402239389</v>
      </c>
      <c r="N47" s="13">
        <f t="shared" si="8"/>
        <v>18.727008303517149</v>
      </c>
      <c r="O47" s="12" t="s">
        <v>260</v>
      </c>
    </row>
    <row r="48" spans="1:15" x14ac:dyDescent="0.25">
      <c r="A48" s="30">
        <v>38</v>
      </c>
      <c r="B48" s="31" t="s">
        <v>252</v>
      </c>
      <c r="C48" s="32">
        <v>23</v>
      </c>
      <c r="D48" s="33" t="s">
        <v>217</v>
      </c>
      <c r="E48" s="48" t="str">
        <f t="shared" si="0"/>
        <v>Significantly Different</v>
      </c>
      <c r="G48" s="12">
        <f t="shared" si="1"/>
        <v>23</v>
      </c>
      <c r="H48" s="12">
        <f t="shared" si="2"/>
        <v>6</v>
      </c>
      <c r="I48" s="12" t="str">
        <f t="shared" si="3"/>
        <v>+/-</v>
      </c>
      <c r="J48" s="12" t="str">
        <f t="shared" si="4"/>
        <v>0.5</v>
      </c>
      <c r="K48" s="13">
        <f t="shared" si="5"/>
        <v>0.303951367781155</v>
      </c>
      <c r="L48" s="13">
        <f t="shared" si="6"/>
        <v>4.1000000000000014</v>
      </c>
      <c r="M48" s="13">
        <f t="shared" si="7"/>
        <v>0.30997079109986531</v>
      </c>
      <c r="N48" s="13">
        <f t="shared" si="8"/>
        <v>13.227052734394828</v>
      </c>
      <c r="O48" s="12" t="s">
        <v>239</v>
      </c>
    </row>
    <row r="49" spans="1:15" x14ac:dyDescent="0.25">
      <c r="A49" s="30">
        <v>39</v>
      </c>
      <c r="B49" s="31" t="s">
        <v>260</v>
      </c>
      <c r="C49" s="32">
        <v>22.1</v>
      </c>
      <c r="D49" s="33" t="s">
        <v>210</v>
      </c>
      <c r="E49" s="48" t="str">
        <f t="shared" si="0"/>
        <v>Significantly Different</v>
      </c>
      <c r="G49" s="12">
        <f t="shared" si="1"/>
        <v>22.1</v>
      </c>
      <c r="H49" s="12">
        <f t="shared" si="2"/>
        <v>6</v>
      </c>
      <c r="I49" s="12" t="str">
        <f t="shared" si="3"/>
        <v>+/-</v>
      </c>
      <c r="J49" s="12" t="str">
        <f t="shared" si="4"/>
        <v>0.2</v>
      </c>
      <c r="K49" s="13">
        <f t="shared" si="5"/>
        <v>0.12158054711246201</v>
      </c>
      <c r="L49" s="13">
        <f t="shared" si="6"/>
        <v>5</v>
      </c>
      <c r="M49" s="13">
        <f t="shared" si="7"/>
        <v>0.1359311840425404</v>
      </c>
      <c r="N49" s="13">
        <f t="shared" si="8"/>
        <v>36.78331822987154</v>
      </c>
      <c r="O49" s="12" t="s">
        <v>248</v>
      </c>
    </row>
    <row r="50" spans="1:15" x14ac:dyDescent="0.25">
      <c r="A50" s="30">
        <v>40</v>
      </c>
      <c r="B50" s="31" t="s">
        <v>232</v>
      </c>
      <c r="C50" s="32">
        <v>22</v>
      </c>
      <c r="D50" s="33" t="s">
        <v>210</v>
      </c>
      <c r="E50" s="48" t="str">
        <f t="shared" si="0"/>
        <v>Significantly Different</v>
      </c>
      <c r="G50" s="12">
        <f t="shared" si="1"/>
        <v>22</v>
      </c>
      <c r="H50" s="12">
        <f t="shared" si="2"/>
        <v>6</v>
      </c>
      <c r="I50" s="12" t="str">
        <f t="shared" si="3"/>
        <v>+/-</v>
      </c>
      <c r="J50" s="12" t="str">
        <f t="shared" si="4"/>
        <v>0.2</v>
      </c>
      <c r="K50" s="13">
        <f t="shared" si="5"/>
        <v>0.12158054711246201</v>
      </c>
      <c r="L50" s="13">
        <f t="shared" si="6"/>
        <v>5.1000000000000014</v>
      </c>
      <c r="M50" s="13">
        <f t="shared" si="7"/>
        <v>0.1359311840425404</v>
      </c>
      <c r="N50" s="13">
        <f t="shared" si="8"/>
        <v>37.518984594468982</v>
      </c>
      <c r="O50" s="12" t="s">
        <v>245</v>
      </c>
    </row>
    <row r="51" spans="1:15" x14ac:dyDescent="0.25">
      <c r="A51" s="30">
        <v>40</v>
      </c>
      <c r="B51" s="31" t="s">
        <v>234</v>
      </c>
      <c r="C51" s="32">
        <v>22</v>
      </c>
      <c r="D51" s="33" t="s">
        <v>210</v>
      </c>
      <c r="E51" s="48" t="str">
        <f t="shared" si="0"/>
        <v>Significantly Different</v>
      </c>
      <c r="G51" s="12">
        <f t="shared" si="1"/>
        <v>22</v>
      </c>
      <c r="H51" s="12">
        <f t="shared" si="2"/>
        <v>6</v>
      </c>
      <c r="I51" s="12" t="str">
        <f t="shared" si="3"/>
        <v>+/-</v>
      </c>
      <c r="J51" s="12" t="str">
        <f t="shared" si="4"/>
        <v>0.2</v>
      </c>
      <c r="K51" s="13">
        <f t="shared" si="5"/>
        <v>0.12158054711246201</v>
      </c>
      <c r="L51" s="13">
        <f t="shared" si="6"/>
        <v>5.1000000000000014</v>
      </c>
      <c r="M51" s="13">
        <f t="shared" si="7"/>
        <v>0.1359311840425404</v>
      </c>
      <c r="N51" s="13">
        <f t="shared" si="8"/>
        <v>37.518984594468982</v>
      </c>
      <c r="O51" s="12" t="s">
        <v>263</v>
      </c>
    </row>
    <row r="52" spans="1:15" x14ac:dyDescent="0.25">
      <c r="A52" s="30">
        <v>42</v>
      </c>
      <c r="B52" s="31" t="s">
        <v>215</v>
      </c>
      <c r="C52" s="32">
        <v>21.7</v>
      </c>
      <c r="D52" s="33" t="s">
        <v>255</v>
      </c>
      <c r="E52" s="48" t="str">
        <f t="shared" si="0"/>
        <v>Significantly Different</v>
      </c>
      <c r="G52" s="12">
        <f t="shared" si="1"/>
        <v>21.7</v>
      </c>
      <c r="H52" s="12">
        <f t="shared" si="2"/>
        <v>6</v>
      </c>
      <c r="I52" s="12" t="str">
        <f t="shared" si="3"/>
        <v>+/-</v>
      </c>
      <c r="J52" s="12" t="str">
        <f t="shared" si="4"/>
        <v>0.4</v>
      </c>
      <c r="K52" s="13">
        <f t="shared" si="5"/>
        <v>0.24316109422492402</v>
      </c>
      <c r="L52" s="13">
        <f t="shared" si="6"/>
        <v>5.4000000000000021</v>
      </c>
      <c r="M52" s="13">
        <f t="shared" si="7"/>
        <v>0.25064471888253259</v>
      </c>
      <c r="N52" s="13">
        <f t="shared" si="8"/>
        <v>21.544439571977463</v>
      </c>
      <c r="O52" s="12" t="s">
        <v>238</v>
      </c>
    </row>
    <row r="53" spans="1:15" x14ac:dyDescent="0.25">
      <c r="A53" s="30">
        <v>43</v>
      </c>
      <c r="B53" s="31" t="s">
        <v>221</v>
      </c>
      <c r="C53" s="32">
        <v>21</v>
      </c>
      <c r="D53" s="33" t="s">
        <v>255</v>
      </c>
      <c r="E53" s="48" t="str">
        <f t="shared" si="0"/>
        <v>Significantly Different</v>
      </c>
      <c r="G53" s="12">
        <f t="shared" si="1"/>
        <v>21</v>
      </c>
      <c r="H53" s="12">
        <f t="shared" si="2"/>
        <v>6</v>
      </c>
      <c r="I53" s="12" t="str">
        <f t="shared" si="3"/>
        <v>+/-</v>
      </c>
      <c r="J53" s="12" t="str">
        <f t="shared" si="4"/>
        <v>0.4</v>
      </c>
      <c r="K53" s="13">
        <f t="shared" si="5"/>
        <v>0.24316109422492402</v>
      </c>
      <c r="L53" s="13">
        <f t="shared" si="6"/>
        <v>6.1000000000000014</v>
      </c>
      <c r="M53" s="13">
        <f t="shared" si="7"/>
        <v>0.25064471888253259</v>
      </c>
      <c r="N53" s="13">
        <f t="shared" si="8"/>
        <v>24.337237294270835</v>
      </c>
      <c r="O53" s="12" t="s">
        <v>251</v>
      </c>
    </row>
    <row r="54" spans="1:15" x14ac:dyDescent="0.25">
      <c r="A54" s="30">
        <v>44</v>
      </c>
      <c r="B54" s="31" t="s">
        <v>236</v>
      </c>
      <c r="C54" s="32">
        <v>19.7</v>
      </c>
      <c r="D54" s="33" t="s">
        <v>210</v>
      </c>
      <c r="E54" s="48" t="str">
        <f t="shared" si="0"/>
        <v>Significantly Different</v>
      </c>
      <c r="G54" s="12">
        <f t="shared" si="1"/>
        <v>19.7</v>
      </c>
      <c r="H54" s="12">
        <f t="shared" si="2"/>
        <v>6</v>
      </c>
      <c r="I54" s="12" t="str">
        <f t="shared" si="3"/>
        <v>+/-</v>
      </c>
      <c r="J54" s="12" t="str">
        <f t="shared" si="4"/>
        <v>0.2</v>
      </c>
      <c r="K54" s="13">
        <f t="shared" si="5"/>
        <v>0.12158054711246201</v>
      </c>
      <c r="L54" s="13">
        <f t="shared" si="6"/>
        <v>7.4000000000000021</v>
      </c>
      <c r="M54" s="13">
        <f t="shared" si="7"/>
        <v>0.1359311840425404</v>
      </c>
      <c r="N54" s="13">
        <f t="shared" si="8"/>
        <v>54.439310980209896</v>
      </c>
      <c r="O54" s="12" t="s">
        <v>258</v>
      </c>
    </row>
    <row r="55" spans="1:15" x14ac:dyDescent="0.25">
      <c r="A55" s="30">
        <v>45</v>
      </c>
      <c r="B55" s="31" t="s">
        <v>219</v>
      </c>
      <c r="C55" s="32">
        <v>19.5</v>
      </c>
      <c r="D55" s="33" t="s">
        <v>228</v>
      </c>
      <c r="E55" s="48" t="str">
        <f t="shared" si="0"/>
        <v>Significantly Different</v>
      </c>
      <c r="G55" s="12">
        <f t="shared" si="1"/>
        <v>19.5</v>
      </c>
      <c r="H55" s="12">
        <f t="shared" si="2"/>
        <v>6</v>
      </c>
      <c r="I55" s="12" t="str">
        <f t="shared" si="3"/>
        <v>+/-</v>
      </c>
      <c r="J55" s="12" t="str">
        <f t="shared" si="4"/>
        <v>0.3</v>
      </c>
      <c r="K55" s="13">
        <f t="shared" si="5"/>
        <v>0.18237082066869301</v>
      </c>
      <c r="L55" s="13">
        <f t="shared" si="6"/>
        <v>7.6000000000000014</v>
      </c>
      <c r="M55" s="13">
        <f t="shared" si="7"/>
        <v>0.19223572402239389</v>
      </c>
      <c r="N55" s="13">
        <f t="shared" si="8"/>
        <v>39.534795307425085</v>
      </c>
      <c r="O55" s="12" t="s">
        <v>232</v>
      </c>
    </row>
    <row r="56" spans="1:15" x14ac:dyDescent="0.25">
      <c r="A56" s="30">
        <v>46</v>
      </c>
      <c r="B56" s="31" t="s">
        <v>211</v>
      </c>
      <c r="C56" s="32">
        <v>19.100000000000001</v>
      </c>
      <c r="D56" s="33" t="s">
        <v>265</v>
      </c>
      <c r="E56" s="48" t="str">
        <f t="shared" si="0"/>
        <v>Significantly Different</v>
      </c>
      <c r="G56" s="12">
        <f t="shared" si="1"/>
        <v>19.100000000000001</v>
      </c>
      <c r="H56" s="12">
        <f t="shared" si="2"/>
        <v>6</v>
      </c>
      <c r="I56" s="12" t="str">
        <f t="shared" si="3"/>
        <v>+/-</v>
      </c>
      <c r="J56" s="12" t="str">
        <f t="shared" si="4"/>
        <v>0.7</v>
      </c>
      <c r="K56" s="13">
        <f t="shared" si="5"/>
        <v>0.42553191489361697</v>
      </c>
      <c r="L56" s="13">
        <f t="shared" si="6"/>
        <v>8</v>
      </c>
      <c r="M56" s="13">
        <f t="shared" si="7"/>
        <v>0.42985214661796195</v>
      </c>
      <c r="N56" s="13">
        <f t="shared" si="8"/>
        <v>18.611050480829935</v>
      </c>
      <c r="O56" s="12" t="s">
        <v>209</v>
      </c>
    </row>
    <row r="57" spans="1:15" x14ac:dyDescent="0.25">
      <c r="A57" s="30">
        <v>47</v>
      </c>
      <c r="B57" s="31" t="s">
        <v>227</v>
      </c>
      <c r="C57" s="32">
        <v>18.8</v>
      </c>
      <c r="D57" s="33" t="s">
        <v>228</v>
      </c>
      <c r="E57" s="48" t="str">
        <f t="shared" si="0"/>
        <v>Significantly Different</v>
      </c>
      <c r="G57" s="12">
        <f t="shared" si="1"/>
        <v>18.8</v>
      </c>
      <c r="H57" s="12">
        <f t="shared" si="2"/>
        <v>6</v>
      </c>
      <c r="I57" s="12" t="str">
        <f t="shared" si="3"/>
        <v>+/-</v>
      </c>
      <c r="J57" s="12" t="str">
        <f t="shared" si="4"/>
        <v>0.3</v>
      </c>
      <c r="K57" s="13">
        <f t="shared" si="5"/>
        <v>0.18237082066869301</v>
      </c>
      <c r="L57" s="13">
        <f t="shared" si="6"/>
        <v>8.3000000000000007</v>
      </c>
      <c r="M57" s="13">
        <f t="shared" si="7"/>
        <v>0.19223572402239389</v>
      </c>
      <c r="N57" s="13">
        <f t="shared" si="8"/>
        <v>43.176158033108969</v>
      </c>
      <c r="O57" s="12" t="s">
        <v>262</v>
      </c>
    </row>
    <row r="58" spans="1:15" x14ac:dyDescent="0.25">
      <c r="A58" s="30">
        <v>48</v>
      </c>
      <c r="B58" s="31" t="s">
        <v>223</v>
      </c>
      <c r="C58" s="32">
        <v>18.600000000000001</v>
      </c>
      <c r="D58" s="33" t="s">
        <v>217</v>
      </c>
      <c r="E58" s="48" t="str">
        <f t="shared" si="0"/>
        <v>Significantly Different</v>
      </c>
      <c r="G58" s="12">
        <f t="shared" si="1"/>
        <v>18.600000000000001</v>
      </c>
      <c r="H58" s="12">
        <f t="shared" si="2"/>
        <v>6</v>
      </c>
      <c r="I58" s="12" t="str">
        <f t="shared" si="3"/>
        <v>+/-</v>
      </c>
      <c r="J58" s="12" t="str">
        <f t="shared" si="4"/>
        <v>0.5</v>
      </c>
      <c r="K58" s="13">
        <f t="shared" si="5"/>
        <v>0.303951367781155</v>
      </c>
      <c r="L58" s="13">
        <f t="shared" si="6"/>
        <v>8.5</v>
      </c>
      <c r="M58" s="13">
        <f t="shared" si="7"/>
        <v>0.30997079109986531</v>
      </c>
      <c r="N58" s="13">
        <f t="shared" si="8"/>
        <v>27.421938595696584</v>
      </c>
      <c r="O58" s="12" t="s">
        <v>256</v>
      </c>
    </row>
    <row r="59" spans="1:15" x14ac:dyDescent="0.25">
      <c r="A59" s="30">
        <v>49</v>
      </c>
      <c r="B59" s="31" t="s">
        <v>230</v>
      </c>
      <c r="C59" s="32">
        <v>17.7</v>
      </c>
      <c r="D59" s="33" t="s">
        <v>217</v>
      </c>
      <c r="E59" s="48" t="str">
        <f t="shared" si="0"/>
        <v>Significantly Different</v>
      </c>
      <c r="G59" s="12">
        <f t="shared" si="1"/>
        <v>17.7</v>
      </c>
      <c r="H59" s="12">
        <f t="shared" si="2"/>
        <v>6</v>
      </c>
      <c r="I59" s="12" t="str">
        <f t="shared" si="3"/>
        <v>+/-</v>
      </c>
      <c r="J59" s="12" t="str">
        <f t="shared" si="4"/>
        <v>0.5</v>
      </c>
      <c r="K59" s="13">
        <f t="shared" si="5"/>
        <v>0.303951367781155</v>
      </c>
      <c r="L59" s="13">
        <f t="shared" si="6"/>
        <v>9.4000000000000021</v>
      </c>
      <c r="M59" s="13">
        <f t="shared" si="7"/>
        <v>0.30997079109986531</v>
      </c>
      <c r="N59" s="13">
        <f t="shared" si="8"/>
        <v>30.325437976417408</v>
      </c>
      <c r="O59" s="12" t="s">
        <v>212</v>
      </c>
    </row>
    <row r="60" spans="1:15" x14ac:dyDescent="0.25">
      <c r="A60" s="30">
        <v>50</v>
      </c>
      <c r="B60" s="31" t="s">
        <v>238</v>
      </c>
      <c r="C60" s="32">
        <v>17.3</v>
      </c>
      <c r="D60" s="33" t="s">
        <v>255</v>
      </c>
      <c r="E60" s="48" t="str">
        <f t="shared" si="0"/>
        <v>Significantly Different</v>
      </c>
      <c r="G60" s="12">
        <f t="shared" si="1"/>
        <v>17.3</v>
      </c>
      <c r="H60" s="12">
        <f t="shared" si="2"/>
        <v>6</v>
      </c>
      <c r="I60" s="12" t="str">
        <f t="shared" si="3"/>
        <v>+/-</v>
      </c>
      <c r="J60" s="12" t="str">
        <f t="shared" si="4"/>
        <v>0.4</v>
      </c>
      <c r="K60" s="13">
        <f t="shared" si="5"/>
        <v>0.24316109422492402</v>
      </c>
      <c r="L60" s="13">
        <f t="shared" si="6"/>
        <v>9.8000000000000007</v>
      </c>
      <c r="M60" s="13">
        <f t="shared" si="7"/>
        <v>0.25064471888253259</v>
      </c>
      <c r="N60" s="13">
        <f t="shared" si="8"/>
        <v>39.099168112107236</v>
      </c>
      <c r="O60" s="12" t="s">
        <v>234</v>
      </c>
    </row>
    <row r="61" spans="1:15" x14ac:dyDescent="0.25">
      <c r="A61" s="30">
        <v>51</v>
      </c>
      <c r="B61" s="31" t="s">
        <v>216</v>
      </c>
      <c r="C61" s="32">
        <v>16.2</v>
      </c>
      <c r="D61" s="33" t="s">
        <v>253</v>
      </c>
      <c r="E61" s="48" t="str">
        <f t="shared" si="0"/>
        <v>Significantly Different</v>
      </c>
      <c r="G61" s="12">
        <f t="shared" si="1"/>
        <v>16.2</v>
      </c>
      <c r="H61" s="12">
        <f t="shared" si="2"/>
        <v>6</v>
      </c>
      <c r="I61" s="12" t="str">
        <f t="shared" si="3"/>
        <v>+/-</v>
      </c>
      <c r="J61" s="12" t="str">
        <f t="shared" si="4"/>
        <v>0.6</v>
      </c>
      <c r="K61" s="13">
        <f t="shared" si="5"/>
        <v>0.36474164133738601</v>
      </c>
      <c r="L61" s="13">
        <f t="shared" si="6"/>
        <v>10.900000000000002</v>
      </c>
      <c r="M61" s="13">
        <f t="shared" si="7"/>
        <v>0.36977279819442066</v>
      </c>
      <c r="N61" s="13">
        <f t="shared" si="8"/>
        <v>29.477560418787093</v>
      </c>
      <c r="O61" s="12" t="s">
        <v>216</v>
      </c>
    </row>
    <row r="62" spans="1:15" ht="15.75" thickBot="1" x14ac:dyDescent="0.3">
      <c r="A62" s="36"/>
      <c r="B62" s="37" t="s">
        <v>264</v>
      </c>
      <c r="C62" s="38">
        <v>30.3</v>
      </c>
      <c r="D62" s="39" t="s">
        <v>217</v>
      </c>
      <c r="E62" s="49" t="str">
        <f t="shared" si="0"/>
        <v>Significantly Different</v>
      </c>
      <c r="G62" s="12">
        <f t="shared" si="1"/>
        <v>30.3</v>
      </c>
      <c r="H62" s="12">
        <f t="shared" si="2"/>
        <v>6</v>
      </c>
      <c r="I62" s="12" t="str">
        <f t="shared" si="3"/>
        <v>+/-</v>
      </c>
      <c r="J62" s="12" t="str">
        <f t="shared" si="4"/>
        <v>0.5</v>
      </c>
      <c r="K62" s="13">
        <f t="shared" si="5"/>
        <v>0.303951367781155</v>
      </c>
      <c r="L62" s="13">
        <f t="shared" si="6"/>
        <v>-3.1999999999999993</v>
      </c>
      <c r="M62" s="13">
        <f t="shared" si="7"/>
        <v>0.30997079109986531</v>
      </c>
      <c r="N62" s="13">
        <f t="shared" si="8"/>
        <v>-10.323553353674006</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431" priority="5" operator="equal">
      <formula>"State Selected"</formula>
    </cfRule>
    <cfRule type="cellIs" dxfId="430" priority="6" operator="equal">
      <formula>"Not Significantly Different"</formula>
    </cfRule>
  </conditionalFormatting>
  <conditionalFormatting sqref="E10:E62">
    <cfRule type="cellIs" dxfId="429" priority="1" operator="equal">
      <formula>"OTHER ERROR"</formula>
    </cfRule>
    <cfRule type="cellIs" dxfId="428" priority="2" operator="equal">
      <formula>"Statistical Test not applicable"</formula>
    </cfRule>
    <cfRule type="cellIs" dxfId="427" priority="3" operator="equal">
      <formula>"Geography Selected"</formula>
    </cfRule>
    <cfRule type="cellIs" dxfId="426"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3094702A-FFC2-475A-BADB-09226D39DD8B}">
      <formula1>$O$10:$O$62</formula1>
    </dataValidation>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9C192-79D0-4110-8787-C0C3F50CD37B}">
  <sheetPr codeName="Sheet40"/>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363</v>
      </c>
    </row>
    <row r="2" spans="1:16" x14ac:dyDescent="0.25">
      <c r="A2" s="14" t="s">
        <v>181</v>
      </c>
      <c r="B2" s="12" t="s">
        <v>364</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76.3</v>
      </c>
      <c r="C6" s="12" t="s">
        <v>188</v>
      </c>
      <c r="H6" s="19" t="s">
        <v>189</v>
      </c>
      <c r="I6" s="12">
        <f>VLOOKUP($B$4,$B$9:$K$62,6,FALSE)</f>
        <v>76.3</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76.3</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76.3</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208</v>
      </c>
      <c r="C11" s="32">
        <v>86.3</v>
      </c>
      <c r="D11" s="35" t="s">
        <v>255</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86.3</v>
      </c>
      <c r="H11" s="12">
        <f t="shared" ref="H11:H62" si="2">LEN(TRIM(D11))</f>
        <v>6</v>
      </c>
      <c r="I11" s="12" t="str">
        <f t="shared" ref="I11:I62" si="3">IF(H11&gt;=3,MID(TRIM(D11),1,3),"NO")</f>
        <v>+/-</v>
      </c>
      <c r="J11" s="12" t="str">
        <f t="shared" ref="J11:J62" si="4">IF(TRIM(I11)="+/-",MID(TRIM(D11),4,H11-3),D11)</f>
        <v>0.4</v>
      </c>
      <c r="K11" s="13">
        <f t="shared" ref="K11:K62" si="5">IF(TRIM(J11)="*****",0,IF(ISERROR(VALUE(J11)),"NA",VALUE(J11/$I$4)))</f>
        <v>0.24316109422492402</v>
      </c>
      <c r="L11" s="13">
        <f t="shared" ref="L11:L62" si="6">IF(AND(ISNUMBER(G11),ISNUMBER($I$6)),$I$6-G11,"N/A")</f>
        <v>-10</v>
      </c>
      <c r="M11" s="13">
        <f t="shared" ref="M11:M62" si="7">IF(AND(ISNUMBER(K11),ISNUMBER($I$7)),SQRT(K11^2+($I$7)^2),"N/A")</f>
        <v>0.25064471888253259</v>
      </c>
      <c r="N11" s="13">
        <f>IF(AND(ISNUMBER(L11),ISNUMBER(M11),M11&lt;&gt;0),L11/M11,"NA")</f>
        <v>-39.89711031847677</v>
      </c>
      <c r="O11" s="12" t="s">
        <v>208</v>
      </c>
    </row>
    <row r="12" spans="1:16" x14ac:dyDescent="0.25">
      <c r="A12" s="30">
        <v>2</v>
      </c>
      <c r="B12" s="31" t="s">
        <v>250</v>
      </c>
      <c r="C12" s="32">
        <v>85.5</v>
      </c>
      <c r="D12" s="33" t="s">
        <v>253</v>
      </c>
      <c r="E12" s="48" t="str">
        <f t="shared" si="0"/>
        <v>Significantly Different</v>
      </c>
      <c r="G12" s="12">
        <f t="shared" si="1"/>
        <v>85.5</v>
      </c>
      <c r="H12" s="12">
        <f t="shared" si="2"/>
        <v>6</v>
      </c>
      <c r="I12" s="12" t="str">
        <f t="shared" si="3"/>
        <v>+/-</v>
      </c>
      <c r="J12" s="12" t="str">
        <f t="shared" si="4"/>
        <v>0.6</v>
      </c>
      <c r="K12" s="13">
        <f t="shared" si="5"/>
        <v>0.36474164133738601</v>
      </c>
      <c r="L12" s="13">
        <f t="shared" si="6"/>
        <v>-9.2000000000000028</v>
      </c>
      <c r="M12" s="13">
        <f t="shared" si="7"/>
        <v>0.36977279819442066</v>
      </c>
      <c r="N12" s="13">
        <f t="shared" ref="N12:N62" si="8">IF(AND(ISNUMBER(L12),ISNUMBER(M12),M12&lt;&gt;0),L12/M12,"NA")</f>
        <v>-24.880142738792777</v>
      </c>
      <c r="O12" s="12" t="s">
        <v>211</v>
      </c>
    </row>
    <row r="13" spans="1:16" x14ac:dyDescent="0.25">
      <c r="A13" s="30">
        <v>3</v>
      </c>
      <c r="B13" s="31" t="s">
        <v>212</v>
      </c>
      <c r="C13" s="32">
        <v>83.3</v>
      </c>
      <c r="D13" s="33" t="s">
        <v>246</v>
      </c>
      <c r="E13" s="48" t="str">
        <f t="shared" si="0"/>
        <v>Significantly Different</v>
      </c>
      <c r="G13" s="12">
        <f t="shared" si="1"/>
        <v>83.3</v>
      </c>
      <c r="H13" s="12">
        <f t="shared" si="2"/>
        <v>6</v>
      </c>
      <c r="I13" s="12" t="str">
        <f t="shared" si="3"/>
        <v>+/-</v>
      </c>
      <c r="J13" s="12" t="str">
        <f t="shared" si="4"/>
        <v>0.9</v>
      </c>
      <c r="K13" s="13">
        <f t="shared" si="5"/>
        <v>0.54711246200607899</v>
      </c>
      <c r="L13" s="13">
        <f t="shared" si="6"/>
        <v>-7</v>
      </c>
      <c r="M13" s="13">
        <f t="shared" si="7"/>
        <v>0.55047933970440222</v>
      </c>
      <c r="N13" s="13">
        <f t="shared" si="8"/>
        <v>-12.716190227518579</v>
      </c>
      <c r="O13" s="12" t="s">
        <v>213</v>
      </c>
    </row>
    <row r="14" spans="1:16" x14ac:dyDescent="0.25">
      <c r="A14" s="30">
        <v>4</v>
      </c>
      <c r="B14" s="31" t="s">
        <v>251</v>
      </c>
      <c r="C14" s="32">
        <v>83.1</v>
      </c>
      <c r="D14" s="33" t="s">
        <v>255</v>
      </c>
      <c r="E14" s="48" t="str">
        <f t="shared" si="0"/>
        <v>Significantly Different</v>
      </c>
      <c r="G14" s="12">
        <f t="shared" si="1"/>
        <v>83.1</v>
      </c>
      <c r="H14" s="12">
        <f t="shared" si="2"/>
        <v>6</v>
      </c>
      <c r="I14" s="12" t="str">
        <f t="shared" si="3"/>
        <v>+/-</v>
      </c>
      <c r="J14" s="12" t="str">
        <f t="shared" si="4"/>
        <v>0.4</v>
      </c>
      <c r="K14" s="13">
        <f t="shared" si="5"/>
        <v>0.24316109422492402</v>
      </c>
      <c r="L14" s="13">
        <f t="shared" si="6"/>
        <v>-6.7999999999999972</v>
      </c>
      <c r="M14" s="13">
        <f t="shared" si="7"/>
        <v>0.25064471888253259</v>
      </c>
      <c r="N14" s="13">
        <f t="shared" si="8"/>
        <v>-27.130035016564193</v>
      </c>
      <c r="O14" s="12" t="s">
        <v>215</v>
      </c>
    </row>
    <row r="15" spans="1:16" x14ac:dyDescent="0.25">
      <c r="A15" s="30">
        <v>5</v>
      </c>
      <c r="B15" s="31" t="s">
        <v>237</v>
      </c>
      <c r="C15" s="32">
        <v>82.9</v>
      </c>
      <c r="D15" s="33" t="s">
        <v>255</v>
      </c>
      <c r="E15" s="48" t="str">
        <f t="shared" si="0"/>
        <v>Significantly Different</v>
      </c>
      <c r="G15" s="12">
        <f t="shared" si="1"/>
        <v>82.9</v>
      </c>
      <c r="H15" s="12">
        <f t="shared" si="2"/>
        <v>6</v>
      </c>
      <c r="I15" s="12" t="str">
        <f t="shared" si="3"/>
        <v>+/-</v>
      </c>
      <c r="J15" s="12" t="str">
        <f t="shared" si="4"/>
        <v>0.4</v>
      </c>
      <c r="K15" s="13">
        <f t="shared" si="5"/>
        <v>0.24316109422492402</v>
      </c>
      <c r="L15" s="13">
        <f t="shared" si="6"/>
        <v>-6.6000000000000085</v>
      </c>
      <c r="M15" s="13">
        <f t="shared" si="7"/>
        <v>0.25064471888253259</v>
      </c>
      <c r="N15" s="13">
        <f t="shared" si="8"/>
        <v>-26.332092810194702</v>
      </c>
      <c r="O15" s="12" t="s">
        <v>218</v>
      </c>
    </row>
    <row r="16" spans="1:16" x14ac:dyDescent="0.25">
      <c r="A16" s="30">
        <v>6</v>
      </c>
      <c r="B16" s="31" t="s">
        <v>241</v>
      </c>
      <c r="C16" s="32">
        <v>82.7</v>
      </c>
      <c r="D16" s="33" t="s">
        <v>253</v>
      </c>
      <c r="E16" s="48" t="str">
        <f t="shared" si="0"/>
        <v>Significantly Different</v>
      </c>
      <c r="G16" s="12">
        <f t="shared" si="1"/>
        <v>82.7</v>
      </c>
      <c r="H16" s="12">
        <f t="shared" si="2"/>
        <v>6</v>
      </c>
      <c r="I16" s="12" t="str">
        <f t="shared" si="3"/>
        <v>+/-</v>
      </c>
      <c r="J16" s="12" t="str">
        <f t="shared" si="4"/>
        <v>0.6</v>
      </c>
      <c r="K16" s="13">
        <f t="shared" si="5"/>
        <v>0.36474164133738601</v>
      </c>
      <c r="L16" s="13">
        <f t="shared" si="6"/>
        <v>-6.4000000000000057</v>
      </c>
      <c r="M16" s="13">
        <f t="shared" si="7"/>
        <v>0.36977279819442066</v>
      </c>
      <c r="N16" s="13">
        <f t="shared" si="8"/>
        <v>-17.307925383508032</v>
      </c>
      <c r="O16" s="12" t="s">
        <v>220</v>
      </c>
    </row>
    <row r="17" spans="1:15" x14ac:dyDescent="0.25">
      <c r="A17" s="30">
        <v>7</v>
      </c>
      <c r="B17" s="31" t="s">
        <v>215</v>
      </c>
      <c r="C17" s="32">
        <v>82.6</v>
      </c>
      <c r="D17" s="33" t="s">
        <v>265</v>
      </c>
      <c r="E17" s="48" t="str">
        <f t="shared" si="0"/>
        <v>Significantly Different</v>
      </c>
      <c r="G17" s="12">
        <f t="shared" si="1"/>
        <v>82.6</v>
      </c>
      <c r="H17" s="12">
        <f t="shared" si="2"/>
        <v>6</v>
      </c>
      <c r="I17" s="12" t="str">
        <f t="shared" si="3"/>
        <v>+/-</v>
      </c>
      <c r="J17" s="12" t="str">
        <f t="shared" si="4"/>
        <v>0.7</v>
      </c>
      <c r="K17" s="13">
        <f t="shared" si="5"/>
        <v>0.42553191489361697</v>
      </c>
      <c r="L17" s="13">
        <f t="shared" si="6"/>
        <v>-6.2999999999999972</v>
      </c>
      <c r="M17" s="13">
        <f t="shared" si="7"/>
        <v>0.42985214661796195</v>
      </c>
      <c r="N17" s="13">
        <f t="shared" si="8"/>
        <v>-14.656202253653566</v>
      </c>
      <c r="O17" s="12" t="s">
        <v>222</v>
      </c>
    </row>
    <row r="18" spans="1:15" x14ac:dyDescent="0.25">
      <c r="A18" s="30">
        <v>8</v>
      </c>
      <c r="B18" s="31" t="s">
        <v>260</v>
      </c>
      <c r="C18" s="32">
        <v>82.5</v>
      </c>
      <c r="D18" s="33" t="s">
        <v>217</v>
      </c>
      <c r="E18" s="48" t="str">
        <f t="shared" si="0"/>
        <v>Significantly Different</v>
      </c>
      <c r="G18" s="12">
        <f t="shared" si="1"/>
        <v>82.5</v>
      </c>
      <c r="H18" s="12">
        <f t="shared" si="2"/>
        <v>6</v>
      </c>
      <c r="I18" s="12" t="str">
        <f t="shared" si="3"/>
        <v>+/-</v>
      </c>
      <c r="J18" s="12" t="str">
        <f t="shared" si="4"/>
        <v>0.5</v>
      </c>
      <c r="K18" s="13">
        <f t="shared" si="5"/>
        <v>0.303951367781155</v>
      </c>
      <c r="L18" s="13">
        <f t="shared" si="6"/>
        <v>-6.2000000000000028</v>
      </c>
      <c r="M18" s="13">
        <f t="shared" si="7"/>
        <v>0.30997079109986531</v>
      </c>
      <c r="N18" s="13">
        <f t="shared" si="8"/>
        <v>-20.0018846227434</v>
      </c>
      <c r="O18" s="12" t="s">
        <v>224</v>
      </c>
    </row>
    <row r="19" spans="1:15" x14ac:dyDescent="0.25">
      <c r="A19" s="30">
        <v>9</v>
      </c>
      <c r="B19" s="31" t="s">
        <v>225</v>
      </c>
      <c r="C19" s="32">
        <v>82.4</v>
      </c>
      <c r="D19" s="33" t="s">
        <v>217</v>
      </c>
      <c r="E19" s="48" t="str">
        <f t="shared" si="0"/>
        <v>Significantly Different</v>
      </c>
      <c r="G19" s="12">
        <f t="shared" si="1"/>
        <v>82.4</v>
      </c>
      <c r="H19" s="12">
        <f t="shared" si="2"/>
        <v>6</v>
      </c>
      <c r="I19" s="12" t="str">
        <f t="shared" si="3"/>
        <v>+/-</v>
      </c>
      <c r="J19" s="12" t="str">
        <f t="shared" si="4"/>
        <v>0.5</v>
      </c>
      <c r="K19" s="13">
        <f t="shared" si="5"/>
        <v>0.303951367781155</v>
      </c>
      <c r="L19" s="13">
        <f t="shared" si="6"/>
        <v>-6.1000000000000085</v>
      </c>
      <c r="M19" s="13">
        <f t="shared" si="7"/>
        <v>0.30997079109986531</v>
      </c>
      <c r="N19" s="13">
        <f t="shared" si="8"/>
        <v>-19.679273580441105</v>
      </c>
      <c r="O19" s="12" t="s">
        <v>226</v>
      </c>
    </row>
    <row r="20" spans="1:15" x14ac:dyDescent="0.25">
      <c r="A20" s="30">
        <v>9</v>
      </c>
      <c r="B20" s="31" t="s">
        <v>243</v>
      </c>
      <c r="C20" s="32">
        <v>82.4</v>
      </c>
      <c r="D20" s="35" t="s">
        <v>228</v>
      </c>
      <c r="E20" s="48" t="str">
        <f t="shared" si="0"/>
        <v>Significantly Different</v>
      </c>
      <c r="G20" s="12">
        <f t="shared" si="1"/>
        <v>82.4</v>
      </c>
      <c r="H20" s="12">
        <f t="shared" si="2"/>
        <v>6</v>
      </c>
      <c r="I20" s="12" t="str">
        <f t="shared" si="3"/>
        <v>+/-</v>
      </c>
      <c r="J20" s="12" t="str">
        <f t="shared" si="4"/>
        <v>0.3</v>
      </c>
      <c r="K20" s="13">
        <f t="shared" si="5"/>
        <v>0.18237082066869301</v>
      </c>
      <c r="L20" s="13">
        <f t="shared" si="6"/>
        <v>-6.1000000000000085</v>
      </c>
      <c r="M20" s="13">
        <f t="shared" si="7"/>
        <v>0.19223572402239389</v>
      </c>
      <c r="N20" s="13">
        <f t="shared" si="8"/>
        <v>-31.731875180959644</v>
      </c>
      <c r="O20" s="12" t="s">
        <v>229</v>
      </c>
    </row>
    <row r="21" spans="1:15" x14ac:dyDescent="0.25">
      <c r="A21" s="30">
        <v>11</v>
      </c>
      <c r="B21" s="31" t="s">
        <v>242</v>
      </c>
      <c r="C21" s="32">
        <v>82.2</v>
      </c>
      <c r="D21" s="33" t="s">
        <v>228</v>
      </c>
      <c r="E21" s="48" t="str">
        <f t="shared" si="0"/>
        <v>Significantly Different</v>
      </c>
      <c r="G21" s="12">
        <f t="shared" si="1"/>
        <v>82.2</v>
      </c>
      <c r="H21" s="12">
        <f t="shared" si="2"/>
        <v>6</v>
      </c>
      <c r="I21" s="12" t="str">
        <f t="shared" si="3"/>
        <v>+/-</v>
      </c>
      <c r="J21" s="12" t="str">
        <f t="shared" si="4"/>
        <v>0.3</v>
      </c>
      <c r="K21" s="13">
        <f t="shared" si="5"/>
        <v>0.18237082066869301</v>
      </c>
      <c r="L21" s="13">
        <f t="shared" si="6"/>
        <v>-5.9000000000000057</v>
      </c>
      <c r="M21" s="13">
        <f t="shared" si="7"/>
        <v>0.19223572402239389</v>
      </c>
      <c r="N21" s="13">
        <f t="shared" si="8"/>
        <v>-30.691485830764233</v>
      </c>
      <c r="O21" s="12" t="s">
        <v>231</v>
      </c>
    </row>
    <row r="22" spans="1:15" x14ac:dyDescent="0.25">
      <c r="A22" s="30">
        <v>11</v>
      </c>
      <c r="B22" s="31" t="s">
        <v>230</v>
      </c>
      <c r="C22" s="32">
        <v>82.2</v>
      </c>
      <c r="D22" s="33" t="s">
        <v>314</v>
      </c>
      <c r="E22" s="48" t="str">
        <f t="shared" si="0"/>
        <v>Significantly Different</v>
      </c>
      <c r="G22" s="12">
        <f t="shared" si="1"/>
        <v>82.2</v>
      </c>
      <c r="H22" s="12">
        <f t="shared" si="2"/>
        <v>6</v>
      </c>
      <c r="I22" s="12" t="str">
        <f t="shared" si="3"/>
        <v>+/-</v>
      </c>
      <c r="J22" s="12" t="str">
        <f t="shared" si="4"/>
        <v>1.1</v>
      </c>
      <c r="K22" s="13">
        <f t="shared" si="5"/>
        <v>0.66869300911854113</v>
      </c>
      <c r="L22" s="13">
        <f t="shared" si="6"/>
        <v>-5.9000000000000057</v>
      </c>
      <c r="M22" s="13">
        <f t="shared" si="7"/>
        <v>0.67145051776214359</v>
      </c>
      <c r="N22" s="13">
        <f t="shared" si="8"/>
        <v>-8.7869468321566426</v>
      </c>
      <c r="O22" s="12" t="s">
        <v>233</v>
      </c>
    </row>
    <row r="23" spans="1:15" x14ac:dyDescent="0.25">
      <c r="A23" s="30">
        <v>13</v>
      </c>
      <c r="B23" s="31" t="s">
        <v>227</v>
      </c>
      <c r="C23" s="32">
        <v>82.1</v>
      </c>
      <c r="D23" s="33" t="s">
        <v>253</v>
      </c>
      <c r="E23" s="48" t="str">
        <f t="shared" si="0"/>
        <v>Significantly Different</v>
      </c>
      <c r="G23" s="12">
        <f t="shared" si="1"/>
        <v>82.1</v>
      </c>
      <c r="H23" s="12">
        <f t="shared" si="2"/>
        <v>6</v>
      </c>
      <c r="I23" s="12" t="str">
        <f t="shared" si="3"/>
        <v>+/-</v>
      </c>
      <c r="J23" s="12" t="str">
        <f t="shared" si="4"/>
        <v>0.6</v>
      </c>
      <c r="K23" s="13">
        <f t="shared" si="5"/>
        <v>0.36474164133738601</v>
      </c>
      <c r="L23" s="13">
        <f t="shared" si="6"/>
        <v>-5.7999999999999972</v>
      </c>
      <c r="M23" s="13">
        <f t="shared" si="7"/>
        <v>0.36977279819442066</v>
      </c>
      <c r="N23" s="13">
        <f t="shared" si="8"/>
        <v>-15.685307378804131</v>
      </c>
      <c r="O23" s="12" t="s">
        <v>221</v>
      </c>
    </row>
    <row r="24" spans="1:15" x14ac:dyDescent="0.25">
      <c r="A24" s="30">
        <v>14</v>
      </c>
      <c r="B24" s="31" t="s">
        <v>236</v>
      </c>
      <c r="C24" s="32">
        <v>82</v>
      </c>
      <c r="D24" s="33" t="s">
        <v>253</v>
      </c>
      <c r="E24" s="48" t="str">
        <f t="shared" si="0"/>
        <v>Significantly Different</v>
      </c>
      <c r="G24" s="12">
        <f t="shared" si="1"/>
        <v>82</v>
      </c>
      <c r="H24" s="12">
        <f t="shared" si="2"/>
        <v>6</v>
      </c>
      <c r="I24" s="12" t="str">
        <f t="shared" si="3"/>
        <v>+/-</v>
      </c>
      <c r="J24" s="12" t="str">
        <f t="shared" si="4"/>
        <v>0.6</v>
      </c>
      <c r="K24" s="13">
        <f t="shared" si="5"/>
        <v>0.36474164133738601</v>
      </c>
      <c r="L24" s="13">
        <f t="shared" si="6"/>
        <v>-5.7000000000000028</v>
      </c>
      <c r="M24" s="13">
        <f t="shared" si="7"/>
        <v>0.36977279819442066</v>
      </c>
      <c r="N24" s="13">
        <f t="shared" si="8"/>
        <v>-15.414871044686834</v>
      </c>
      <c r="O24" s="12" t="s">
        <v>235</v>
      </c>
    </row>
    <row r="25" spans="1:15" x14ac:dyDescent="0.25">
      <c r="A25" s="30">
        <v>14</v>
      </c>
      <c r="B25" s="31" t="s">
        <v>249</v>
      </c>
      <c r="C25" s="32">
        <v>82</v>
      </c>
      <c r="D25" s="33" t="s">
        <v>228</v>
      </c>
      <c r="E25" s="48" t="str">
        <f t="shared" si="0"/>
        <v>Significantly Different</v>
      </c>
      <c r="G25" s="12">
        <f t="shared" si="1"/>
        <v>82</v>
      </c>
      <c r="H25" s="12">
        <f t="shared" si="2"/>
        <v>6</v>
      </c>
      <c r="I25" s="12" t="str">
        <f t="shared" si="3"/>
        <v>+/-</v>
      </c>
      <c r="J25" s="12" t="str">
        <f t="shared" si="4"/>
        <v>0.3</v>
      </c>
      <c r="K25" s="13">
        <f t="shared" si="5"/>
        <v>0.18237082066869301</v>
      </c>
      <c r="L25" s="13">
        <f t="shared" si="6"/>
        <v>-5.7000000000000028</v>
      </c>
      <c r="M25" s="13">
        <f t="shared" si="7"/>
        <v>0.19223572402239389</v>
      </c>
      <c r="N25" s="13">
        <f t="shared" si="8"/>
        <v>-29.651096480568821</v>
      </c>
      <c r="O25" s="12" t="s">
        <v>237</v>
      </c>
    </row>
    <row r="26" spans="1:15" x14ac:dyDescent="0.25">
      <c r="A26" s="30">
        <v>16</v>
      </c>
      <c r="B26" s="31" t="s">
        <v>234</v>
      </c>
      <c r="C26" s="32">
        <v>81.7</v>
      </c>
      <c r="D26" s="33" t="s">
        <v>228</v>
      </c>
      <c r="E26" s="48" t="str">
        <f t="shared" si="0"/>
        <v>Significantly Different</v>
      </c>
      <c r="G26" s="12">
        <f t="shared" si="1"/>
        <v>81.7</v>
      </c>
      <c r="H26" s="12">
        <f t="shared" si="2"/>
        <v>6</v>
      </c>
      <c r="I26" s="12" t="str">
        <f t="shared" si="3"/>
        <v>+/-</v>
      </c>
      <c r="J26" s="12" t="str">
        <f t="shared" si="4"/>
        <v>0.3</v>
      </c>
      <c r="K26" s="13">
        <f t="shared" si="5"/>
        <v>0.18237082066869301</v>
      </c>
      <c r="L26" s="13">
        <f t="shared" si="6"/>
        <v>-5.4000000000000057</v>
      </c>
      <c r="M26" s="13">
        <f t="shared" si="7"/>
        <v>0.19223572402239389</v>
      </c>
      <c r="N26" s="13">
        <f t="shared" si="8"/>
        <v>-28.090512455275743</v>
      </c>
      <c r="O26" s="12" t="s">
        <v>219</v>
      </c>
    </row>
    <row r="27" spans="1:15" x14ac:dyDescent="0.25">
      <c r="A27" s="30">
        <v>17</v>
      </c>
      <c r="B27" s="31" t="s">
        <v>219</v>
      </c>
      <c r="C27" s="32">
        <v>81.599999999999994</v>
      </c>
      <c r="D27" s="33" t="s">
        <v>217</v>
      </c>
      <c r="E27" s="48" t="str">
        <f t="shared" si="0"/>
        <v>Significantly Different</v>
      </c>
      <c r="G27" s="12">
        <f t="shared" si="1"/>
        <v>81.599999999999994</v>
      </c>
      <c r="H27" s="12">
        <f t="shared" si="2"/>
        <v>6</v>
      </c>
      <c r="I27" s="12" t="str">
        <f t="shared" si="3"/>
        <v>+/-</v>
      </c>
      <c r="J27" s="12" t="str">
        <f t="shared" si="4"/>
        <v>0.5</v>
      </c>
      <c r="K27" s="13">
        <f t="shared" si="5"/>
        <v>0.303951367781155</v>
      </c>
      <c r="L27" s="13">
        <f t="shared" si="6"/>
        <v>-5.2999999999999972</v>
      </c>
      <c r="M27" s="13">
        <f t="shared" si="7"/>
        <v>0.30997079109986531</v>
      </c>
      <c r="N27" s="13">
        <f t="shared" si="8"/>
        <v>-17.098385242022566</v>
      </c>
      <c r="O27" s="12" t="s">
        <v>236</v>
      </c>
    </row>
    <row r="28" spans="1:15" x14ac:dyDescent="0.25">
      <c r="A28" s="30">
        <v>18</v>
      </c>
      <c r="B28" s="31" t="s">
        <v>263</v>
      </c>
      <c r="C28" s="32">
        <v>81.400000000000006</v>
      </c>
      <c r="D28" s="33" t="s">
        <v>217</v>
      </c>
      <c r="E28" s="48" t="str">
        <f t="shared" si="0"/>
        <v>Significantly Different</v>
      </c>
      <c r="G28" s="12">
        <f t="shared" si="1"/>
        <v>81.400000000000006</v>
      </c>
      <c r="H28" s="12">
        <f t="shared" si="2"/>
        <v>6</v>
      </c>
      <c r="I28" s="12" t="str">
        <f t="shared" si="3"/>
        <v>+/-</v>
      </c>
      <c r="J28" s="12" t="str">
        <f t="shared" si="4"/>
        <v>0.5</v>
      </c>
      <c r="K28" s="13">
        <f t="shared" si="5"/>
        <v>0.303951367781155</v>
      </c>
      <c r="L28" s="13">
        <f t="shared" si="6"/>
        <v>-5.1000000000000085</v>
      </c>
      <c r="M28" s="13">
        <f t="shared" si="7"/>
        <v>0.30997079109986531</v>
      </c>
      <c r="N28" s="13">
        <f t="shared" si="8"/>
        <v>-16.453163157417979</v>
      </c>
      <c r="O28" s="12" t="s">
        <v>225</v>
      </c>
    </row>
    <row r="29" spans="1:15" x14ac:dyDescent="0.25">
      <c r="A29" s="30">
        <v>19</v>
      </c>
      <c r="B29" s="31" t="s">
        <v>245</v>
      </c>
      <c r="C29" s="32">
        <v>81.3</v>
      </c>
      <c r="D29" s="33" t="s">
        <v>246</v>
      </c>
      <c r="E29" s="48" t="str">
        <f t="shared" si="0"/>
        <v>Significantly Different</v>
      </c>
      <c r="G29" s="12">
        <f t="shared" si="1"/>
        <v>81.3</v>
      </c>
      <c r="H29" s="12">
        <f t="shared" si="2"/>
        <v>6</v>
      </c>
      <c r="I29" s="12" t="str">
        <f t="shared" si="3"/>
        <v>+/-</v>
      </c>
      <c r="J29" s="12" t="str">
        <f t="shared" si="4"/>
        <v>0.9</v>
      </c>
      <c r="K29" s="13">
        <f t="shared" si="5"/>
        <v>0.54711246200607899</v>
      </c>
      <c r="L29" s="13">
        <f t="shared" si="6"/>
        <v>-5</v>
      </c>
      <c r="M29" s="13">
        <f t="shared" si="7"/>
        <v>0.55047933970440222</v>
      </c>
      <c r="N29" s="13">
        <f t="shared" si="8"/>
        <v>-9.0829930196561293</v>
      </c>
      <c r="O29" s="12" t="s">
        <v>241</v>
      </c>
    </row>
    <row r="30" spans="1:15" x14ac:dyDescent="0.25">
      <c r="A30" s="30">
        <v>20</v>
      </c>
      <c r="B30" s="31" t="s">
        <v>238</v>
      </c>
      <c r="C30" s="32">
        <v>81.099999999999994</v>
      </c>
      <c r="D30" s="33" t="s">
        <v>320</v>
      </c>
      <c r="E30" s="48" t="str">
        <f t="shared" si="0"/>
        <v>Significantly Different</v>
      </c>
      <c r="G30" s="12">
        <f t="shared" si="1"/>
        <v>81.099999999999994</v>
      </c>
      <c r="H30" s="12">
        <f t="shared" si="2"/>
        <v>6</v>
      </c>
      <c r="I30" s="12" t="str">
        <f t="shared" si="3"/>
        <v>+/-</v>
      </c>
      <c r="J30" s="12" t="str">
        <f t="shared" si="4"/>
        <v>1.0</v>
      </c>
      <c r="K30" s="13">
        <f t="shared" si="5"/>
        <v>0.60790273556231</v>
      </c>
      <c r="L30" s="13">
        <f t="shared" si="6"/>
        <v>-4.7999999999999972</v>
      </c>
      <c r="M30" s="13">
        <f t="shared" si="7"/>
        <v>0.61093468821403585</v>
      </c>
      <c r="N30" s="13">
        <f t="shared" si="8"/>
        <v>-7.8568136538980697</v>
      </c>
      <c r="O30" s="12" t="s">
        <v>207</v>
      </c>
    </row>
    <row r="31" spans="1:15" x14ac:dyDescent="0.25">
      <c r="A31" s="30">
        <v>21</v>
      </c>
      <c r="B31" s="31" t="s">
        <v>214</v>
      </c>
      <c r="C31" s="32">
        <v>80.8</v>
      </c>
      <c r="D31" s="33" t="s">
        <v>320</v>
      </c>
      <c r="E31" s="48" t="str">
        <f t="shared" si="0"/>
        <v>Significantly Different</v>
      </c>
      <c r="G31" s="12">
        <f t="shared" si="1"/>
        <v>80.8</v>
      </c>
      <c r="H31" s="12">
        <f t="shared" si="2"/>
        <v>6</v>
      </c>
      <c r="I31" s="12" t="str">
        <f t="shared" si="3"/>
        <v>+/-</v>
      </c>
      <c r="J31" s="12" t="str">
        <f t="shared" si="4"/>
        <v>1.0</v>
      </c>
      <c r="K31" s="13">
        <f t="shared" si="5"/>
        <v>0.60790273556231</v>
      </c>
      <c r="L31" s="13">
        <f t="shared" si="6"/>
        <v>-4.5</v>
      </c>
      <c r="M31" s="13">
        <f t="shared" si="7"/>
        <v>0.61093468821403585</v>
      </c>
      <c r="N31" s="13">
        <f t="shared" si="8"/>
        <v>-7.3657628005294447</v>
      </c>
      <c r="O31" s="12" t="s">
        <v>244</v>
      </c>
    </row>
    <row r="32" spans="1:15" x14ac:dyDescent="0.25">
      <c r="A32" s="30">
        <v>22</v>
      </c>
      <c r="B32" s="31" t="s">
        <v>258</v>
      </c>
      <c r="C32" s="32">
        <v>80.7</v>
      </c>
      <c r="D32" s="33" t="s">
        <v>210</v>
      </c>
      <c r="E32" s="48" t="str">
        <f t="shared" si="0"/>
        <v>Significantly Different</v>
      </c>
      <c r="G32" s="12">
        <f t="shared" si="1"/>
        <v>80.7</v>
      </c>
      <c r="H32" s="12">
        <f t="shared" si="2"/>
        <v>6</v>
      </c>
      <c r="I32" s="12" t="str">
        <f t="shared" si="3"/>
        <v>+/-</v>
      </c>
      <c r="J32" s="12" t="str">
        <f t="shared" si="4"/>
        <v>0.2</v>
      </c>
      <c r="K32" s="13">
        <f t="shared" si="5"/>
        <v>0.12158054711246201</v>
      </c>
      <c r="L32" s="13">
        <f t="shared" si="6"/>
        <v>-4.4000000000000057</v>
      </c>
      <c r="M32" s="13">
        <f t="shared" si="7"/>
        <v>0.1359311840425404</v>
      </c>
      <c r="N32" s="13">
        <f t="shared" si="8"/>
        <v>-32.369320042287001</v>
      </c>
      <c r="O32" s="12" t="s">
        <v>247</v>
      </c>
    </row>
    <row r="33" spans="1:15" x14ac:dyDescent="0.25">
      <c r="A33" s="30">
        <v>23</v>
      </c>
      <c r="B33" s="31" t="s">
        <v>261</v>
      </c>
      <c r="C33" s="32">
        <v>80.599999999999994</v>
      </c>
      <c r="D33" s="33" t="s">
        <v>255</v>
      </c>
      <c r="E33" s="48" t="str">
        <f t="shared" si="0"/>
        <v>Significantly Different</v>
      </c>
      <c r="G33" s="12">
        <f t="shared" si="1"/>
        <v>80.599999999999994</v>
      </c>
      <c r="H33" s="12">
        <f t="shared" si="2"/>
        <v>6</v>
      </c>
      <c r="I33" s="12" t="str">
        <f t="shared" si="3"/>
        <v>+/-</v>
      </c>
      <c r="J33" s="12" t="str">
        <f t="shared" si="4"/>
        <v>0.4</v>
      </c>
      <c r="K33" s="13">
        <f t="shared" si="5"/>
        <v>0.24316109422492402</v>
      </c>
      <c r="L33" s="13">
        <f t="shared" si="6"/>
        <v>-4.2999999999999972</v>
      </c>
      <c r="M33" s="13">
        <f t="shared" si="7"/>
        <v>0.25064471888253259</v>
      </c>
      <c r="N33" s="13">
        <f t="shared" si="8"/>
        <v>-17.155757436944999</v>
      </c>
      <c r="O33" s="12" t="s">
        <v>249</v>
      </c>
    </row>
    <row r="34" spans="1:15" x14ac:dyDescent="0.25">
      <c r="A34" s="30">
        <v>24</v>
      </c>
      <c r="B34" s="31" t="s">
        <v>221</v>
      </c>
      <c r="C34" s="32">
        <v>79.7</v>
      </c>
      <c r="D34" s="33" t="s">
        <v>246</v>
      </c>
      <c r="E34" s="48" t="str">
        <f t="shared" si="0"/>
        <v>Significantly Different</v>
      </c>
      <c r="G34" s="12">
        <f t="shared" si="1"/>
        <v>79.7</v>
      </c>
      <c r="H34" s="12">
        <f t="shared" si="2"/>
        <v>6</v>
      </c>
      <c r="I34" s="12" t="str">
        <f t="shared" si="3"/>
        <v>+/-</v>
      </c>
      <c r="J34" s="12" t="str">
        <f t="shared" si="4"/>
        <v>0.9</v>
      </c>
      <c r="K34" s="13">
        <f t="shared" si="5"/>
        <v>0.54711246200607899</v>
      </c>
      <c r="L34" s="13">
        <f t="shared" si="6"/>
        <v>-3.4000000000000057</v>
      </c>
      <c r="M34" s="13">
        <f t="shared" si="7"/>
        <v>0.55047933970440222</v>
      </c>
      <c r="N34" s="13">
        <f t="shared" si="8"/>
        <v>-6.1764352533661775</v>
      </c>
      <c r="O34" s="12" t="s">
        <v>240</v>
      </c>
    </row>
    <row r="35" spans="1:15" x14ac:dyDescent="0.25">
      <c r="A35" s="30">
        <v>25</v>
      </c>
      <c r="B35" s="31" t="s">
        <v>224</v>
      </c>
      <c r="C35" s="32">
        <v>79.599999999999994</v>
      </c>
      <c r="D35" s="33" t="s">
        <v>314</v>
      </c>
      <c r="E35" s="48" t="str">
        <f t="shared" si="0"/>
        <v>Significantly Different</v>
      </c>
      <c r="G35" s="12">
        <f t="shared" si="1"/>
        <v>79.599999999999994</v>
      </c>
      <c r="H35" s="12">
        <f t="shared" si="2"/>
        <v>6</v>
      </c>
      <c r="I35" s="12" t="str">
        <f t="shared" si="3"/>
        <v>+/-</v>
      </c>
      <c r="J35" s="12" t="str">
        <f t="shared" si="4"/>
        <v>1.1</v>
      </c>
      <c r="K35" s="13">
        <f t="shared" si="5"/>
        <v>0.66869300911854113</v>
      </c>
      <c r="L35" s="13">
        <f t="shared" si="6"/>
        <v>-3.2999999999999972</v>
      </c>
      <c r="M35" s="13">
        <f t="shared" si="7"/>
        <v>0.67145051776214359</v>
      </c>
      <c r="N35" s="13">
        <f t="shared" si="8"/>
        <v>-4.914732973918114</v>
      </c>
      <c r="O35" s="12" t="s">
        <v>250</v>
      </c>
    </row>
    <row r="36" spans="1:15" x14ac:dyDescent="0.25">
      <c r="A36" s="30">
        <v>26</v>
      </c>
      <c r="B36" s="31" t="s">
        <v>231</v>
      </c>
      <c r="C36" s="32">
        <v>79.400000000000006</v>
      </c>
      <c r="D36" s="33" t="s">
        <v>255</v>
      </c>
      <c r="E36" s="48" t="str">
        <f t="shared" si="0"/>
        <v>Significantly Different</v>
      </c>
      <c r="G36" s="12">
        <f t="shared" si="1"/>
        <v>79.400000000000006</v>
      </c>
      <c r="H36" s="12">
        <f t="shared" si="2"/>
        <v>6</v>
      </c>
      <c r="I36" s="12" t="str">
        <f t="shared" si="3"/>
        <v>+/-</v>
      </c>
      <c r="J36" s="12" t="str">
        <f t="shared" si="4"/>
        <v>0.4</v>
      </c>
      <c r="K36" s="13">
        <f t="shared" si="5"/>
        <v>0.24316109422492402</v>
      </c>
      <c r="L36" s="13">
        <f t="shared" si="6"/>
        <v>-3.1000000000000085</v>
      </c>
      <c r="M36" s="13">
        <f t="shared" si="7"/>
        <v>0.25064471888253259</v>
      </c>
      <c r="N36" s="13">
        <f t="shared" si="8"/>
        <v>-12.368104198727833</v>
      </c>
      <c r="O36" s="12" t="s">
        <v>242</v>
      </c>
    </row>
    <row r="37" spans="1:15" x14ac:dyDescent="0.25">
      <c r="A37" s="30">
        <v>27</v>
      </c>
      <c r="B37" s="31" t="s">
        <v>252</v>
      </c>
      <c r="C37" s="32">
        <v>79.3</v>
      </c>
      <c r="D37" s="33" t="s">
        <v>320</v>
      </c>
      <c r="E37" s="48" t="str">
        <f t="shared" si="0"/>
        <v>Significantly Different</v>
      </c>
      <c r="G37" s="12">
        <f t="shared" si="1"/>
        <v>79.3</v>
      </c>
      <c r="H37" s="12">
        <f t="shared" si="2"/>
        <v>6</v>
      </c>
      <c r="I37" s="12" t="str">
        <f t="shared" si="3"/>
        <v>+/-</v>
      </c>
      <c r="J37" s="12" t="str">
        <f t="shared" si="4"/>
        <v>1.0</v>
      </c>
      <c r="K37" s="13">
        <f t="shared" si="5"/>
        <v>0.60790273556231</v>
      </c>
      <c r="L37" s="13">
        <f t="shared" si="6"/>
        <v>-3</v>
      </c>
      <c r="M37" s="13">
        <f t="shared" si="7"/>
        <v>0.61093468821403585</v>
      </c>
      <c r="N37" s="13">
        <f t="shared" si="8"/>
        <v>-4.910508533686297</v>
      </c>
      <c r="O37" s="12" t="s">
        <v>223</v>
      </c>
    </row>
    <row r="38" spans="1:15" x14ac:dyDescent="0.25">
      <c r="A38" s="30">
        <v>28</v>
      </c>
      <c r="B38" s="31" t="s">
        <v>229</v>
      </c>
      <c r="C38" s="32">
        <v>79.099999999999994</v>
      </c>
      <c r="D38" s="33" t="s">
        <v>228</v>
      </c>
      <c r="E38" s="48" t="str">
        <f t="shared" si="0"/>
        <v>Significantly Different</v>
      </c>
      <c r="G38" s="12">
        <f t="shared" si="1"/>
        <v>79.099999999999994</v>
      </c>
      <c r="H38" s="12">
        <f t="shared" si="2"/>
        <v>6</v>
      </c>
      <c r="I38" s="12" t="str">
        <f t="shared" si="3"/>
        <v>+/-</v>
      </c>
      <c r="J38" s="12" t="str">
        <f t="shared" si="4"/>
        <v>0.3</v>
      </c>
      <c r="K38" s="13">
        <f t="shared" si="5"/>
        <v>0.18237082066869301</v>
      </c>
      <c r="L38" s="13">
        <f t="shared" si="6"/>
        <v>-2.7999999999999972</v>
      </c>
      <c r="M38" s="13">
        <f t="shared" si="7"/>
        <v>0.19223572402239389</v>
      </c>
      <c r="N38" s="13">
        <f t="shared" si="8"/>
        <v>-14.56545090273554</v>
      </c>
      <c r="O38" s="12" t="s">
        <v>227</v>
      </c>
    </row>
    <row r="39" spans="1:15" x14ac:dyDescent="0.25">
      <c r="A39" s="30">
        <v>29</v>
      </c>
      <c r="B39" s="31" t="s">
        <v>254</v>
      </c>
      <c r="C39" s="32">
        <v>78.3</v>
      </c>
      <c r="D39" s="33" t="s">
        <v>253</v>
      </c>
      <c r="E39" s="48" t="str">
        <f t="shared" si="0"/>
        <v>Significantly Different</v>
      </c>
      <c r="G39" s="12">
        <f t="shared" si="1"/>
        <v>78.3</v>
      </c>
      <c r="H39" s="12">
        <f t="shared" si="2"/>
        <v>6</v>
      </c>
      <c r="I39" s="12" t="str">
        <f t="shared" si="3"/>
        <v>+/-</v>
      </c>
      <c r="J39" s="12" t="str">
        <f t="shared" si="4"/>
        <v>0.6</v>
      </c>
      <c r="K39" s="13">
        <f t="shared" si="5"/>
        <v>0.36474164133738601</v>
      </c>
      <c r="L39" s="13">
        <f t="shared" si="6"/>
        <v>-2</v>
      </c>
      <c r="M39" s="13">
        <f t="shared" si="7"/>
        <v>0.36977279819442066</v>
      </c>
      <c r="N39" s="13">
        <f t="shared" si="8"/>
        <v>-5.4087266823462548</v>
      </c>
      <c r="O39" s="12" t="s">
        <v>254</v>
      </c>
    </row>
    <row r="40" spans="1:15" x14ac:dyDescent="0.25">
      <c r="A40" s="30">
        <v>30</v>
      </c>
      <c r="B40" s="31" t="s">
        <v>222</v>
      </c>
      <c r="C40" s="32">
        <v>77.900000000000006</v>
      </c>
      <c r="D40" s="33" t="s">
        <v>217</v>
      </c>
      <c r="E40" s="48" t="str">
        <f t="shared" si="0"/>
        <v>Significantly Different</v>
      </c>
      <c r="G40" s="12">
        <f t="shared" si="1"/>
        <v>77.900000000000006</v>
      </c>
      <c r="H40" s="12">
        <f t="shared" si="2"/>
        <v>6</v>
      </c>
      <c r="I40" s="12" t="str">
        <f t="shared" si="3"/>
        <v>+/-</v>
      </c>
      <c r="J40" s="12" t="str">
        <f t="shared" si="4"/>
        <v>0.5</v>
      </c>
      <c r="K40" s="13">
        <f t="shared" si="5"/>
        <v>0.303951367781155</v>
      </c>
      <c r="L40" s="13">
        <f t="shared" si="6"/>
        <v>-1.6000000000000085</v>
      </c>
      <c r="M40" s="13">
        <f t="shared" si="7"/>
        <v>0.30997079109986531</v>
      </c>
      <c r="N40" s="13">
        <f t="shared" si="8"/>
        <v>-5.1617766768370315</v>
      </c>
      <c r="O40" s="12" t="s">
        <v>214</v>
      </c>
    </row>
    <row r="41" spans="1:15" x14ac:dyDescent="0.25">
      <c r="A41" s="30">
        <v>31</v>
      </c>
      <c r="B41" s="31" t="s">
        <v>207</v>
      </c>
      <c r="C41" s="32">
        <v>77.8</v>
      </c>
      <c r="D41" s="33" t="s">
        <v>294</v>
      </c>
      <c r="E41" s="48" t="str">
        <f t="shared" si="0"/>
        <v>Significantly Different</v>
      </c>
      <c r="G41" s="12">
        <f t="shared" si="1"/>
        <v>77.8</v>
      </c>
      <c r="H41" s="12">
        <f t="shared" si="2"/>
        <v>6</v>
      </c>
      <c r="I41" s="12" t="str">
        <f t="shared" si="3"/>
        <v>+/-</v>
      </c>
      <c r="J41" s="12" t="str">
        <f t="shared" si="4"/>
        <v>0.8</v>
      </c>
      <c r="K41" s="13">
        <f t="shared" si="5"/>
        <v>0.48632218844984804</v>
      </c>
      <c r="L41" s="13">
        <f t="shared" si="6"/>
        <v>-1.5</v>
      </c>
      <c r="M41" s="13">
        <f t="shared" si="7"/>
        <v>0.49010685399991183</v>
      </c>
      <c r="N41" s="13">
        <f t="shared" si="8"/>
        <v>-3.0605570759887186</v>
      </c>
      <c r="O41" s="12" t="s">
        <v>257</v>
      </c>
    </row>
    <row r="42" spans="1:15" x14ac:dyDescent="0.25">
      <c r="A42" s="30">
        <v>32</v>
      </c>
      <c r="B42" s="31" t="s">
        <v>240</v>
      </c>
      <c r="C42" s="32">
        <v>77.7</v>
      </c>
      <c r="D42" s="33" t="s">
        <v>255</v>
      </c>
      <c r="E42" s="48" t="str">
        <f t="shared" si="0"/>
        <v>Significantly Different</v>
      </c>
      <c r="G42" s="12">
        <f t="shared" si="1"/>
        <v>77.7</v>
      </c>
      <c r="H42" s="12">
        <f t="shared" si="2"/>
        <v>6</v>
      </c>
      <c r="I42" s="12" t="str">
        <f t="shared" si="3"/>
        <v>+/-</v>
      </c>
      <c r="J42" s="12" t="str">
        <f t="shared" si="4"/>
        <v>0.4</v>
      </c>
      <c r="K42" s="13">
        <f t="shared" si="5"/>
        <v>0.24316109422492402</v>
      </c>
      <c r="L42" s="13">
        <f t="shared" si="6"/>
        <v>-1.4000000000000057</v>
      </c>
      <c r="M42" s="13">
        <f t="shared" si="7"/>
        <v>0.25064471888253259</v>
      </c>
      <c r="N42" s="13">
        <f t="shared" si="8"/>
        <v>-5.5855954445867706</v>
      </c>
      <c r="O42" s="12" t="s">
        <v>252</v>
      </c>
    </row>
    <row r="43" spans="1:15" x14ac:dyDescent="0.25">
      <c r="A43" s="30">
        <v>33</v>
      </c>
      <c r="B43" s="31" t="s">
        <v>262</v>
      </c>
      <c r="C43" s="32">
        <v>76.7</v>
      </c>
      <c r="D43" s="33" t="s">
        <v>228</v>
      </c>
      <c r="E43" s="48" t="str">
        <f t="shared" si="0"/>
        <v>Significantly Different</v>
      </c>
      <c r="G43" s="12">
        <f t="shared" si="1"/>
        <v>76.7</v>
      </c>
      <c r="H43" s="12">
        <f t="shared" si="2"/>
        <v>6</v>
      </c>
      <c r="I43" s="12" t="str">
        <f t="shared" si="3"/>
        <v>+/-</v>
      </c>
      <c r="J43" s="12" t="str">
        <f t="shared" si="4"/>
        <v>0.3</v>
      </c>
      <c r="K43" s="13">
        <f t="shared" si="5"/>
        <v>0.18237082066869301</v>
      </c>
      <c r="L43" s="13">
        <f t="shared" si="6"/>
        <v>-0.40000000000000568</v>
      </c>
      <c r="M43" s="13">
        <f t="shared" si="7"/>
        <v>0.19223572402239389</v>
      </c>
      <c r="N43" s="13">
        <f t="shared" si="8"/>
        <v>-2.0807787003908231</v>
      </c>
      <c r="O43" s="12" t="s">
        <v>259</v>
      </c>
    </row>
    <row r="44" spans="1:15" x14ac:dyDescent="0.25">
      <c r="A44" s="30">
        <v>34</v>
      </c>
      <c r="B44" s="31" t="s">
        <v>213</v>
      </c>
      <c r="C44" s="32">
        <v>76.099999999999994</v>
      </c>
      <c r="D44" s="33" t="s">
        <v>255</v>
      </c>
      <c r="E44" s="48" t="str">
        <f t="shared" si="0"/>
        <v>Not Significantly Different</v>
      </c>
      <c r="G44" s="12">
        <f t="shared" si="1"/>
        <v>76.099999999999994</v>
      </c>
      <c r="H44" s="12">
        <f t="shared" si="2"/>
        <v>6</v>
      </c>
      <c r="I44" s="12" t="str">
        <f t="shared" si="3"/>
        <v>+/-</v>
      </c>
      <c r="J44" s="12" t="str">
        <f t="shared" si="4"/>
        <v>0.4</v>
      </c>
      <c r="K44" s="13">
        <f t="shared" si="5"/>
        <v>0.24316109422492402</v>
      </c>
      <c r="L44" s="13">
        <f t="shared" si="6"/>
        <v>0.20000000000000284</v>
      </c>
      <c r="M44" s="13">
        <f t="shared" si="7"/>
        <v>0.25064471888253259</v>
      </c>
      <c r="N44" s="13">
        <f t="shared" si="8"/>
        <v>0.79794220636954671</v>
      </c>
      <c r="O44" s="12" t="s">
        <v>261</v>
      </c>
    </row>
    <row r="45" spans="1:15" x14ac:dyDescent="0.25">
      <c r="A45" s="30">
        <v>35</v>
      </c>
      <c r="B45" s="31" t="s">
        <v>216</v>
      </c>
      <c r="C45" s="32">
        <v>75.8</v>
      </c>
      <c r="D45" s="33" t="s">
        <v>319</v>
      </c>
      <c r="E45" s="48" t="str">
        <f t="shared" si="0"/>
        <v>Not Significantly Different</v>
      </c>
      <c r="G45" s="12">
        <f t="shared" si="1"/>
        <v>75.8</v>
      </c>
      <c r="H45" s="12">
        <f t="shared" si="2"/>
        <v>6</v>
      </c>
      <c r="I45" s="12" t="str">
        <f t="shared" si="3"/>
        <v>+/-</v>
      </c>
      <c r="J45" s="12" t="str">
        <f t="shared" si="4"/>
        <v>1.6</v>
      </c>
      <c r="K45" s="13">
        <f t="shared" si="5"/>
        <v>0.97264437689969607</v>
      </c>
      <c r="L45" s="13">
        <f t="shared" si="6"/>
        <v>0.5</v>
      </c>
      <c r="M45" s="13">
        <f t="shared" si="7"/>
        <v>0.97454222139096647</v>
      </c>
      <c r="N45" s="13">
        <f t="shared" si="8"/>
        <v>0.51306140362635988</v>
      </c>
      <c r="O45" s="12" t="s">
        <v>230</v>
      </c>
    </row>
    <row r="46" spans="1:15" x14ac:dyDescent="0.25">
      <c r="A46" s="30">
        <v>36</v>
      </c>
      <c r="B46" s="31" t="s">
        <v>232</v>
      </c>
      <c r="C46" s="32">
        <v>75.7</v>
      </c>
      <c r="D46" s="33" t="s">
        <v>253</v>
      </c>
      <c r="E46" s="48" t="str">
        <f t="shared" si="0"/>
        <v>Not Significantly Different</v>
      </c>
      <c r="G46" s="12">
        <f t="shared" si="1"/>
        <v>75.7</v>
      </c>
      <c r="H46" s="12">
        <f t="shared" si="2"/>
        <v>6</v>
      </c>
      <c r="I46" s="12" t="str">
        <f t="shared" si="3"/>
        <v>+/-</v>
      </c>
      <c r="J46" s="12" t="str">
        <f t="shared" si="4"/>
        <v>0.6</v>
      </c>
      <c r="K46" s="13">
        <f t="shared" si="5"/>
        <v>0.36474164133738601</v>
      </c>
      <c r="L46" s="13">
        <f t="shared" si="6"/>
        <v>0.59999999999999432</v>
      </c>
      <c r="M46" s="13">
        <f t="shared" si="7"/>
        <v>0.36977279819442066</v>
      </c>
      <c r="N46" s="13">
        <f t="shared" si="8"/>
        <v>1.622618004703861</v>
      </c>
      <c r="O46" s="12" t="s">
        <v>243</v>
      </c>
    </row>
    <row r="47" spans="1:15" x14ac:dyDescent="0.25">
      <c r="A47" s="30">
        <v>37</v>
      </c>
      <c r="B47" s="31" t="s">
        <v>248</v>
      </c>
      <c r="C47" s="32">
        <v>75.599999999999994</v>
      </c>
      <c r="D47" s="33" t="s">
        <v>228</v>
      </c>
      <c r="E47" s="48" t="str">
        <f t="shared" si="0"/>
        <v>Significantly Different</v>
      </c>
      <c r="G47" s="12">
        <f t="shared" si="1"/>
        <v>75.599999999999994</v>
      </c>
      <c r="H47" s="12">
        <f t="shared" si="2"/>
        <v>6</v>
      </c>
      <c r="I47" s="12" t="str">
        <f t="shared" si="3"/>
        <v>+/-</v>
      </c>
      <c r="J47" s="12" t="str">
        <f t="shared" si="4"/>
        <v>0.3</v>
      </c>
      <c r="K47" s="13">
        <f t="shared" si="5"/>
        <v>0.18237082066869301</v>
      </c>
      <c r="L47" s="13">
        <f t="shared" si="6"/>
        <v>0.70000000000000284</v>
      </c>
      <c r="M47" s="13">
        <f t="shared" si="7"/>
        <v>0.19223572402239389</v>
      </c>
      <c r="N47" s="13">
        <f t="shared" si="8"/>
        <v>3.6413627256839036</v>
      </c>
      <c r="O47" s="12" t="s">
        <v>260</v>
      </c>
    </row>
    <row r="48" spans="1:15" x14ac:dyDescent="0.25">
      <c r="A48" s="30">
        <v>38</v>
      </c>
      <c r="B48" s="31" t="s">
        <v>209</v>
      </c>
      <c r="C48" s="32">
        <v>75.400000000000006</v>
      </c>
      <c r="D48" s="33" t="s">
        <v>314</v>
      </c>
      <c r="E48" s="48" t="str">
        <f t="shared" si="0"/>
        <v>Not Significantly Different</v>
      </c>
      <c r="G48" s="12">
        <f t="shared" si="1"/>
        <v>75.400000000000006</v>
      </c>
      <c r="H48" s="12">
        <f t="shared" si="2"/>
        <v>6</v>
      </c>
      <c r="I48" s="12" t="str">
        <f t="shared" si="3"/>
        <v>+/-</v>
      </c>
      <c r="J48" s="12" t="str">
        <f t="shared" si="4"/>
        <v>1.1</v>
      </c>
      <c r="K48" s="13">
        <f t="shared" si="5"/>
        <v>0.66869300911854113</v>
      </c>
      <c r="L48" s="13">
        <f t="shared" si="6"/>
        <v>0.89999999999999147</v>
      </c>
      <c r="M48" s="13">
        <f t="shared" si="7"/>
        <v>0.67145051776214359</v>
      </c>
      <c r="N48" s="13">
        <f t="shared" si="8"/>
        <v>1.3403817201594739</v>
      </c>
      <c r="O48" s="12" t="s">
        <v>239</v>
      </c>
    </row>
    <row r="49" spans="1:15" x14ac:dyDescent="0.25">
      <c r="A49" s="30">
        <v>39</v>
      </c>
      <c r="B49" s="31" t="s">
        <v>220</v>
      </c>
      <c r="C49" s="32">
        <v>74.900000000000006</v>
      </c>
      <c r="D49" s="33" t="s">
        <v>255</v>
      </c>
      <c r="E49" s="48" t="str">
        <f t="shared" si="0"/>
        <v>Significantly Different</v>
      </c>
      <c r="G49" s="12">
        <f t="shared" si="1"/>
        <v>74.900000000000006</v>
      </c>
      <c r="H49" s="12">
        <f t="shared" si="2"/>
        <v>6</v>
      </c>
      <c r="I49" s="12" t="str">
        <f t="shared" si="3"/>
        <v>+/-</v>
      </c>
      <c r="J49" s="12" t="str">
        <f t="shared" si="4"/>
        <v>0.4</v>
      </c>
      <c r="K49" s="13">
        <f t="shared" si="5"/>
        <v>0.24316109422492402</v>
      </c>
      <c r="L49" s="13">
        <f t="shared" si="6"/>
        <v>1.3999999999999915</v>
      </c>
      <c r="M49" s="13">
        <f t="shared" si="7"/>
        <v>0.25064471888253259</v>
      </c>
      <c r="N49" s="13">
        <f t="shared" si="8"/>
        <v>5.5855954445867138</v>
      </c>
      <c r="O49" s="12" t="s">
        <v>248</v>
      </c>
    </row>
    <row r="50" spans="1:15" x14ac:dyDescent="0.25">
      <c r="A50" s="30">
        <v>39</v>
      </c>
      <c r="B50" s="31" t="s">
        <v>223</v>
      </c>
      <c r="C50" s="32">
        <v>74.900000000000006</v>
      </c>
      <c r="D50" s="33" t="s">
        <v>320</v>
      </c>
      <c r="E50" s="48" t="str">
        <f t="shared" si="0"/>
        <v>Significantly Different</v>
      </c>
      <c r="G50" s="12">
        <f t="shared" si="1"/>
        <v>74.900000000000006</v>
      </c>
      <c r="H50" s="12">
        <f t="shared" si="2"/>
        <v>6</v>
      </c>
      <c r="I50" s="12" t="str">
        <f t="shared" si="3"/>
        <v>+/-</v>
      </c>
      <c r="J50" s="12" t="str">
        <f t="shared" si="4"/>
        <v>1.0</v>
      </c>
      <c r="K50" s="13">
        <f t="shared" si="5"/>
        <v>0.60790273556231</v>
      </c>
      <c r="L50" s="13">
        <f t="shared" si="6"/>
        <v>1.3999999999999915</v>
      </c>
      <c r="M50" s="13">
        <f t="shared" si="7"/>
        <v>0.61093468821403585</v>
      </c>
      <c r="N50" s="13">
        <f t="shared" si="8"/>
        <v>2.291570649053591</v>
      </c>
      <c r="O50" s="12" t="s">
        <v>245</v>
      </c>
    </row>
    <row r="51" spans="1:15" x14ac:dyDescent="0.25">
      <c r="A51" s="30">
        <v>41</v>
      </c>
      <c r="B51" s="31" t="s">
        <v>244</v>
      </c>
      <c r="C51" s="32">
        <v>74.3</v>
      </c>
      <c r="D51" s="33" t="s">
        <v>255</v>
      </c>
      <c r="E51" s="48" t="str">
        <f t="shared" si="0"/>
        <v>Significantly Different</v>
      </c>
      <c r="G51" s="12">
        <f t="shared" si="1"/>
        <v>74.3</v>
      </c>
      <c r="H51" s="12">
        <f t="shared" si="2"/>
        <v>6</v>
      </c>
      <c r="I51" s="12" t="str">
        <f t="shared" si="3"/>
        <v>+/-</v>
      </c>
      <c r="J51" s="12" t="str">
        <f t="shared" si="4"/>
        <v>0.4</v>
      </c>
      <c r="K51" s="13">
        <f t="shared" si="5"/>
        <v>0.24316109422492402</v>
      </c>
      <c r="L51" s="13">
        <f t="shared" si="6"/>
        <v>2</v>
      </c>
      <c r="M51" s="13">
        <f t="shared" si="7"/>
        <v>0.25064471888253259</v>
      </c>
      <c r="N51" s="13">
        <f t="shared" si="8"/>
        <v>7.9794220636953535</v>
      </c>
      <c r="O51" s="12" t="s">
        <v>263</v>
      </c>
    </row>
    <row r="52" spans="1:15" x14ac:dyDescent="0.25">
      <c r="A52" s="30">
        <v>42</v>
      </c>
      <c r="B52" s="31" t="s">
        <v>218</v>
      </c>
      <c r="C52" s="32">
        <v>73.8</v>
      </c>
      <c r="D52" s="33" t="s">
        <v>210</v>
      </c>
      <c r="E52" s="48" t="str">
        <f t="shared" si="0"/>
        <v>Significantly Different</v>
      </c>
      <c r="G52" s="12">
        <f t="shared" si="1"/>
        <v>73.8</v>
      </c>
      <c r="H52" s="12">
        <f t="shared" si="2"/>
        <v>6</v>
      </c>
      <c r="I52" s="12" t="str">
        <f t="shared" si="3"/>
        <v>+/-</v>
      </c>
      <c r="J52" s="12" t="str">
        <f t="shared" si="4"/>
        <v>0.2</v>
      </c>
      <c r="K52" s="13">
        <f t="shared" si="5"/>
        <v>0.12158054711246201</v>
      </c>
      <c r="L52" s="13">
        <f t="shared" si="6"/>
        <v>2.5</v>
      </c>
      <c r="M52" s="13">
        <f t="shared" si="7"/>
        <v>0.1359311840425404</v>
      </c>
      <c r="N52" s="13">
        <f t="shared" si="8"/>
        <v>18.39165911493577</v>
      </c>
      <c r="O52" s="12" t="s">
        <v>238</v>
      </c>
    </row>
    <row r="53" spans="1:15" x14ac:dyDescent="0.25">
      <c r="A53" s="30">
        <v>43</v>
      </c>
      <c r="B53" s="31" t="s">
        <v>235</v>
      </c>
      <c r="C53" s="32">
        <v>72.7</v>
      </c>
      <c r="D53" s="33" t="s">
        <v>228</v>
      </c>
      <c r="E53" s="48" t="str">
        <f t="shared" si="0"/>
        <v>Significantly Different</v>
      </c>
      <c r="G53" s="12">
        <f t="shared" si="1"/>
        <v>72.7</v>
      </c>
      <c r="H53" s="12">
        <f t="shared" si="2"/>
        <v>6</v>
      </c>
      <c r="I53" s="12" t="str">
        <f t="shared" si="3"/>
        <v>+/-</v>
      </c>
      <c r="J53" s="12" t="str">
        <f t="shared" si="4"/>
        <v>0.3</v>
      </c>
      <c r="K53" s="13">
        <f t="shared" si="5"/>
        <v>0.18237082066869301</v>
      </c>
      <c r="L53" s="13">
        <f t="shared" si="6"/>
        <v>3.5999999999999943</v>
      </c>
      <c r="M53" s="13">
        <f t="shared" si="7"/>
        <v>0.19223572402239389</v>
      </c>
      <c r="N53" s="13">
        <f t="shared" si="8"/>
        <v>18.727008303517113</v>
      </c>
      <c r="O53" s="12" t="s">
        <v>251</v>
      </c>
    </row>
    <row r="54" spans="1:15" x14ac:dyDescent="0.25">
      <c r="A54" s="30">
        <v>44</v>
      </c>
      <c r="B54" s="31" t="s">
        <v>239</v>
      </c>
      <c r="C54" s="32">
        <v>71.7</v>
      </c>
      <c r="D54" s="33" t="s">
        <v>253</v>
      </c>
      <c r="E54" s="48" t="str">
        <f t="shared" si="0"/>
        <v>Significantly Different</v>
      </c>
      <c r="G54" s="12">
        <f t="shared" si="1"/>
        <v>71.7</v>
      </c>
      <c r="H54" s="12">
        <f t="shared" si="2"/>
        <v>6</v>
      </c>
      <c r="I54" s="12" t="str">
        <f t="shared" si="3"/>
        <v>+/-</v>
      </c>
      <c r="J54" s="12" t="str">
        <f t="shared" si="4"/>
        <v>0.6</v>
      </c>
      <c r="K54" s="13">
        <f t="shared" si="5"/>
        <v>0.36474164133738601</v>
      </c>
      <c r="L54" s="13">
        <f t="shared" si="6"/>
        <v>4.5999999999999943</v>
      </c>
      <c r="M54" s="13">
        <f t="shared" si="7"/>
        <v>0.36977279819442066</v>
      </c>
      <c r="N54" s="13">
        <f t="shared" si="8"/>
        <v>12.440071369396371</v>
      </c>
      <c r="O54" s="12" t="s">
        <v>258</v>
      </c>
    </row>
    <row r="55" spans="1:15" x14ac:dyDescent="0.25">
      <c r="A55" s="30">
        <v>45</v>
      </c>
      <c r="B55" s="31" t="s">
        <v>256</v>
      </c>
      <c r="C55" s="32">
        <v>71</v>
      </c>
      <c r="D55" s="33" t="s">
        <v>255</v>
      </c>
      <c r="E55" s="48" t="str">
        <f t="shared" si="0"/>
        <v>Significantly Different</v>
      </c>
      <c r="G55" s="12">
        <f t="shared" si="1"/>
        <v>71</v>
      </c>
      <c r="H55" s="12">
        <f t="shared" si="2"/>
        <v>6</v>
      </c>
      <c r="I55" s="12" t="str">
        <f t="shared" si="3"/>
        <v>+/-</v>
      </c>
      <c r="J55" s="12" t="str">
        <f t="shared" si="4"/>
        <v>0.4</v>
      </c>
      <c r="K55" s="13">
        <f t="shared" si="5"/>
        <v>0.24316109422492402</v>
      </c>
      <c r="L55" s="13">
        <f t="shared" si="6"/>
        <v>5.2999999999999972</v>
      </c>
      <c r="M55" s="13">
        <f t="shared" si="7"/>
        <v>0.25064471888253259</v>
      </c>
      <c r="N55" s="13">
        <f t="shared" si="8"/>
        <v>21.145468468792675</v>
      </c>
      <c r="O55" s="12" t="s">
        <v>232</v>
      </c>
    </row>
    <row r="56" spans="1:15" x14ac:dyDescent="0.25">
      <c r="A56" s="30">
        <v>46</v>
      </c>
      <c r="B56" s="31" t="s">
        <v>257</v>
      </c>
      <c r="C56" s="32">
        <v>70.900000000000006</v>
      </c>
      <c r="D56" s="33" t="s">
        <v>255</v>
      </c>
      <c r="E56" s="48" t="str">
        <f t="shared" si="0"/>
        <v>Significantly Different</v>
      </c>
      <c r="G56" s="12">
        <f t="shared" si="1"/>
        <v>70.900000000000006</v>
      </c>
      <c r="H56" s="12">
        <f t="shared" si="2"/>
        <v>6</v>
      </c>
      <c r="I56" s="12" t="str">
        <f t="shared" si="3"/>
        <v>+/-</v>
      </c>
      <c r="J56" s="12" t="str">
        <f t="shared" si="4"/>
        <v>0.4</v>
      </c>
      <c r="K56" s="13">
        <f t="shared" si="5"/>
        <v>0.24316109422492402</v>
      </c>
      <c r="L56" s="13">
        <f t="shared" si="6"/>
        <v>5.3999999999999915</v>
      </c>
      <c r="M56" s="13">
        <f t="shared" si="7"/>
        <v>0.25064471888253259</v>
      </c>
      <c r="N56" s="13">
        <f t="shared" si="8"/>
        <v>21.544439571977421</v>
      </c>
      <c r="O56" s="12" t="s">
        <v>209</v>
      </c>
    </row>
    <row r="57" spans="1:15" x14ac:dyDescent="0.25">
      <c r="A57" s="30">
        <v>47</v>
      </c>
      <c r="B57" s="31" t="s">
        <v>247</v>
      </c>
      <c r="C57" s="32">
        <v>69.8</v>
      </c>
      <c r="D57" s="33" t="s">
        <v>217</v>
      </c>
      <c r="E57" s="48" t="str">
        <f t="shared" si="0"/>
        <v>Significantly Different</v>
      </c>
      <c r="G57" s="12">
        <f t="shared" si="1"/>
        <v>69.8</v>
      </c>
      <c r="H57" s="12">
        <f t="shared" si="2"/>
        <v>6</v>
      </c>
      <c r="I57" s="12" t="str">
        <f t="shared" si="3"/>
        <v>+/-</v>
      </c>
      <c r="J57" s="12" t="str">
        <f t="shared" si="4"/>
        <v>0.5</v>
      </c>
      <c r="K57" s="13">
        <f t="shared" si="5"/>
        <v>0.303951367781155</v>
      </c>
      <c r="L57" s="13">
        <f t="shared" si="6"/>
        <v>6.5</v>
      </c>
      <c r="M57" s="13">
        <f t="shared" si="7"/>
        <v>0.30997079109986531</v>
      </c>
      <c r="N57" s="13">
        <f t="shared" si="8"/>
        <v>20.969717749650329</v>
      </c>
      <c r="O57" s="12" t="s">
        <v>262</v>
      </c>
    </row>
    <row r="58" spans="1:15" x14ac:dyDescent="0.25">
      <c r="A58" s="30">
        <v>48</v>
      </c>
      <c r="B58" s="31" t="s">
        <v>211</v>
      </c>
      <c r="C58" s="32">
        <v>68</v>
      </c>
      <c r="D58" s="33" t="s">
        <v>321</v>
      </c>
      <c r="E58" s="48" t="str">
        <f t="shared" si="0"/>
        <v>Significantly Different</v>
      </c>
      <c r="G58" s="12">
        <f t="shared" si="1"/>
        <v>68</v>
      </c>
      <c r="H58" s="12">
        <f t="shared" si="2"/>
        <v>6</v>
      </c>
      <c r="I58" s="12" t="str">
        <f t="shared" si="3"/>
        <v>+/-</v>
      </c>
      <c r="J58" s="12" t="str">
        <f t="shared" si="4"/>
        <v>1.2</v>
      </c>
      <c r="K58" s="13">
        <f t="shared" si="5"/>
        <v>0.72948328267477203</v>
      </c>
      <c r="L58" s="13">
        <f t="shared" si="6"/>
        <v>8.2999999999999972</v>
      </c>
      <c r="M58" s="13">
        <f t="shared" si="7"/>
        <v>0.73201182849801194</v>
      </c>
      <c r="N58" s="13">
        <f t="shared" si="8"/>
        <v>11.338614591830382</v>
      </c>
      <c r="O58" s="12" t="s">
        <v>256</v>
      </c>
    </row>
    <row r="59" spans="1:15" x14ac:dyDescent="0.25">
      <c r="A59" s="30">
        <v>49</v>
      </c>
      <c r="B59" s="31" t="s">
        <v>233</v>
      </c>
      <c r="C59" s="32">
        <v>67.3</v>
      </c>
      <c r="D59" s="33" t="s">
        <v>320</v>
      </c>
      <c r="E59" s="48" t="str">
        <f t="shared" si="0"/>
        <v>Significantly Different</v>
      </c>
      <c r="G59" s="12">
        <f t="shared" si="1"/>
        <v>67.3</v>
      </c>
      <c r="H59" s="12">
        <f t="shared" si="2"/>
        <v>6</v>
      </c>
      <c r="I59" s="12" t="str">
        <f t="shared" si="3"/>
        <v>+/-</v>
      </c>
      <c r="J59" s="12" t="str">
        <f t="shared" si="4"/>
        <v>1.0</v>
      </c>
      <c r="K59" s="13">
        <f t="shared" si="5"/>
        <v>0.60790273556231</v>
      </c>
      <c r="L59" s="13">
        <f t="shared" si="6"/>
        <v>9</v>
      </c>
      <c r="M59" s="13">
        <f t="shared" si="7"/>
        <v>0.61093468821403585</v>
      </c>
      <c r="N59" s="13">
        <f t="shared" si="8"/>
        <v>14.731525601058889</v>
      </c>
      <c r="O59" s="12" t="s">
        <v>212</v>
      </c>
    </row>
    <row r="60" spans="1:15" x14ac:dyDescent="0.25">
      <c r="A60" s="30">
        <v>50</v>
      </c>
      <c r="B60" s="31" t="s">
        <v>259</v>
      </c>
      <c r="C60" s="32">
        <v>53.1</v>
      </c>
      <c r="D60" s="33" t="s">
        <v>228</v>
      </c>
      <c r="E60" s="48" t="str">
        <f t="shared" si="0"/>
        <v>Significantly Different</v>
      </c>
      <c r="G60" s="12">
        <f t="shared" si="1"/>
        <v>53.1</v>
      </c>
      <c r="H60" s="12">
        <f t="shared" si="2"/>
        <v>6</v>
      </c>
      <c r="I60" s="12" t="str">
        <f t="shared" si="3"/>
        <v>+/-</v>
      </c>
      <c r="J60" s="12" t="str">
        <f t="shared" si="4"/>
        <v>0.3</v>
      </c>
      <c r="K60" s="13">
        <f t="shared" si="5"/>
        <v>0.18237082066869301</v>
      </c>
      <c r="L60" s="13">
        <f t="shared" si="6"/>
        <v>23.199999999999996</v>
      </c>
      <c r="M60" s="13">
        <f t="shared" si="7"/>
        <v>0.19223572402239389</v>
      </c>
      <c r="N60" s="13">
        <f t="shared" si="8"/>
        <v>120.68516462266601</v>
      </c>
      <c r="O60" s="12" t="s">
        <v>234</v>
      </c>
    </row>
    <row r="61" spans="1:15" x14ac:dyDescent="0.25">
      <c r="A61" s="30">
        <v>51</v>
      </c>
      <c r="B61" s="31" t="s">
        <v>226</v>
      </c>
      <c r="C61" s="32">
        <v>34.200000000000003</v>
      </c>
      <c r="D61" s="33" t="s">
        <v>322</v>
      </c>
      <c r="E61" s="48" t="str">
        <f t="shared" si="0"/>
        <v>Significantly Different</v>
      </c>
      <c r="G61" s="12">
        <f t="shared" si="1"/>
        <v>34.200000000000003</v>
      </c>
      <c r="H61" s="12">
        <f t="shared" si="2"/>
        <v>6</v>
      </c>
      <c r="I61" s="12" t="str">
        <f t="shared" si="3"/>
        <v>+/-</v>
      </c>
      <c r="J61" s="12" t="str">
        <f t="shared" si="4"/>
        <v>1.5</v>
      </c>
      <c r="K61" s="13">
        <f t="shared" si="5"/>
        <v>0.91185410334346506</v>
      </c>
      <c r="L61" s="13">
        <f t="shared" si="6"/>
        <v>42.099999999999994</v>
      </c>
      <c r="M61" s="13">
        <f t="shared" si="7"/>
        <v>0.91387819929318592</v>
      </c>
      <c r="N61" s="13">
        <f t="shared" si="8"/>
        <v>46.067408143187009</v>
      </c>
      <c r="O61" s="12" t="s">
        <v>216</v>
      </c>
    </row>
    <row r="62" spans="1:15" ht="15.75" thickBot="1" x14ac:dyDescent="0.3">
      <c r="A62" s="36"/>
      <c r="B62" s="37" t="s">
        <v>264</v>
      </c>
      <c r="C62" s="38">
        <v>84.2</v>
      </c>
      <c r="D62" s="39" t="s">
        <v>265</v>
      </c>
      <c r="E62" s="49" t="str">
        <f t="shared" si="0"/>
        <v>Significantly Different</v>
      </c>
      <c r="G62" s="12">
        <f t="shared" si="1"/>
        <v>84.2</v>
      </c>
      <c r="H62" s="12">
        <f t="shared" si="2"/>
        <v>6</v>
      </c>
      <c r="I62" s="12" t="str">
        <f t="shared" si="3"/>
        <v>+/-</v>
      </c>
      <c r="J62" s="12" t="str">
        <f t="shared" si="4"/>
        <v>0.7</v>
      </c>
      <c r="K62" s="13">
        <f t="shared" si="5"/>
        <v>0.42553191489361697</v>
      </c>
      <c r="L62" s="13">
        <f t="shared" si="6"/>
        <v>-7.9000000000000057</v>
      </c>
      <c r="M62" s="13">
        <f t="shared" si="7"/>
        <v>0.42985214661796195</v>
      </c>
      <c r="N62" s="13">
        <f t="shared" si="8"/>
        <v>-18.378412349819573</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425" priority="5" operator="equal">
      <formula>"State Selected"</formula>
    </cfRule>
    <cfRule type="cellIs" dxfId="424" priority="6" operator="equal">
      <formula>"Not Significantly Different"</formula>
    </cfRule>
  </conditionalFormatting>
  <conditionalFormatting sqref="E10:E62">
    <cfRule type="cellIs" dxfId="423" priority="1" operator="equal">
      <formula>"OTHER ERROR"</formula>
    </cfRule>
    <cfRule type="cellIs" dxfId="422" priority="2" operator="equal">
      <formula>"Statistical Test not applicable"</formula>
    </cfRule>
    <cfRule type="cellIs" dxfId="421" priority="3" operator="equal">
      <formula>"Geography Selected"</formula>
    </cfRule>
    <cfRule type="cellIs" dxfId="420"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2B7F7597-75EA-468D-BBEF-D33F08C6A5F4}">
      <formula1>$O$10:$O$62</formula1>
    </dataValidation>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8CE60-A7F0-4010-B8E9-C952F68BDBB9}">
  <sheetPr codeName="Sheet42"/>
  <dimension ref="A1:P73"/>
  <sheetViews>
    <sheetView zoomScaleNormal="100" workbookViewId="0">
      <pane ySplit="9" topLeftCell="A10" activePane="bottomLeft" state="frozen"/>
      <selection pane="bottomLeft"/>
    </sheetView>
  </sheetViews>
  <sheetFormatPr defaultRowHeight="15" x14ac:dyDescent="0.25"/>
  <cols>
    <col min="1" max="1" width="22.42578125" style="42" customWidth="1"/>
    <col min="2" max="2" width="18.7109375" style="42" bestFit="1" customWidth="1"/>
    <col min="3" max="3" width="11.85546875" style="42" bestFit="1" customWidth="1"/>
    <col min="4" max="4" width="19" style="42" bestFit="1" customWidth="1"/>
    <col min="5" max="5" width="29.140625" style="42" bestFit="1" customWidth="1"/>
    <col min="6" max="6" width="1.42578125" style="42" customWidth="1"/>
    <col min="7" max="7" width="9.7109375" style="42" hidden="1" customWidth="1"/>
    <col min="8" max="8" width="22.85546875" style="42" hidden="1" customWidth="1"/>
    <col min="9" max="9" width="24.42578125" style="42" hidden="1" customWidth="1"/>
    <col min="10" max="10" width="16.42578125" style="42" hidden="1" customWidth="1"/>
    <col min="11" max="11" width="17.85546875" style="50" hidden="1" customWidth="1"/>
    <col min="12" max="12" width="12" style="42" hidden="1" customWidth="1"/>
    <col min="13" max="13" width="14.7109375" style="42" hidden="1" customWidth="1"/>
    <col min="14" max="14" width="8.7109375" style="42" hidden="1" customWidth="1"/>
    <col min="15" max="15" width="38.85546875" style="42" hidden="1" customWidth="1"/>
    <col min="16" max="16384" width="9.140625" style="42"/>
  </cols>
  <sheetData>
    <row r="1" spans="1:16" x14ac:dyDescent="0.25">
      <c r="A1" s="11" t="s">
        <v>179</v>
      </c>
      <c r="B1" s="42" t="s">
        <v>365</v>
      </c>
    </row>
    <row r="2" spans="1:16" x14ac:dyDescent="0.25">
      <c r="A2" s="11" t="s">
        <v>181</v>
      </c>
      <c r="B2" s="42" t="s">
        <v>366</v>
      </c>
    </row>
    <row r="3" spans="1:16" ht="15.75" thickBot="1" x14ac:dyDescent="0.3"/>
    <row r="4" spans="1:16" ht="15.75" thickBot="1" x14ac:dyDescent="0.3">
      <c r="A4" s="51" t="s">
        <v>183</v>
      </c>
      <c r="B4" s="16" t="s">
        <v>184</v>
      </c>
      <c r="C4" s="52" t="s">
        <v>185</v>
      </c>
      <c r="D4" s="53"/>
      <c r="H4" s="54" t="s">
        <v>186</v>
      </c>
      <c r="I4" s="42">
        <v>1.645</v>
      </c>
      <c r="K4" s="55"/>
      <c r="L4" s="56"/>
      <c r="M4" s="56"/>
      <c r="N4" s="56"/>
      <c r="O4" s="56"/>
      <c r="P4" s="56"/>
    </row>
    <row r="5" spans="1:16" ht="15.75" thickBot="1" x14ac:dyDescent="0.3">
      <c r="A5" s="51"/>
      <c r="B5" s="56"/>
      <c r="K5" s="55"/>
      <c r="L5" s="56"/>
      <c r="M5" s="56"/>
      <c r="N5" s="56"/>
      <c r="O5" s="56"/>
      <c r="P5" s="56"/>
    </row>
    <row r="6" spans="1:16" x14ac:dyDescent="0.25">
      <c r="A6" s="51" t="s">
        <v>187</v>
      </c>
      <c r="B6" s="45">
        <f>VLOOKUP($B$4,$B$10:$D$62,2,FALSE)</f>
        <v>9</v>
      </c>
      <c r="C6" s="42" t="s">
        <v>188</v>
      </c>
      <c r="H6" s="54" t="s">
        <v>189</v>
      </c>
      <c r="I6" s="42">
        <f>VLOOKUP($B$4,$B$9:$K$62,6,FALSE)</f>
        <v>9</v>
      </c>
      <c r="K6" s="57"/>
      <c r="L6" s="56"/>
      <c r="M6" s="56"/>
      <c r="N6" s="56"/>
      <c r="O6" s="56"/>
      <c r="P6" s="56"/>
    </row>
    <row r="7" spans="1:16" ht="15.75" thickBot="1" x14ac:dyDescent="0.3">
      <c r="A7" s="51" t="s">
        <v>190</v>
      </c>
      <c r="B7" s="46" t="str">
        <f>VLOOKUP($B$4,$B$10:$D$62,3,FALSE)</f>
        <v>+/-0.1</v>
      </c>
      <c r="C7" s="42" t="s">
        <v>191</v>
      </c>
      <c r="H7" s="54" t="s">
        <v>192</v>
      </c>
      <c r="I7" s="58">
        <f>VLOOKUP($B$4,$B$9:$K$62,10,FALSE)</f>
        <v>6.0790273556231005E-2</v>
      </c>
      <c r="K7" s="59"/>
      <c r="L7" s="56"/>
      <c r="M7" s="56"/>
      <c r="N7" s="56"/>
      <c r="O7" s="56"/>
      <c r="P7" s="56"/>
    </row>
    <row r="8" spans="1:16" ht="15.75" thickBot="1" x14ac:dyDescent="0.3"/>
    <row r="9" spans="1:16" ht="15.75" thickBot="1" x14ac:dyDescent="0.3">
      <c r="A9" s="60" t="s">
        <v>193</v>
      </c>
      <c r="B9" s="61" t="s">
        <v>194</v>
      </c>
      <c r="C9" s="61" t="s">
        <v>195</v>
      </c>
      <c r="D9" s="61" t="s">
        <v>196</v>
      </c>
      <c r="E9" s="47" t="s">
        <v>197</v>
      </c>
      <c r="F9" s="54"/>
      <c r="G9" s="54" t="s">
        <v>195</v>
      </c>
      <c r="H9" s="54" t="s">
        <v>198</v>
      </c>
      <c r="I9" s="54" t="s">
        <v>199</v>
      </c>
      <c r="J9" s="54" t="s">
        <v>200</v>
      </c>
      <c r="K9" s="59" t="s">
        <v>201</v>
      </c>
      <c r="L9" s="54" t="s">
        <v>202</v>
      </c>
      <c r="M9" s="54" t="s">
        <v>203</v>
      </c>
      <c r="N9" s="54" t="s">
        <v>204</v>
      </c>
      <c r="O9" s="54" t="s">
        <v>205</v>
      </c>
      <c r="P9" s="54"/>
    </row>
    <row r="10" spans="1:16" x14ac:dyDescent="0.25">
      <c r="A10" s="62"/>
      <c r="B10" s="63" t="s">
        <v>184</v>
      </c>
      <c r="C10" s="64">
        <v>9</v>
      </c>
      <c r="D10" s="65"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42">
        <f>IF(ISNUMBER(C10),C10,"NAN")</f>
        <v>9</v>
      </c>
      <c r="H10" s="42">
        <f>LEN(TRIM(D10))</f>
        <v>6</v>
      </c>
      <c r="I10" s="42" t="str">
        <f>IF(H10&gt;=3,MID(TRIM(D10),1,3),"NO")</f>
        <v>+/-</v>
      </c>
      <c r="J10" s="42" t="str">
        <f>IF(TRIM(I10)="+/-",MID(TRIM(D10),4,H10-3),D10)</f>
        <v>0.1</v>
      </c>
      <c r="K10" s="50">
        <f>IF(TRIM(J10)="*****",0,IF(ISERROR(VALUE(J10)),"NA",VALUE(J10/$I$4)))</f>
        <v>6.0790273556231005E-2</v>
      </c>
      <c r="L10" s="50">
        <f>IF(AND(ISNUMBER(G10),ISNUMBER($I$6)),$I$6-G10,"N/A")</f>
        <v>0</v>
      </c>
      <c r="M10" s="50">
        <f>IF(AND(ISNUMBER(K10),ISNUMBER($I$7)),SQRT(K10^2+($I$7)^2),"N/A")</f>
        <v>8.5970429323592404E-2</v>
      </c>
      <c r="N10" s="50">
        <f>IF(AND(ISNUMBER(L10),ISNUMBER(M10),M10&lt;&gt;0),L10/M10,"NA")</f>
        <v>0</v>
      </c>
      <c r="O10" s="42" t="s">
        <v>184</v>
      </c>
    </row>
    <row r="11" spans="1:16" x14ac:dyDescent="0.25">
      <c r="A11" s="62">
        <v>1</v>
      </c>
      <c r="B11" s="63" t="s">
        <v>233</v>
      </c>
      <c r="C11" s="64">
        <v>14.7</v>
      </c>
      <c r="D11" s="66" t="s">
        <v>246</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42">
        <f t="shared" ref="G11:G62" si="1">IF(ISNUMBER(C11),C11,"NAN")</f>
        <v>14.7</v>
      </c>
      <c r="H11" s="42">
        <f t="shared" ref="H11:H62" si="2">LEN(TRIM(D11))</f>
        <v>6</v>
      </c>
      <c r="I11" s="42" t="str">
        <f t="shared" ref="I11:I62" si="3">IF(H11&gt;=3,MID(TRIM(D11),1,3),"NO")</f>
        <v>+/-</v>
      </c>
      <c r="J11" s="42" t="str">
        <f t="shared" ref="J11:J62" si="4">IF(TRIM(I11)="+/-",MID(TRIM(D11),4,H11-3),D11)</f>
        <v>0.9</v>
      </c>
      <c r="K11" s="50">
        <f t="shared" ref="K11:K62" si="5">IF(TRIM(J11)="*****",0,IF(ISERROR(VALUE(J11)),"NA",VALUE(J11/$I$4)))</f>
        <v>0.54711246200607899</v>
      </c>
      <c r="L11" s="50">
        <f t="shared" ref="L11:L62" si="6">IF(AND(ISNUMBER(G11),ISNUMBER($I$6)),$I$6-G11,"N/A")</f>
        <v>-5.6999999999999993</v>
      </c>
      <c r="M11" s="50">
        <f t="shared" ref="M11:M62" si="7">IF(AND(ISNUMBER(K11),ISNUMBER($I$7)),SQRT(K11^2+($I$7)^2),"N/A")</f>
        <v>0.55047933970440222</v>
      </c>
      <c r="N11" s="50">
        <f>IF(AND(ISNUMBER(L11),ISNUMBER(M11),M11&lt;&gt;0),L11/M11,"NA")</f>
        <v>-10.354612042407986</v>
      </c>
      <c r="O11" s="42" t="s">
        <v>208</v>
      </c>
    </row>
    <row r="12" spans="1:16" x14ac:dyDescent="0.25">
      <c r="A12" s="62">
        <v>2</v>
      </c>
      <c r="B12" s="63" t="s">
        <v>211</v>
      </c>
      <c r="C12" s="64">
        <v>12.3</v>
      </c>
      <c r="D12" s="65" t="s">
        <v>320</v>
      </c>
      <c r="E12" s="48" t="str">
        <f t="shared" si="0"/>
        <v>Significantly Different</v>
      </c>
      <c r="G12" s="42">
        <f t="shared" si="1"/>
        <v>12.3</v>
      </c>
      <c r="H12" s="42">
        <f t="shared" si="2"/>
        <v>6</v>
      </c>
      <c r="I12" s="42" t="str">
        <f t="shared" si="3"/>
        <v>+/-</v>
      </c>
      <c r="J12" s="42" t="str">
        <f t="shared" si="4"/>
        <v>1.0</v>
      </c>
      <c r="K12" s="50">
        <f t="shared" si="5"/>
        <v>0.60790273556231</v>
      </c>
      <c r="L12" s="50">
        <f t="shared" si="6"/>
        <v>-3.3000000000000007</v>
      </c>
      <c r="M12" s="50">
        <f t="shared" si="7"/>
        <v>0.61093468821403585</v>
      </c>
      <c r="N12" s="50">
        <f t="shared" ref="N12:N62" si="8">IF(AND(ISNUMBER(L12),ISNUMBER(M12),M12&lt;&gt;0),L12/M12,"NA")</f>
        <v>-5.4015593870549274</v>
      </c>
      <c r="O12" s="42" t="s">
        <v>211</v>
      </c>
    </row>
    <row r="13" spans="1:16" x14ac:dyDescent="0.25">
      <c r="A13" s="62">
        <v>3</v>
      </c>
      <c r="B13" s="63" t="s">
        <v>252</v>
      </c>
      <c r="C13" s="64">
        <v>11.2</v>
      </c>
      <c r="D13" s="65" t="s">
        <v>265</v>
      </c>
      <c r="E13" s="48" t="str">
        <f t="shared" si="0"/>
        <v>Significantly Different</v>
      </c>
      <c r="G13" s="42">
        <f t="shared" si="1"/>
        <v>11.2</v>
      </c>
      <c r="H13" s="42">
        <f t="shared" si="2"/>
        <v>6</v>
      </c>
      <c r="I13" s="42" t="str">
        <f t="shared" si="3"/>
        <v>+/-</v>
      </c>
      <c r="J13" s="42" t="str">
        <f t="shared" si="4"/>
        <v>0.7</v>
      </c>
      <c r="K13" s="50">
        <f t="shared" si="5"/>
        <v>0.42553191489361697</v>
      </c>
      <c r="L13" s="50">
        <f t="shared" si="6"/>
        <v>-2.1999999999999993</v>
      </c>
      <c r="M13" s="50">
        <f t="shared" si="7"/>
        <v>0.42985214661796195</v>
      </c>
      <c r="N13" s="50">
        <f t="shared" si="8"/>
        <v>-5.1180388822282303</v>
      </c>
      <c r="O13" s="42" t="s">
        <v>213</v>
      </c>
    </row>
    <row r="14" spans="1:16" x14ac:dyDescent="0.25">
      <c r="A14" s="62">
        <v>4</v>
      </c>
      <c r="B14" s="63" t="s">
        <v>232</v>
      </c>
      <c r="C14" s="64">
        <v>11.1</v>
      </c>
      <c r="D14" s="65" t="s">
        <v>217</v>
      </c>
      <c r="E14" s="48" t="str">
        <f t="shared" si="0"/>
        <v>Significantly Different</v>
      </c>
      <c r="G14" s="42">
        <f t="shared" si="1"/>
        <v>11.1</v>
      </c>
      <c r="H14" s="42">
        <f t="shared" si="2"/>
        <v>6</v>
      </c>
      <c r="I14" s="42" t="str">
        <f t="shared" si="3"/>
        <v>+/-</v>
      </c>
      <c r="J14" s="42" t="str">
        <f t="shared" si="4"/>
        <v>0.5</v>
      </c>
      <c r="K14" s="50">
        <f t="shared" si="5"/>
        <v>0.303951367781155</v>
      </c>
      <c r="L14" s="50">
        <f t="shared" si="6"/>
        <v>-2.0999999999999996</v>
      </c>
      <c r="M14" s="50">
        <f t="shared" si="7"/>
        <v>0.30997079109986531</v>
      </c>
      <c r="N14" s="50">
        <f t="shared" si="8"/>
        <v>-6.774831888348567</v>
      </c>
      <c r="O14" s="42" t="s">
        <v>215</v>
      </c>
    </row>
    <row r="15" spans="1:16" x14ac:dyDescent="0.25">
      <c r="A15" s="62">
        <v>5</v>
      </c>
      <c r="B15" s="63" t="s">
        <v>213</v>
      </c>
      <c r="C15" s="64">
        <v>11</v>
      </c>
      <c r="D15" s="65" t="s">
        <v>228</v>
      </c>
      <c r="E15" s="48" t="str">
        <f t="shared" si="0"/>
        <v>Significantly Different</v>
      </c>
      <c r="G15" s="42">
        <f t="shared" si="1"/>
        <v>11</v>
      </c>
      <c r="H15" s="42">
        <f t="shared" si="2"/>
        <v>6</v>
      </c>
      <c r="I15" s="42" t="str">
        <f t="shared" si="3"/>
        <v>+/-</v>
      </c>
      <c r="J15" s="42" t="str">
        <f t="shared" si="4"/>
        <v>0.3</v>
      </c>
      <c r="K15" s="50">
        <f t="shared" si="5"/>
        <v>0.18237082066869301</v>
      </c>
      <c r="L15" s="50">
        <f t="shared" si="6"/>
        <v>-2</v>
      </c>
      <c r="M15" s="50">
        <f t="shared" si="7"/>
        <v>0.19223572402239389</v>
      </c>
      <c r="N15" s="50">
        <f t="shared" si="8"/>
        <v>-10.403893501953968</v>
      </c>
      <c r="O15" s="42" t="s">
        <v>218</v>
      </c>
    </row>
    <row r="16" spans="1:16" x14ac:dyDescent="0.25">
      <c r="A16" s="62">
        <v>6</v>
      </c>
      <c r="B16" s="63" t="s">
        <v>254</v>
      </c>
      <c r="C16" s="64">
        <v>10.5</v>
      </c>
      <c r="D16" s="65" t="s">
        <v>255</v>
      </c>
      <c r="E16" s="48" t="str">
        <f t="shared" si="0"/>
        <v>Significantly Different</v>
      </c>
      <c r="G16" s="42">
        <f t="shared" si="1"/>
        <v>10.5</v>
      </c>
      <c r="H16" s="42">
        <f t="shared" si="2"/>
        <v>6</v>
      </c>
      <c r="I16" s="42" t="str">
        <f t="shared" si="3"/>
        <v>+/-</v>
      </c>
      <c r="J16" s="42" t="str">
        <f t="shared" si="4"/>
        <v>0.4</v>
      </c>
      <c r="K16" s="50">
        <f t="shared" si="5"/>
        <v>0.24316109422492402</v>
      </c>
      <c r="L16" s="50">
        <f t="shared" si="6"/>
        <v>-1.5</v>
      </c>
      <c r="M16" s="50">
        <f t="shared" si="7"/>
        <v>0.25064471888253259</v>
      </c>
      <c r="N16" s="50">
        <f t="shared" si="8"/>
        <v>-5.9845665477715153</v>
      </c>
      <c r="O16" s="42" t="s">
        <v>220</v>
      </c>
    </row>
    <row r="17" spans="1:15" x14ac:dyDescent="0.25">
      <c r="A17" s="62">
        <v>7</v>
      </c>
      <c r="B17" s="63" t="s">
        <v>215</v>
      </c>
      <c r="C17" s="64">
        <v>10.4</v>
      </c>
      <c r="D17" s="65" t="s">
        <v>217</v>
      </c>
      <c r="E17" s="48" t="str">
        <f t="shared" si="0"/>
        <v>Significantly Different</v>
      </c>
      <c r="G17" s="42">
        <f t="shared" si="1"/>
        <v>10.4</v>
      </c>
      <c r="H17" s="42">
        <f t="shared" si="2"/>
        <v>6</v>
      </c>
      <c r="I17" s="42" t="str">
        <f t="shared" si="3"/>
        <v>+/-</v>
      </c>
      <c r="J17" s="42" t="str">
        <f t="shared" si="4"/>
        <v>0.5</v>
      </c>
      <c r="K17" s="50">
        <f t="shared" si="5"/>
        <v>0.303951367781155</v>
      </c>
      <c r="L17" s="50">
        <f t="shared" si="6"/>
        <v>-1.4000000000000004</v>
      </c>
      <c r="M17" s="50">
        <f t="shared" si="7"/>
        <v>0.30997079109986531</v>
      </c>
      <c r="N17" s="50">
        <f t="shared" si="8"/>
        <v>-4.5165545922323798</v>
      </c>
      <c r="O17" s="42" t="s">
        <v>222</v>
      </c>
    </row>
    <row r="18" spans="1:15" x14ac:dyDescent="0.25">
      <c r="A18" s="62">
        <v>8</v>
      </c>
      <c r="B18" s="63" t="s">
        <v>216</v>
      </c>
      <c r="C18" s="64">
        <v>10.199999999999999</v>
      </c>
      <c r="D18" s="65" t="s">
        <v>321</v>
      </c>
      <c r="E18" s="48" t="str">
        <f t="shared" si="0"/>
        <v>Not Significantly Different</v>
      </c>
      <c r="G18" s="42">
        <f t="shared" si="1"/>
        <v>10.199999999999999</v>
      </c>
      <c r="H18" s="42">
        <f t="shared" si="2"/>
        <v>6</v>
      </c>
      <c r="I18" s="42" t="str">
        <f t="shared" si="3"/>
        <v>+/-</v>
      </c>
      <c r="J18" s="42" t="str">
        <f t="shared" si="4"/>
        <v>1.2</v>
      </c>
      <c r="K18" s="50">
        <f t="shared" si="5"/>
        <v>0.72948328267477203</v>
      </c>
      <c r="L18" s="50">
        <f t="shared" si="6"/>
        <v>-1.1999999999999993</v>
      </c>
      <c r="M18" s="50">
        <f t="shared" si="7"/>
        <v>0.73201182849801194</v>
      </c>
      <c r="N18" s="50">
        <f t="shared" si="8"/>
        <v>-1.6393177723128258</v>
      </c>
      <c r="O18" s="42" t="s">
        <v>224</v>
      </c>
    </row>
    <row r="19" spans="1:15" x14ac:dyDescent="0.25">
      <c r="A19" s="62">
        <v>9</v>
      </c>
      <c r="B19" s="63" t="s">
        <v>218</v>
      </c>
      <c r="C19" s="64">
        <v>10</v>
      </c>
      <c r="D19" s="65" t="s">
        <v>206</v>
      </c>
      <c r="E19" s="48" t="str">
        <f t="shared" si="0"/>
        <v>Significantly Different</v>
      </c>
      <c r="G19" s="42">
        <f t="shared" si="1"/>
        <v>10</v>
      </c>
      <c r="H19" s="42">
        <f t="shared" si="2"/>
        <v>6</v>
      </c>
      <c r="I19" s="42" t="str">
        <f t="shared" si="3"/>
        <v>+/-</v>
      </c>
      <c r="J19" s="42" t="str">
        <f t="shared" si="4"/>
        <v>0.1</v>
      </c>
      <c r="K19" s="50">
        <f t="shared" si="5"/>
        <v>6.0790273556231005E-2</v>
      </c>
      <c r="L19" s="50">
        <f t="shared" si="6"/>
        <v>-1</v>
      </c>
      <c r="M19" s="50">
        <f t="shared" si="7"/>
        <v>8.5970429323592404E-2</v>
      </c>
      <c r="N19" s="50">
        <f t="shared" si="8"/>
        <v>-11.631906550518707</v>
      </c>
      <c r="O19" s="42" t="s">
        <v>226</v>
      </c>
    </row>
    <row r="20" spans="1:15" x14ac:dyDescent="0.25">
      <c r="A20" s="62">
        <v>10</v>
      </c>
      <c r="B20" s="63" t="s">
        <v>207</v>
      </c>
      <c r="C20" s="64">
        <v>9.9</v>
      </c>
      <c r="D20" s="66" t="s">
        <v>265</v>
      </c>
      <c r="E20" s="48" t="str">
        <f t="shared" si="0"/>
        <v>Significantly Different</v>
      </c>
      <c r="G20" s="42">
        <f t="shared" si="1"/>
        <v>9.9</v>
      </c>
      <c r="H20" s="42">
        <f t="shared" si="2"/>
        <v>6</v>
      </c>
      <c r="I20" s="42" t="str">
        <f t="shared" si="3"/>
        <v>+/-</v>
      </c>
      <c r="J20" s="42" t="str">
        <f t="shared" si="4"/>
        <v>0.7</v>
      </c>
      <c r="K20" s="50">
        <f t="shared" si="5"/>
        <v>0.42553191489361697</v>
      </c>
      <c r="L20" s="50">
        <f t="shared" si="6"/>
        <v>-0.90000000000000036</v>
      </c>
      <c r="M20" s="50">
        <f t="shared" si="7"/>
        <v>0.42985214661796195</v>
      </c>
      <c r="N20" s="50">
        <f t="shared" si="8"/>
        <v>-2.0937431790933685</v>
      </c>
      <c r="O20" s="42" t="s">
        <v>229</v>
      </c>
    </row>
    <row r="21" spans="1:15" x14ac:dyDescent="0.25">
      <c r="A21" s="62">
        <v>11</v>
      </c>
      <c r="B21" s="63" t="s">
        <v>258</v>
      </c>
      <c r="C21" s="64">
        <v>9.8000000000000007</v>
      </c>
      <c r="D21" s="65" t="s">
        <v>210</v>
      </c>
      <c r="E21" s="48" t="str">
        <f t="shared" si="0"/>
        <v>Significantly Different</v>
      </c>
      <c r="G21" s="42">
        <f t="shared" si="1"/>
        <v>9.8000000000000007</v>
      </c>
      <c r="H21" s="42">
        <f t="shared" si="2"/>
        <v>6</v>
      </c>
      <c r="I21" s="42" t="str">
        <f t="shared" si="3"/>
        <v>+/-</v>
      </c>
      <c r="J21" s="42" t="str">
        <f t="shared" si="4"/>
        <v>0.2</v>
      </c>
      <c r="K21" s="50">
        <f t="shared" si="5"/>
        <v>0.12158054711246201</v>
      </c>
      <c r="L21" s="50">
        <f t="shared" si="6"/>
        <v>-0.80000000000000071</v>
      </c>
      <c r="M21" s="50">
        <f t="shared" si="7"/>
        <v>0.1359311840425404</v>
      </c>
      <c r="N21" s="50">
        <f t="shared" si="8"/>
        <v>-5.8853309167794521</v>
      </c>
      <c r="O21" s="42" t="s">
        <v>231</v>
      </c>
    </row>
    <row r="22" spans="1:15" x14ac:dyDescent="0.25">
      <c r="A22" s="62">
        <v>11</v>
      </c>
      <c r="B22" s="63" t="s">
        <v>256</v>
      </c>
      <c r="C22" s="64">
        <v>9.8000000000000007</v>
      </c>
      <c r="D22" s="65" t="s">
        <v>228</v>
      </c>
      <c r="E22" s="48" t="str">
        <f t="shared" si="0"/>
        <v>Significantly Different</v>
      </c>
      <c r="G22" s="42">
        <f t="shared" si="1"/>
        <v>9.8000000000000007</v>
      </c>
      <c r="H22" s="42">
        <f t="shared" si="2"/>
        <v>6</v>
      </c>
      <c r="I22" s="42" t="str">
        <f t="shared" si="3"/>
        <v>+/-</v>
      </c>
      <c r="J22" s="42" t="str">
        <f t="shared" si="4"/>
        <v>0.3</v>
      </c>
      <c r="K22" s="50">
        <f t="shared" si="5"/>
        <v>0.18237082066869301</v>
      </c>
      <c r="L22" s="50">
        <f t="shared" si="6"/>
        <v>-0.80000000000000071</v>
      </c>
      <c r="M22" s="50">
        <f t="shared" si="7"/>
        <v>0.19223572402239389</v>
      </c>
      <c r="N22" s="50">
        <f t="shared" si="8"/>
        <v>-4.1615574007815903</v>
      </c>
      <c r="O22" s="42" t="s">
        <v>233</v>
      </c>
    </row>
    <row r="23" spans="1:15" x14ac:dyDescent="0.25">
      <c r="A23" s="62">
        <v>13</v>
      </c>
      <c r="B23" s="63" t="s">
        <v>223</v>
      </c>
      <c r="C23" s="64">
        <v>9.5</v>
      </c>
      <c r="D23" s="65" t="s">
        <v>294</v>
      </c>
      <c r="E23" s="48" t="str">
        <f t="shared" si="0"/>
        <v>Not Significantly Different</v>
      </c>
      <c r="G23" s="42">
        <f t="shared" si="1"/>
        <v>9.5</v>
      </c>
      <c r="H23" s="42">
        <f t="shared" si="2"/>
        <v>6</v>
      </c>
      <c r="I23" s="42" t="str">
        <f t="shared" si="3"/>
        <v>+/-</v>
      </c>
      <c r="J23" s="42" t="str">
        <f t="shared" si="4"/>
        <v>0.8</v>
      </c>
      <c r="K23" s="50">
        <f t="shared" si="5"/>
        <v>0.48632218844984804</v>
      </c>
      <c r="L23" s="50">
        <f t="shared" si="6"/>
        <v>-0.5</v>
      </c>
      <c r="M23" s="50">
        <f t="shared" si="7"/>
        <v>0.49010685399991183</v>
      </c>
      <c r="N23" s="50">
        <f t="shared" si="8"/>
        <v>-1.0201856919962395</v>
      </c>
      <c r="O23" s="42" t="s">
        <v>221</v>
      </c>
    </row>
    <row r="24" spans="1:15" x14ac:dyDescent="0.25">
      <c r="A24" s="62">
        <v>13</v>
      </c>
      <c r="B24" s="63" t="s">
        <v>260</v>
      </c>
      <c r="C24" s="64">
        <v>9.5</v>
      </c>
      <c r="D24" s="65" t="s">
        <v>255</v>
      </c>
      <c r="E24" s="48" t="str">
        <f t="shared" si="0"/>
        <v>Significantly Different</v>
      </c>
      <c r="G24" s="42">
        <f t="shared" si="1"/>
        <v>9.5</v>
      </c>
      <c r="H24" s="42">
        <f t="shared" si="2"/>
        <v>6</v>
      </c>
      <c r="I24" s="42" t="str">
        <f t="shared" si="3"/>
        <v>+/-</v>
      </c>
      <c r="J24" s="42" t="str">
        <f t="shared" si="4"/>
        <v>0.4</v>
      </c>
      <c r="K24" s="50">
        <f t="shared" si="5"/>
        <v>0.24316109422492402</v>
      </c>
      <c r="L24" s="50">
        <f t="shared" si="6"/>
        <v>-0.5</v>
      </c>
      <c r="M24" s="50">
        <f t="shared" si="7"/>
        <v>0.25064471888253259</v>
      </c>
      <c r="N24" s="50">
        <f t="shared" si="8"/>
        <v>-1.9948555159238384</v>
      </c>
      <c r="O24" s="42" t="s">
        <v>235</v>
      </c>
    </row>
    <row r="25" spans="1:15" x14ac:dyDescent="0.25">
      <c r="A25" s="62">
        <v>13</v>
      </c>
      <c r="B25" s="63" t="s">
        <v>239</v>
      </c>
      <c r="C25" s="64">
        <v>9.5</v>
      </c>
      <c r="D25" s="65" t="s">
        <v>255</v>
      </c>
      <c r="E25" s="48" t="str">
        <f t="shared" si="0"/>
        <v>Significantly Different</v>
      </c>
      <c r="G25" s="42">
        <f t="shared" si="1"/>
        <v>9.5</v>
      </c>
      <c r="H25" s="42">
        <f t="shared" si="2"/>
        <v>6</v>
      </c>
      <c r="I25" s="42" t="str">
        <f t="shared" si="3"/>
        <v>+/-</v>
      </c>
      <c r="J25" s="42" t="str">
        <f t="shared" si="4"/>
        <v>0.4</v>
      </c>
      <c r="K25" s="50">
        <f t="shared" si="5"/>
        <v>0.24316109422492402</v>
      </c>
      <c r="L25" s="50">
        <f t="shared" si="6"/>
        <v>-0.5</v>
      </c>
      <c r="M25" s="50">
        <f t="shared" si="7"/>
        <v>0.25064471888253259</v>
      </c>
      <c r="N25" s="50">
        <f t="shared" si="8"/>
        <v>-1.9948555159238384</v>
      </c>
      <c r="O25" s="42" t="s">
        <v>237</v>
      </c>
    </row>
    <row r="26" spans="1:15" x14ac:dyDescent="0.25">
      <c r="A26" s="62">
        <v>16</v>
      </c>
      <c r="B26" s="63" t="s">
        <v>229</v>
      </c>
      <c r="C26" s="64">
        <v>9.4</v>
      </c>
      <c r="D26" s="65" t="s">
        <v>210</v>
      </c>
      <c r="E26" s="48" t="str">
        <f t="shared" si="0"/>
        <v>Significantly Different</v>
      </c>
      <c r="G26" s="42">
        <f t="shared" si="1"/>
        <v>9.4</v>
      </c>
      <c r="H26" s="42">
        <f t="shared" si="2"/>
        <v>6</v>
      </c>
      <c r="I26" s="42" t="str">
        <f t="shared" si="3"/>
        <v>+/-</v>
      </c>
      <c r="J26" s="42" t="str">
        <f t="shared" si="4"/>
        <v>0.2</v>
      </c>
      <c r="K26" s="50">
        <f t="shared" si="5"/>
        <v>0.12158054711246201</v>
      </c>
      <c r="L26" s="50">
        <f t="shared" si="6"/>
        <v>-0.40000000000000036</v>
      </c>
      <c r="M26" s="50">
        <f t="shared" si="7"/>
        <v>0.1359311840425404</v>
      </c>
      <c r="N26" s="50">
        <f t="shared" si="8"/>
        <v>-2.942665458389726</v>
      </c>
      <c r="O26" s="42" t="s">
        <v>219</v>
      </c>
    </row>
    <row r="27" spans="1:15" x14ac:dyDescent="0.25">
      <c r="A27" s="62">
        <v>16</v>
      </c>
      <c r="B27" s="63" t="s">
        <v>231</v>
      </c>
      <c r="C27" s="64">
        <v>9.4</v>
      </c>
      <c r="D27" s="65" t="s">
        <v>228</v>
      </c>
      <c r="E27" s="48" t="str">
        <f t="shared" si="0"/>
        <v>Significantly Different</v>
      </c>
      <c r="G27" s="42">
        <f t="shared" si="1"/>
        <v>9.4</v>
      </c>
      <c r="H27" s="42">
        <f t="shared" si="2"/>
        <v>6</v>
      </c>
      <c r="I27" s="42" t="str">
        <f t="shared" si="3"/>
        <v>+/-</v>
      </c>
      <c r="J27" s="42" t="str">
        <f t="shared" si="4"/>
        <v>0.3</v>
      </c>
      <c r="K27" s="50">
        <f t="shared" si="5"/>
        <v>0.18237082066869301</v>
      </c>
      <c r="L27" s="50">
        <f t="shared" si="6"/>
        <v>-0.40000000000000036</v>
      </c>
      <c r="M27" s="50">
        <f t="shared" si="7"/>
        <v>0.19223572402239389</v>
      </c>
      <c r="N27" s="50">
        <f t="shared" si="8"/>
        <v>-2.0807787003907952</v>
      </c>
      <c r="O27" s="42" t="s">
        <v>236</v>
      </c>
    </row>
    <row r="28" spans="1:15" x14ac:dyDescent="0.25">
      <c r="A28" s="62">
        <v>16</v>
      </c>
      <c r="B28" s="63" t="s">
        <v>225</v>
      </c>
      <c r="C28" s="64">
        <v>9.4</v>
      </c>
      <c r="D28" s="65" t="s">
        <v>217</v>
      </c>
      <c r="E28" s="48" t="str">
        <f t="shared" si="0"/>
        <v>Not Significantly Different</v>
      </c>
      <c r="G28" s="42">
        <f t="shared" si="1"/>
        <v>9.4</v>
      </c>
      <c r="H28" s="42">
        <f t="shared" si="2"/>
        <v>6</v>
      </c>
      <c r="I28" s="42" t="str">
        <f t="shared" si="3"/>
        <v>+/-</v>
      </c>
      <c r="J28" s="42" t="str">
        <f t="shared" si="4"/>
        <v>0.5</v>
      </c>
      <c r="K28" s="50">
        <f t="shared" si="5"/>
        <v>0.303951367781155</v>
      </c>
      <c r="L28" s="50">
        <f t="shared" si="6"/>
        <v>-0.40000000000000036</v>
      </c>
      <c r="M28" s="50">
        <f t="shared" si="7"/>
        <v>0.30997079109986531</v>
      </c>
      <c r="N28" s="50">
        <f t="shared" si="8"/>
        <v>-1.2904441692092523</v>
      </c>
      <c r="O28" s="42" t="s">
        <v>225</v>
      </c>
    </row>
    <row r="29" spans="1:15" x14ac:dyDescent="0.25">
      <c r="A29" s="62">
        <v>16</v>
      </c>
      <c r="B29" s="63" t="s">
        <v>263</v>
      </c>
      <c r="C29" s="64">
        <v>9.4</v>
      </c>
      <c r="D29" s="65" t="s">
        <v>255</v>
      </c>
      <c r="E29" s="48" t="str">
        <f t="shared" si="0"/>
        <v>Not Significantly Different</v>
      </c>
      <c r="G29" s="42">
        <f t="shared" si="1"/>
        <v>9.4</v>
      </c>
      <c r="H29" s="42">
        <f t="shared" si="2"/>
        <v>6</v>
      </c>
      <c r="I29" s="42" t="str">
        <f t="shared" si="3"/>
        <v>+/-</v>
      </c>
      <c r="J29" s="42" t="str">
        <f t="shared" si="4"/>
        <v>0.4</v>
      </c>
      <c r="K29" s="50">
        <f t="shared" si="5"/>
        <v>0.24316109422492402</v>
      </c>
      <c r="L29" s="50">
        <f t="shared" si="6"/>
        <v>-0.40000000000000036</v>
      </c>
      <c r="M29" s="50">
        <f t="shared" si="7"/>
        <v>0.25064471888253259</v>
      </c>
      <c r="N29" s="50">
        <f t="shared" si="8"/>
        <v>-1.5958844127390721</v>
      </c>
      <c r="O29" s="42" t="s">
        <v>241</v>
      </c>
    </row>
    <row r="30" spans="1:15" x14ac:dyDescent="0.25">
      <c r="A30" s="62">
        <v>20</v>
      </c>
      <c r="B30" s="63" t="s">
        <v>236</v>
      </c>
      <c r="C30" s="64">
        <v>9.3000000000000007</v>
      </c>
      <c r="D30" s="65" t="s">
        <v>255</v>
      </c>
      <c r="E30" s="48" t="str">
        <f t="shared" si="0"/>
        <v>Not Significantly Different</v>
      </c>
      <c r="G30" s="42">
        <f t="shared" si="1"/>
        <v>9.3000000000000007</v>
      </c>
      <c r="H30" s="42">
        <f t="shared" si="2"/>
        <v>6</v>
      </c>
      <c r="I30" s="42" t="str">
        <f t="shared" si="3"/>
        <v>+/-</v>
      </c>
      <c r="J30" s="42" t="str">
        <f t="shared" si="4"/>
        <v>0.4</v>
      </c>
      <c r="K30" s="50">
        <f t="shared" si="5"/>
        <v>0.24316109422492402</v>
      </c>
      <c r="L30" s="50">
        <f t="shared" si="6"/>
        <v>-0.30000000000000071</v>
      </c>
      <c r="M30" s="50">
        <f t="shared" si="7"/>
        <v>0.25064471888253259</v>
      </c>
      <c r="N30" s="50">
        <f t="shared" si="8"/>
        <v>-1.1969133095543059</v>
      </c>
      <c r="O30" s="42" t="s">
        <v>207</v>
      </c>
    </row>
    <row r="31" spans="1:15" x14ac:dyDescent="0.25">
      <c r="A31" s="62">
        <v>20</v>
      </c>
      <c r="B31" s="63" t="s">
        <v>261</v>
      </c>
      <c r="C31" s="64">
        <v>9.3000000000000007</v>
      </c>
      <c r="D31" s="65" t="s">
        <v>228</v>
      </c>
      <c r="E31" s="48" t="str">
        <f t="shared" si="0"/>
        <v>Not Significantly Different</v>
      </c>
      <c r="G31" s="42">
        <f t="shared" si="1"/>
        <v>9.3000000000000007</v>
      </c>
      <c r="H31" s="42">
        <f t="shared" si="2"/>
        <v>6</v>
      </c>
      <c r="I31" s="42" t="str">
        <f t="shared" si="3"/>
        <v>+/-</v>
      </c>
      <c r="J31" s="42" t="str">
        <f t="shared" si="4"/>
        <v>0.3</v>
      </c>
      <c r="K31" s="50">
        <f t="shared" si="5"/>
        <v>0.18237082066869301</v>
      </c>
      <c r="L31" s="50">
        <f t="shared" si="6"/>
        <v>-0.30000000000000071</v>
      </c>
      <c r="M31" s="50">
        <f t="shared" si="7"/>
        <v>0.19223572402239389</v>
      </c>
      <c r="N31" s="50">
        <f t="shared" si="8"/>
        <v>-1.5605840252930989</v>
      </c>
      <c r="O31" s="42" t="s">
        <v>244</v>
      </c>
    </row>
    <row r="32" spans="1:15" x14ac:dyDescent="0.25">
      <c r="A32" s="62">
        <v>22</v>
      </c>
      <c r="B32" s="63" t="s">
        <v>224</v>
      </c>
      <c r="C32" s="64">
        <v>9.1</v>
      </c>
      <c r="D32" s="65" t="s">
        <v>294</v>
      </c>
      <c r="E32" s="48" t="str">
        <f t="shared" si="0"/>
        <v>Not Significantly Different</v>
      </c>
      <c r="G32" s="42">
        <f t="shared" si="1"/>
        <v>9.1</v>
      </c>
      <c r="H32" s="42">
        <f t="shared" si="2"/>
        <v>6</v>
      </c>
      <c r="I32" s="42" t="str">
        <f t="shared" si="3"/>
        <v>+/-</v>
      </c>
      <c r="J32" s="42" t="str">
        <f t="shared" si="4"/>
        <v>0.8</v>
      </c>
      <c r="K32" s="50">
        <f t="shared" si="5"/>
        <v>0.48632218844984804</v>
      </c>
      <c r="L32" s="50">
        <f t="shared" si="6"/>
        <v>-9.9999999999999645E-2</v>
      </c>
      <c r="M32" s="50">
        <f t="shared" si="7"/>
        <v>0.49010685399991183</v>
      </c>
      <c r="N32" s="50">
        <f t="shared" si="8"/>
        <v>-0.2040371383992472</v>
      </c>
      <c r="O32" s="42" t="s">
        <v>247</v>
      </c>
    </row>
    <row r="33" spans="1:15" x14ac:dyDescent="0.25">
      <c r="A33" s="62">
        <v>22</v>
      </c>
      <c r="B33" s="63" t="s">
        <v>262</v>
      </c>
      <c r="C33" s="64">
        <v>9.1</v>
      </c>
      <c r="D33" s="65" t="s">
        <v>228</v>
      </c>
      <c r="E33" s="48" t="str">
        <f t="shared" si="0"/>
        <v>Not Significantly Different</v>
      </c>
      <c r="G33" s="42">
        <f t="shared" si="1"/>
        <v>9.1</v>
      </c>
      <c r="H33" s="42">
        <f t="shared" si="2"/>
        <v>6</v>
      </c>
      <c r="I33" s="42" t="str">
        <f t="shared" si="3"/>
        <v>+/-</v>
      </c>
      <c r="J33" s="42" t="str">
        <f t="shared" si="4"/>
        <v>0.3</v>
      </c>
      <c r="K33" s="50">
        <f t="shared" si="5"/>
        <v>0.18237082066869301</v>
      </c>
      <c r="L33" s="50">
        <f t="shared" si="6"/>
        <v>-9.9999999999999645E-2</v>
      </c>
      <c r="M33" s="50">
        <f t="shared" si="7"/>
        <v>0.19223572402239389</v>
      </c>
      <c r="N33" s="50">
        <f t="shared" si="8"/>
        <v>-0.52019467509769657</v>
      </c>
      <c r="O33" s="42" t="s">
        <v>249</v>
      </c>
    </row>
    <row r="34" spans="1:15" x14ac:dyDescent="0.25">
      <c r="A34" s="62">
        <v>24</v>
      </c>
      <c r="B34" s="63" t="s">
        <v>241</v>
      </c>
      <c r="C34" s="64">
        <v>9</v>
      </c>
      <c r="D34" s="65" t="s">
        <v>255</v>
      </c>
      <c r="E34" s="48" t="str">
        <f t="shared" si="0"/>
        <v>Not Significantly Different</v>
      </c>
      <c r="G34" s="42">
        <f t="shared" si="1"/>
        <v>9</v>
      </c>
      <c r="H34" s="42">
        <f t="shared" si="2"/>
        <v>6</v>
      </c>
      <c r="I34" s="42" t="str">
        <f t="shared" si="3"/>
        <v>+/-</v>
      </c>
      <c r="J34" s="42" t="str">
        <f t="shared" si="4"/>
        <v>0.4</v>
      </c>
      <c r="K34" s="50">
        <f t="shared" si="5"/>
        <v>0.24316109422492402</v>
      </c>
      <c r="L34" s="50">
        <f t="shared" si="6"/>
        <v>0</v>
      </c>
      <c r="M34" s="50">
        <f t="shared" si="7"/>
        <v>0.25064471888253259</v>
      </c>
      <c r="N34" s="50">
        <f t="shared" si="8"/>
        <v>0</v>
      </c>
      <c r="O34" s="42" t="s">
        <v>240</v>
      </c>
    </row>
    <row r="35" spans="1:15" x14ac:dyDescent="0.25">
      <c r="A35" s="62">
        <v>24</v>
      </c>
      <c r="B35" s="63" t="s">
        <v>251</v>
      </c>
      <c r="C35" s="64">
        <v>9</v>
      </c>
      <c r="D35" s="65" t="s">
        <v>228</v>
      </c>
      <c r="E35" s="48" t="str">
        <f t="shared" si="0"/>
        <v>Not Significantly Different</v>
      </c>
      <c r="G35" s="42">
        <f t="shared" si="1"/>
        <v>9</v>
      </c>
      <c r="H35" s="42">
        <f t="shared" si="2"/>
        <v>6</v>
      </c>
      <c r="I35" s="42" t="str">
        <f t="shared" si="3"/>
        <v>+/-</v>
      </c>
      <c r="J35" s="42" t="str">
        <f t="shared" si="4"/>
        <v>0.3</v>
      </c>
      <c r="K35" s="50">
        <f t="shared" si="5"/>
        <v>0.18237082066869301</v>
      </c>
      <c r="L35" s="50">
        <f t="shared" si="6"/>
        <v>0</v>
      </c>
      <c r="M35" s="50">
        <f t="shared" si="7"/>
        <v>0.19223572402239389</v>
      </c>
      <c r="N35" s="50">
        <f t="shared" si="8"/>
        <v>0</v>
      </c>
      <c r="O35" s="42" t="s">
        <v>250</v>
      </c>
    </row>
    <row r="36" spans="1:15" x14ac:dyDescent="0.25">
      <c r="A36" s="62">
        <v>24</v>
      </c>
      <c r="B36" s="63" t="s">
        <v>209</v>
      </c>
      <c r="C36" s="64">
        <v>9</v>
      </c>
      <c r="D36" s="65" t="s">
        <v>294</v>
      </c>
      <c r="E36" s="48" t="str">
        <f t="shared" si="0"/>
        <v>Not Significantly Different</v>
      </c>
      <c r="G36" s="42">
        <f t="shared" si="1"/>
        <v>9</v>
      </c>
      <c r="H36" s="42">
        <f t="shared" si="2"/>
        <v>6</v>
      </c>
      <c r="I36" s="42" t="str">
        <f t="shared" si="3"/>
        <v>+/-</v>
      </c>
      <c r="J36" s="42" t="str">
        <f t="shared" si="4"/>
        <v>0.8</v>
      </c>
      <c r="K36" s="50">
        <f t="shared" si="5"/>
        <v>0.48632218844984804</v>
      </c>
      <c r="L36" s="50">
        <f t="shared" si="6"/>
        <v>0</v>
      </c>
      <c r="M36" s="50">
        <f t="shared" si="7"/>
        <v>0.49010685399991183</v>
      </c>
      <c r="N36" s="50">
        <f t="shared" si="8"/>
        <v>0</v>
      </c>
      <c r="O36" s="42" t="s">
        <v>242</v>
      </c>
    </row>
    <row r="37" spans="1:15" x14ac:dyDescent="0.25">
      <c r="A37" s="62">
        <v>27</v>
      </c>
      <c r="B37" s="63" t="s">
        <v>221</v>
      </c>
      <c r="C37" s="64">
        <v>8.9</v>
      </c>
      <c r="D37" s="65" t="s">
        <v>265</v>
      </c>
      <c r="E37" s="48" t="str">
        <f t="shared" si="0"/>
        <v>Not Significantly Different</v>
      </c>
      <c r="G37" s="42">
        <f t="shared" si="1"/>
        <v>8.9</v>
      </c>
      <c r="H37" s="42">
        <f t="shared" si="2"/>
        <v>6</v>
      </c>
      <c r="I37" s="42" t="str">
        <f t="shared" si="3"/>
        <v>+/-</v>
      </c>
      <c r="J37" s="42" t="str">
        <f t="shared" si="4"/>
        <v>0.7</v>
      </c>
      <c r="K37" s="50">
        <f t="shared" si="5"/>
        <v>0.42553191489361697</v>
      </c>
      <c r="L37" s="50">
        <f t="shared" si="6"/>
        <v>9.9999999999999645E-2</v>
      </c>
      <c r="M37" s="50">
        <f t="shared" si="7"/>
        <v>0.42985214661796195</v>
      </c>
      <c r="N37" s="50">
        <f t="shared" si="8"/>
        <v>0.23263813101037334</v>
      </c>
      <c r="O37" s="42" t="s">
        <v>223</v>
      </c>
    </row>
    <row r="38" spans="1:15" x14ac:dyDescent="0.25">
      <c r="A38" s="62">
        <v>27</v>
      </c>
      <c r="B38" s="63" t="s">
        <v>237</v>
      </c>
      <c r="C38" s="64">
        <v>8.9</v>
      </c>
      <c r="D38" s="65" t="s">
        <v>228</v>
      </c>
      <c r="E38" s="48" t="str">
        <f t="shared" si="0"/>
        <v>Not Significantly Different</v>
      </c>
      <c r="G38" s="42">
        <f t="shared" si="1"/>
        <v>8.9</v>
      </c>
      <c r="H38" s="42">
        <f t="shared" si="2"/>
        <v>6</v>
      </c>
      <c r="I38" s="42" t="str">
        <f t="shared" si="3"/>
        <v>+/-</v>
      </c>
      <c r="J38" s="42" t="str">
        <f t="shared" si="4"/>
        <v>0.3</v>
      </c>
      <c r="K38" s="50">
        <f t="shared" si="5"/>
        <v>0.18237082066869301</v>
      </c>
      <c r="L38" s="50">
        <f t="shared" si="6"/>
        <v>9.9999999999999645E-2</v>
      </c>
      <c r="M38" s="50">
        <f t="shared" si="7"/>
        <v>0.19223572402239389</v>
      </c>
      <c r="N38" s="50">
        <f t="shared" si="8"/>
        <v>0.52019467509769657</v>
      </c>
      <c r="O38" s="42" t="s">
        <v>227</v>
      </c>
    </row>
    <row r="39" spans="1:15" x14ac:dyDescent="0.25">
      <c r="A39" s="62">
        <v>27</v>
      </c>
      <c r="B39" s="63" t="s">
        <v>249</v>
      </c>
      <c r="C39" s="64">
        <v>8.9</v>
      </c>
      <c r="D39" s="65" t="s">
        <v>210</v>
      </c>
      <c r="E39" s="48" t="str">
        <f t="shared" si="0"/>
        <v>Not Significantly Different</v>
      </c>
      <c r="G39" s="42">
        <f t="shared" si="1"/>
        <v>8.9</v>
      </c>
      <c r="H39" s="42">
        <f t="shared" si="2"/>
        <v>6</v>
      </c>
      <c r="I39" s="42" t="str">
        <f t="shared" si="3"/>
        <v>+/-</v>
      </c>
      <c r="J39" s="42" t="str">
        <f t="shared" si="4"/>
        <v>0.2</v>
      </c>
      <c r="K39" s="50">
        <f t="shared" si="5"/>
        <v>0.12158054711246201</v>
      </c>
      <c r="L39" s="50">
        <f t="shared" si="6"/>
        <v>9.9999999999999645E-2</v>
      </c>
      <c r="M39" s="50">
        <f t="shared" si="7"/>
        <v>0.1359311840425404</v>
      </c>
      <c r="N39" s="50">
        <f t="shared" si="8"/>
        <v>0.73566636459742829</v>
      </c>
      <c r="O39" s="42" t="s">
        <v>254</v>
      </c>
    </row>
    <row r="40" spans="1:15" x14ac:dyDescent="0.25">
      <c r="A40" s="62">
        <v>27</v>
      </c>
      <c r="B40" s="63" t="s">
        <v>250</v>
      </c>
      <c r="C40" s="64">
        <v>8.9</v>
      </c>
      <c r="D40" s="65" t="s">
        <v>217</v>
      </c>
      <c r="E40" s="48" t="str">
        <f t="shared" si="0"/>
        <v>Not Significantly Different</v>
      </c>
      <c r="G40" s="42">
        <f t="shared" si="1"/>
        <v>8.9</v>
      </c>
      <c r="H40" s="42">
        <f t="shared" si="2"/>
        <v>6</v>
      </c>
      <c r="I40" s="42" t="str">
        <f t="shared" si="3"/>
        <v>+/-</v>
      </c>
      <c r="J40" s="42" t="str">
        <f t="shared" si="4"/>
        <v>0.5</v>
      </c>
      <c r="K40" s="50">
        <f t="shared" si="5"/>
        <v>0.303951367781155</v>
      </c>
      <c r="L40" s="50">
        <f t="shared" si="6"/>
        <v>9.9999999999999645E-2</v>
      </c>
      <c r="M40" s="50">
        <f t="shared" si="7"/>
        <v>0.30997079109986531</v>
      </c>
      <c r="N40" s="50">
        <f t="shared" si="8"/>
        <v>0.32261104230231163</v>
      </c>
      <c r="O40" s="42" t="s">
        <v>214</v>
      </c>
    </row>
    <row r="41" spans="1:15" x14ac:dyDescent="0.25">
      <c r="A41" s="62">
        <v>31</v>
      </c>
      <c r="B41" s="63" t="s">
        <v>244</v>
      </c>
      <c r="C41" s="64">
        <v>8.8000000000000007</v>
      </c>
      <c r="D41" s="65" t="s">
        <v>228</v>
      </c>
      <c r="E41" s="48" t="str">
        <f t="shared" si="0"/>
        <v>Not Significantly Different</v>
      </c>
      <c r="G41" s="42">
        <f t="shared" si="1"/>
        <v>8.8000000000000007</v>
      </c>
      <c r="H41" s="42">
        <f t="shared" si="2"/>
        <v>6</v>
      </c>
      <c r="I41" s="42" t="str">
        <f t="shared" si="3"/>
        <v>+/-</v>
      </c>
      <c r="J41" s="42" t="str">
        <f t="shared" si="4"/>
        <v>0.3</v>
      </c>
      <c r="K41" s="50">
        <f t="shared" si="5"/>
        <v>0.18237082066869301</v>
      </c>
      <c r="L41" s="50">
        <f t="shared" si="6"/>
        <v>0.19999999999999929</v>
      </c>
      <c r="M41" s="50">
        <f t="shared" si="7"/>
        <v>0.19223572402239389</v>
      </c>
      <c r="N41" s="50">
        <f t="shared" si="8"/>
        <v>1.0403893501953931</v>
      </c>
      <c r="O41" s="42" t="s">
        <v>257</v>
      </c>
    </row>
    <row r="42" spans="1:15" x14ac:dyDescent="0.25">
      <c r="A42" s="62">
        <v>31</v>
      </c>
      <c r="B42" s="63" t="s">
        <v>238</v>
      </c>
      <c r="C42" s="64">
        <v>8.8000000000000007</v>
      </c>
      <c r="D42" s="65" t="s">
        <v>294</v>
      </c>
      <c r="E42" s="48" t="str">
        <f t="shared" si="0"/>
        <v>Not Significantly Different</v>
      </c>
      <c r="G42" s="42">
        <f t="shared" si="1"/>
        <v>8.8000000000000007</v>
      </c>
      <c r="H42" s="42">
        <f t="shared" si="2"/>
        <v>6</v>
      </c>
      <c r="I42" s="42" t="str">
        <f t="shared" si="3"/>
        <v>+/-</v>
      </c>
      <c r="J42" s="42" t="str">
        <f t="shared" si="4"/>
        <v>0.8</v>
      </c>
      <c r="K42" s="50">
        <f t="shared" si="5"/>
        <v>0.48632218844984804</v>
      </c>
      <c r="L42" s="50">
        <f t="shared" si="6"/>
        <v>0.19999999999999929</v>
      </c>
      <c r="M42" s="50">
        <f t="shared" si="7"/>
        <v>0.49010685399991183</v>
      </c>
      <c r="N42" s="50">
        <f t="shared" si="8"/>
        <v>0.4080742767984944</v>
      </c>
      <c r="O42" s="42" t="s">
        <v>252</v>
      </c>
    </row>
    <row r="43" spans="1:15" x14ac:dyDescent="0.25">
      <c r="A43" s="62">
        <v>33</v>
      </c>
      <c r="B43" s="63" t="s">
        <v>227</v>
      </c>
      <c r="C43" s="64">
        <v>8.6999999999999993</v>
      </c>
      <c r="D43" s="65" t="s">
        <v>217</v>
      </c>
      <c r="E43" s="48" t="str">
        <f t="shared" si="0"/>
        <v>Not Significantly Different</v>
      </c>
      <c r="G43" s="42">
        <f t="shared" si="1"/>
        <v>8.6999999999999993</v>
      </c>
      <c r="H43" s="42">
        <f t="shared" si="2"/>
        <v>6</v>
      </c>
      <c r="I43" s="42" t="str">
        <f t="shared" si="3"/>
        <v>+/-</v>
      </c>
      <c r="J43" s="42" t="str">
        <f t="shared" si="4"/>
        <v>0.5</v>
      </c>
      <c r="K43" s="50">
        <f t="shared" si="5"/>
        <v>0.303951367781155</v>
      </c>
      <c r="L43" s="50">
        <f t="shared" si="6"/>
        <v>0.30000000000000071</v>
      </c>
      <c r="M43" s="50">
        <f t="shared" si="7"/>
        <v>0.30997079109986531</v>
      </c>
      <c r="N43" s="50">
        <f t="shared" si="8"/>
        <v>0.96783312690694057</v>
      </c>
      <c r="O43" s="42" t="s">
        <v>259</v>
      </c>
    </row>
    <row r="44" spans="1:15" x14ac:dyDescent="0.25">
      <c r="A44" s="62">
        <v>33</v>
      </c>
      <c r="B44" s="63" t="s">
        <v>230</v>
      </c>
      <c r="C44" s="64">
        <v>8.6999999999999993</v>
      </c>
      <c r="D44" s="65" t="s">
        <v>246</v>
      </c>
      <c r="E44" s="48" t="str">
        <f t="shared" si="0"/>
        <v>Not Significantly Different</v>
      </c>
      <c r="G44" s="42">
        <f t="shared" si="1"/>
        <v>8.6999999999999993</v>
      </c>
      <c r="H44" s="42">
        <f t="shared" si="2"/>
        <v>6</v>
      </c>
      <c r="I44" s="42" t="str">
        <f t="shared" si="3"/>
        <v>+/-</v>
      </c>
      <c r="J44" s="42" t="str">
        <f t="shared" si="4"/>
        <v>0.9</v>
      </c>
      <c r="K44" s="50">
        <f t="shared" si="5"/>
        <v>0.54711246200607899</v>
      </c>
      <c r="L44" s="50">
        <f t="shared" si="6"/>
        <v>0.30000000000000071</v>
      </c>
      <c r="M44" s="50">
        <f t="shared" si="7"/>
        <v>0.55047933970440222</v>
      </c>
      <c r="N44" s="50">
        <f t="shared" si="8"/>
        <v>0.54497958117936895</v>
      </c>
      <c r="O44" s="42" t="s">
        <v>261</v>
      </c>
    </row>
    <row r="45" spans="1:15" x14ac:dyDescent="0.25">
      <c r="A45" s="62">
        <v>35</v>
      </c>
      <c r="B45" s="63" t="s">
        <v>220</v>
      </c>
      <c r="C45" s="64">
        <v>8.6</v>
      </c>
      <c r="D45" s="65" t="s">
        <v>255</v>
      </c>
      <c r="E45" s="48" t="str">
        <f t="shared" si="0"/>
        <v>Not Significantly Different</v>
      </c>
      <c r="G45" s="42">
        <f t="shared" si="1"/>
        <v>8.6</v>
      </c>
      <c r="H45" s="42">
        <f t="shared" si="2"/>
        <v>6</v>
      </c>
      <c r="I45" s="42" t="str">
        <f t="shared" si="3"/>
        <v>+/-</v>
      </c>
      <c r="J45" s="42" t="str">
        <f t="shared" si="4"/>
        <v>0.4</v>
      </c>
      <c r="K45" s="50">
        <f t="shared" si="5"/>
        <v>0.24316109422492402</v>
      </c>
      <c r="L45" s="50">
        <f t="shared" si="6"/>
        <v>0.40000000000000036</v>
      </c>
      <c r="M45" s="50">
        <f t="shared" si="7"/>
        <v>0.25064471888253259</v>
      </c>
      <c r="N45" s="50">
        <f t="shared" si="8"/>
        <v>1.5958844127390721</v>
      </c>
      <c r="O45" s="42" t="s">
        <v>230</v>
      </c>
    </row>
    <row r="46" spans="1:15" x14ac:dyDescent="0.25">
      <c r="A46" s="62">
        <v>35</v>
      </c>
      <c r="B46" s="63" t="s">
        <v>212</v>
      </c>
      <c r="C46" s="64">
        <v>8.6</v>
      </c>
      <c r="D46" s="65" t="s">
        <v>265</v>
      </c>
      <c r="E46" s="48" t="str">
        <f t="shared" si="0"/>
        <v>Not Significantly Different</v>
      </c>
      <c r="G46" s="42">
        <f t="shared" si="1"/>
        <v>8.6</v>
      </c>
      <c r="H46" s="42">
        <f t="shared" si="2"/>
        <v>6</v>
      </c>
      <c r="I46" s="42" t="str">
        <f t="shared" si="3"/>
        <v>+/-</v>
      </c>
      <c r="J46" s="42" t="str">
        <f t="shared" si="4"/>
        <v>0.7</v>
      </c>
      <c r="K46" s="50">
        <f t="shared" si="5"/>
        <v>0.42553191489361697</v>
      </c>
      <c r="L46" s="50">
        <f t="shared" si="6"/>
        <v>0.40000000000000036</v>
      </c>
      <c r="M46" s="50">
        <f t="shared" si="7"/>
        <v>0.42985214661796195</v>
      </c>
      <c r="N46" s="50">
        <f t="shared" si="8"/>
        <v>0.93055252404149758</v>
      </c>
      <c r="O46" s="42" t="s">
        <v>243</v>
      </c>
    </row>
    <row r="47" spans="1:15" x14ac:dyDescent="0.25">
      <c r="A47" s="62">
        <v>37</v>
      </c>
      <c r="B47" s="63" t="s">
        <v>248</v>
      </c>
      <c r="C47" s="64">
        <v>8.5</v>
      </c>
      <c r="D47" s="65" t="s">
        <v>210</v>
      </c>
      <c r="E47" s="48" t="str">
        <f t="shared" si="0"/>
        <v>Significantly Different</v>
      </c>
      <c r="G47" s="42">
        <f t="shared" si="1"/>
        <v>8.5</v>
      </c>
      <c r="H47" s="42">
        <f t="shared" si="2"/>
        <v>6</v>
      </c>
      <c r="I47" s="42" t="str">
        <f t="shared" si="3"/>
        <v>+/-</v>
      </c>
      <c r="J47" s="42" t="str">
        <f t="shared" si="4"/>
        <v>0.2</v>
      </c>
      <c r="K47" s="50">
        <f t="shared" si="5"/>
        <v>0.12158054711246201</v>
      </c>
      <c r="L47" s="50">
        <f t="shared" si="6"/>
        <v>0.5</v>
      </c>
      <c r="M47" s="50">
        <f t="shared" si="7"/>
        <v>0.1359311840425404</v>
      </c>
      <c r="N47" s="50">
        <f t="shared" si="8"/>
        <v>3.6783318229871544</v>
      </c>
      <c r="O47" s="42" t="s">
        <v>260</v>
      </c>
    </row>
    <row r="48" spans="1:15" x14ac:dyDescent="0.25">
      <c r="A48" s="62">
        <v>38</v>
      </c>
      <c r="B48" s="63" t="s">
        <v>240</v>
      </c>
      <c r="C48" s="64">
        <v>8.4</v>
      </c>
      <c r="D48" s="65" t="s">
        <v>210</v>
      </c>
      <c r="E48" s="48" t="str">
        <f t="shared" si="0"/>
        <v>Significantly Different</v>
      </c>
      <c r="G48" s="42">
        <f t="shared" si="1"/>
        <v>8.4</v>
      </c>
      <c r="H48" s="42">
        <f t="shared" si="2"/>
        <v>6</v>
      </c>
      <c r="I48" s="42" t="str">
        <f t="shared" si="3"/>
        <v>+/-</v>
      </c>
      <c r="J48" s="42" t="str">
        <f t="shared" si="4"/>
        <v>0.2</v>
      </c>
      <c r="K48" s="50">
        <f t="shared" si="5"/>
        <v>0.12158054711246201</v>
      </c>
      <c r="L48" s="50">
        <f t="shared" si="6"/>
        <v>0.59999999999999964</v>
      </c>
      <c r="M48" s="50">
        <f t="shared" si="7"/>
        <v>0.1359311840425404</v>
      </c>
      <c r="N48" s="50">
        <f t="shared" si="8"/>
        <v>4.4139981875845828</v>
      </c>
      <c r="O48" s="42" t="s">
        <v>239</v>
      </c>
    </row>
    <row r="49" spans="1:15" x14ac:dyDescent="0.25">
      <c r="A49" s="62">
        <v>38</v>
      </c>
      <c r="B49" s="63" t="s">
        <v>242</v>
      </c>
      <c r="C49" s="64">
        <v>8.4</v>
      </c>
      <c r="D49" s="65" t="s">
        <v>228</v>
      </c>
      <c r="E49" s="48" t="str">
        <f t="shared" si="0"/>
        <v>Significantly Different</v>
      </c>
      <c r="G49" s="42">
        <f t="shared" si="1"/>
        <v>8.4</v>
      </c>
      <c r="H49" s="42">
        <f t="shared" si="2"/>
        <v>6</v>
      </c>
      <c r="I49" s="42" t="str">
        <f t="shared" si="3"/>
        <v>+/-</v>
      </c>
      <c r="J49" s="42" t="str">
        <f t="shared" si="4"/>
        <v>0.3</v>
      </c>
      <c r="K49" s="50">
        <f t="shared" si="5"/>
        <v>0.18237082066869301</v>
      </c>
      <c r="L49" s="50">
        <f t="shared" si="6"/>
        <v>0.59999999999999964</v>
      </c>
      <c r="M49" s="50">
        <f t="shared" si="7"/>
        <v>0.19223572402239389</v>
      </c>
      <c r="N49" s="50">
        <f t="shared" si="8"/>
        <v>3.1211680505861885</v>
      </c>
      <c r="O49" s="42" t="s">
        <v>248</v>
      </c>
    </row>
    <row r="50" spans="1:15" x14ac:dyDescent="0.25">
      <c r="A50" s="62">
        <v>40</v>
      </c>
      <c r="B50" s="63" t="s">
        <v>235</v>
      </c>
      <c r="C50" s="64">
        <v>8.3000000000000007</v>
      </c>
      <c r="D50" s="65" t="s">
        <v>210</v>
      </c>
      <c r="E50" s="48" t="str">
        <f t="shared" si="0"/>
        <v>Significantly Different</v>
      </c>
      <c r="G50" s="42">
        <f t="shared" si="1"/>
        <v>8.3000000000000007</v>
      </c>
      <c r="H50" s="42">
        <f t="shared" si="2"/>
        <v>6</v>
      </c>
      <c r="I50" s="42" t="str">
        <f t="shared" si="3"/>
        <v>+/-</v>
      </c>
      <c r="J50" s="42" t="str">
        <f t="shared" si="4"/>
        <v>0.2</v>
      </c>
      <c r="K50" s="50">
        <f t="shared" si="5"/>
        <v>0.12158054711246201</v>
      </c>
      <c r="L50" s="50">
        <f t="shared" si="6"/>
        <v>0.69999999999999929</v>
      </c>
      <c r="M50" s="50">
        <f t="shared" si="7"/>
        <v>0.1359311840425404</v>
      </c>
      <c r="N50" s="50">
        <f t="shared" si="8"/>
        <v>5.1496645521820108</v>
      </c>
      <c r="O50" s="42" t="s">
        <v>245</v>
      </c>
    </row>
    <row r="51" spans="1:15" x14ac:dyDescent="0.25">
      <c r="A51" s="62">
        <v>41</v>
      </c>
      <c r="B51" s="63" t="s">
        <v>257</v>
      </c>
      <c r="C51" s="64">
        <v>8.1999999999999993</v>
      </c>
      <c r="D51" s="65" t="s">
        <v>228</v>
      </c>
      <c r="E51" s="48" t="str">
        <f t="shared" si="0"/>
        <v>Significantly Different</v>
      </c>
      <c r="G51" s="42">
        <f t="shared" si="1"/>
        <v>8.1999999999999993</v>
      </c>
      <c r="H51" s="42">
        <f t="shared" si="2"/>
        <v>6</v>
      </c>
      <c r="I51" s="42" t="str">
        <f t="shared" si="3"/>
        <v>+/-</v>
      </c>
      <c r="J51" s="42" t="str">
        <f t="shared" si="4"/>
        <v>0.3</v>
      </c>
      <c r="K51" s="50">
        <f t="shared" si="5"/>
        <v>0.18237082066869301</v>
      </c>
      <c r="L51" s="50">
        <f t="shared" si="6"/>
        <v>0.80000000000000071</v>
      </c>
      <c r="M51" s="50">
        <f t="shared" si="7"/>
        <v>0.19223572402239389</v>
      </c>
      <c r="N51" s="50">
        <f t="shared" si="8"/>
        <v>4.1615574007815903</v>
      </c>
      <c r="O51" s="42" t="s">
        <v>263</v>
      </c>
    </row>
    <row r="52" spans="1:15" x14ac:dyDescent="0.25">
      <c r="A52" s="62">
        <v>41</v>
      </c>
      <c r="B52" s="63" t="s">
        <v>243</v>
      </c>
      <c r="C52" s="64">
        <v>8.1999999999999993</v>
      </c>
      <c r="D52" s="65" t="s">
        <v>228</v>
      </c>
      <c r="E52" s="48" t="str">
        <f t="shared" si="0"/>
        <v>Significantly Different</v>
      </c>
      <c r="G52" s="42">
        <f t="shared" si="1"/>
        <v>8.1999999999999993</v>
      </c>
      <c r="H52" s="42">
        <f t="shared" si="2"/>
        <v>6</v>
      </c>
      <c r="I52" s="42" t="str">
        <f t="shared" si="3"/>
        <v>+/-</v>
      </c>
      <c r="J52" s="42" t="str">
        <f t="shared" si="4"/>
        <v>0.3</v>
      </c>
      <c r="K52" s="50">
        <f t="shared" si="5"/>
        <v>0.18237082066869301</v>
      </c>
      <c r="L52" s="50">
        <f t="shared" si="6"/>
        <v>0.80000000000000071</v>
      </c>
      <c r="M52" s="50">
        <f t="shared" si="7"/>
        <v>0.19223572402239389</v>
      </c>
      <c r="N52" s="50">
        <f t="shared" si="8"/>
        <v>4.1615574007815903</v>
      </c>
      <c r="O52" s="42" t="s">
        <v>238</v>
      </c>
    </row>
    <row r="53" spans="1:15" x14ac:dyDescent="0.25">
      <c r="A53" s="62">
        <v>43</v>
      </c>
      <c r="B53" s="63" t="s">
        <v>222</v>
      </c>
      <c r="C53" s="64">
        <v>8.1</v>
      </c>
      <c r="D53" s="65" t="s">
        <v>255</v>
      </c>
      <c r="E53" s="48" t="str">
        <f t="shared" si="0"/>
        <v>Significantly Different</v>
      </c>
      <c r="G53" s="42">
        <f t="shared" si="1"/>
        <v>8.1</v>
      </c>
      <c r="H53" s="42">
        <f t="shared" si="2"/>
        <v>6</v>
      </c>
      <c r="I53" s="42" t="str">
        <f t="shared" si="3"/>
        <v>+/-</v>
      </c>
      <c r="J53" s="42" t="str">
        <f t="shared" si="4"/>
        <v>0.4</v>
      </c>
      <c r="K53" s="50">
        <f t="shared" si="5"/>
        <v>0.24316109422492402</v>
      </c>
      <c r="L53" s="50">
        <f t="shared" si="6"/>
        <v>0.90000000000000036</v>
      </c>
      <c r="M53" s="50">
        <f t="shared" si="7"/>
        <v>0.25064471888253259</v>
      </c>
      <c r="N53" s="50">
        <f t="shared" si="8"/>
        <v>3.5907399286629107</v>
      </c>
      <c r="O53" s="42" t="s">
        <v>251</v>
      </c>
    </row>
    <row r="54" spans="1:15" x14ac:dyDescent="0.25">
      <c r="A54" s="62">
        <v>43</v>
      </c>
      <c r="B54" s="63" t="s">
        <v>219</v>
      </c>
      <c r="C54" s="64">
        <v>8.1</v>
      </c>
      <c r="D54" s="65" t="s">
        <v>228</v>
      </c>
      <c r="E54" s="48" t="str">
        <f t="shared" si="0"/>
        <v>Significantly Different</v>
      </c>
      <c r="G54" s="42">
        <f t="shared" si="1"/>
        <v>8.1</v>
      </c>
      <c r="H54" s="42">
        <f t="shared" si="2"/>
        <v>6</v>
      </c>
      <c r="I54" s="42" t="str">
        <f t="shared" si="3"/>
        <v>+/-</v>
      </c>
      <c r="J54" s="42" t="str">
        <f t="shared" si="4"/>
        <v>0.3</v>
      </c>
      <c r="K54" s="50">
        <f t="shared" si="5"/>
        <v>0.18237082066869301</v>
      </c>
      <c r="L54" s="50">
        <f t="shared" si="6"/>
        <v>0.90000000000000036</v>
      </c>
      <c r="M54" s="50">
        <f t="shared" si="7"/>
        <v>0.19223572402239389</v>
      </c>
      <c r="N54" s="50">
        <f t="shared" si="8"/>
        <v>4.6817520758792872</v>
      </c>
      <c r="O54" s="42" t="s">
        <v>258</v>
      </c>
    </row>
    <row r="55" spans="1:15" x14ac:dyDescent="0.25">
      <c r="A55" s="62">
        <v>43</v>
      </c>
      <c r="B55" s="63" t="s">
        <v>245</v>
      </c>
      <c r="C55" s="64">
        <v>8.1</v>
      </c>
      <c r="D55" s="65" t="s">
        <v>294</v>
      </c>
      <c r="E55" s="48" t="str">
        <f t="shared" si="0"/>
        <v>Significantly Different</v>
      </c>
      <c r="G55" s="42">
        <f t="shared" si="1"/>
        <v>8.1</v>
      </c>
      <c r="H55" s="42">
        <f t="shared" si="2"/>
        <v>6</v>
      </c>
      <c r="I55" s="42" t="str">
        <f t="shared" si="3"/>
        <v>+/-</v>
      </c>
      <c r="J55" s="42" t="str">
        <f t="shared" si="4"/>
        <v>0.8</v>
      </c>
      <c r="K55" s="50">
        <f t="shared" si="5"/>
        <v>0.48632218844984804</v>
      </c>
      <c r="L55" s="50">
        <f t="shared" si="6"/>
        <v>0.90000000000000036</v>
      </c>
      <c r="M55" s="50">
        <f t="shared" si="7"/>
        <v>0.49010685399991183</v>
      </c>
      <c r="N55" s="50">
        <f t="shared" si="8"/>
        <v>1.8363342455932319</v>
      </c>
      <c r="O55" s="42" t="s">
        <v>232</v>
      </c>
    </row>
    <row r="56" spans="1:15" x14ac:dyDescent="0.25">
      <c r="A56" s="62">
        <v>46</v>
      </c>
      <c r="B56" s="63" t="s">
        <v>208</v>
      </c>
      <c r="C56" s="64">
        <v>7.9</v>
      </c>
      <c r="D56" s="65" t="s">
        <v>255</v>
      </c>
      <c r="E56" s="48" t="str">
        <f t="shared" si="0"/>
        <v>Significantly Different</v>
      </c>
      <c r="G56" s="42">
        <f t="shared" si="1"/>
        <v>7.9</v>
      </c>
      <c r="H56" s="42">
        <f t="shared" si="2"/>
        <v>6</v>
      </c>
      <c r="I56" s="42" t="str">
        <f t="shared" si="3"/>
        <v>+/-</v>
      </c>
      <c r="J56" s="42" t="str">
        <f t="shared" si="4"/>
        <v>0.4</v>
      </c>
      <c r="K56" s="50">
        <f t="shared" si="5"/>
        <v>0.24316109422492402</v>
      </c>
      <c r="L56" s="50">
        <f t="shared" si="6"/>
        <v>1.0999999999999996</v>
      </c>
      <c r="M56" s="50">
        <f t="shared" si="7"/>
        <v>0.25064471888253259</v>
      </c>
      <c r="N56" s="50">
        <f t="shared" si="8"/>
        <v>4.3886821350324432</v>
      </c>
      <c r="O56" s="42" t="s">
        <v>209</v>
      </c>
    </row>
    <row r="57" spans="1:15" x14ac:dyDescent="0.25">
      <c r="A57" s="62">
        <v>47</v>
      </c>
      <c r="B57" s="63" t="s">
        <v>234</v>
      </c>
      <c r="C57" s="64">
        <v>7.5</v>
      </c>
      <c r="D57" s="65" t="s">
        <v>228</v>
      </c>
      <c r="E57" s="48" t="str">
        <f t="shared" si="0"/>
        <v>Significantly Different</v>
      </c>
      <c r="G57" s="42">
        <f t="shared" si="1"/>
        <v>7.5</v>
      </c>
      <c r="H57" s="42">
        <f t="shared" si="2"/>
        <v>6</v>
      </c>
      <c r="I57" s="42" t="str">
        <f t="shared" si="3"/>
        <v>+/-</v>
      </c>
      <c r="J57" s="42" t="str">
        <f t="shared" si="4"/>
        <v>0.3</v>
      </c>
      <c r="K57" s="50">
        <f t="shared" si="5"/>
        <v>0.18237082066869301</v>
      </c>
      <c r="L57" s="50">
        <f t="shared" si="6"/>
        <v>1.5</v>
      </c>
      <c r="M57" s="50">
        <f t="shared" si="7"/>
        <v>0.19223572402239389</v>
      </c>
      <c r="N57" s="50">
        <f t="shared" si="8"/>
        <v>7.8029201264654757</v>
      </c>
      <c r="O57" s="42" t="s">
        <v>262</v>
      </c>
    </row>
    <row r="58" spans="1:15" x14ac:dyDescent="0.25">
      <c r="A58" s="62">
        <v>48</v>
      </c>
      <c r="B58" s="63" t="s">
        <v>247</v>
      </c>
      <c r="C58" s="64">
        <v>7.4</v>
      </c>
      <c r="D58" s="65" t="s">
        <v>228</v>
      </c>
      <c r="E58" s="48" t="str">
        <f t="shared" si="0"/>
        <v>Significantly Different</v>
      </c>
      <c r="G58" s="42">
        <f t="shared" si="1"/>
        <v>7.4</v>
      </c>
      <c r="H58" s="42">
        <f t="shared" si="2"/>
        <v>6</v>
      </c>
      <c r="I58" s="42" t="str">
        <f t="shared" si="3"/>
        <v>+/-</v>
      </c>
      <c r="J58" s="42" t="str">
        <f t="shared" si="4"/>
        <v>0.3</v>
      </c>
      <c r="K58" s="50">
        <f t="shared" si="5"/>
        <v>0.18237082066869301</v>
      </c>
      <c r="L58" s="50">
        <f t="shared" si="6"/>
        <v>1.5999999999999996</v>
      </c>
      <c r="M58" s="50">
        <f t="shared" si="7"/>
        <v>0.19223572402239389</v>
      </c>
      <c r="N58" s="50">
        <f t="shared" si="8"/>
        <v>8.3231148015631717</v>
      </c>
      <c r="O58" s="42" t="s">
        <v>256</v>
      </c>
    </row>
    <row r="59" spans="1:15" x14ac:dyDescent="0.25">
      <c r="A59" s="62">
        <v>48</v>
      </c>
      <c r="B59" s="63" t="s">
        <v>214</v>
      </c>
      <c r="C59" s="64">
        <v>7.4</v>
      </c>
      <c r="D59" s="65" t="s">
        <v>265</v>
      </c>
      <c r="E59" s="48" t="str">
        <f t="shared" si="0"/>
        <v>Significantly Different</v>
      </c>
      <c r="G59" s="42">
        <f t="shared" si="1"/>
        <v>7.4</v>
      </c>
      <c r="H59" s="42">
        <f t="shared" si="2"/>
        <v>6</v>
      </c>
      <c r="I59" s="42" t="str">
        <f t="shared" si="3"/>
        <v>+/-</v>
      </c>
      <c r="J59" s="42" t="str">
        <f t="shared" si="4"/>
        <v>0.7</v>
      </c>
      <c r="K59" s="50">
        <f t="shared" si="5"/>
        <v>0.42553191489361697</v>
      </c>
      <c r="L59" s="50">
        <f t="shared" si="6"/>
        <v>1.5999999999999996</v>
      </c>
      <c r="M59" s="50">
        <f t="shared" si="7"/>
        <v>0.42985214661796195</v>
      </c>
      <c r="N59" s="50">
        <f t="shared" si="8"/>
        <v>3.7222100961659859</v>
      </c>
      <c r="O59" s="42" t="s">
        <v>212</v>
      </c>
    </row>
    <row r="60" spans="1:15" x14ac:dyDescent="0.25">
      <c r="A60" s="62">
        <v>50</v>
      </c>
      <c r="B60" s="63" t="s">
        <v>259</v>
      </c>
      <c r="C60" s="64">
        <v>6.3</v>
      </c>
      <c r="D60" s="65" t="s">
        <v>206</v>
      </c>
      <c r="E60" s="48" t="str">
        <f t="shared" si="0"/>
        <v>Significantly Different</v>
      </c>
      <c r="G60" s="42">
        <f t="shared" si="1"/>
        <v>6.3</v>
      </c>
      <c r="H60" s="42">
        <f t="shared" si="2"/>
        <v>6</v>
      </c>
      <c r="I60" s="42" t="str">
        <f t="shared" si="3"/>
        <v>+/-</v>
      </c>
      <c r="J60" s="42" t="str">
        <f t="shared" si="4"/>
        <v>0.1</v>
      </c>
      <c r="K60" s="50">
        <f t="shared" si="5"/>
        <v>6.0790273556231005E-2</v>
      </c>
      <c r="L60" s="50">
        <f t="shared" si="6"/>
        <v>2.7</v>
      </c>
      <c r="M60" s="50">
        <f t="shared" si="7"/>
        <v>8.5970429323592404E-2</v>
      </c>
      <c r="N60" s="50">
        <f t="shared" si="8"/>
        <v>31.406147686400512</v>
      </c>
      <c r="O60" s="42" t="s">
        <v>234</v>
      </c>
    </row>
    <row r="61" spans="1:15" x14ac:dyDescent="0.25">
      <c r="A61" s="62">
        <v>51</v>
      </c>
      <c r="B61" s="63" t="s">
        <v>226</v>
      </c>
      <c r="C61" s="64">
        <v>5.0999999999999996</v>
      </c>
      <c r="D61" s="65" t="s">
        <v>265</v>
      </c>
      <c r="E61" s="48" t="str">
        <f t="shared" si="0"/>
        <v>Significantly Different</v>
      </c>
      <c r="G61" s="42">
        <f t="shared" si="1"/>
        <v>5.0999999999999996</v>
      </c>
      <c r="H61" s="42">
        <f t="shared" si="2"/>
        <v>6</v>
      </c>
      <c r="I61" s="42" t="str">
        <f t="shared" si="3"/>
        <v>+/-</v>
      </c>
      <c r="J61" s="42" t="str">
        <f t="shared" si="4"/>
        <v>0.7</v>
      </c>
      <c r="K61" s="50">
        <f t="shared" si="5"/>
        <v>0.42553191489361697</v>
      </c>
      <c r="L61" s="50">
        <f t="shared" si="6"/>
        <v>3.9000000000000004</v>
      </c>
      <c r="M61" s="50">
        <f t="shared" si="7"/>
        <v>0.42985214661796195</v>
      </c>
      <c r="N61" s="50">
        <f t="shared" si="8"/>
        <v>9.0728871094045935</v>
      </c>
      <c r="O61" s="42" t="s">
        <v>216</v>
      </c>
    </row>
    <row r="62" spans="1:15" ht="15.75" thickBot="1" x14ac:dyDescent="0.3">
      <c r="A62" s="67"/>
      <c r="B62" s="68" t="s">
        <v>264</v>
      </c>
      <c r="C62" s="69">
        <v>7.9</v>
      </c>
      <c r="D62" s="70" t="s">
        <v>253</v>
      </c>
      <c r="E62" s="49" t="str">
        <f t="shared" si="0"/>
        <v>Significantly Different</v>
      </c>
      <c r="G62" s="42">
        <f t="shared" si="1"/>
        <v>7.9</v>
      </c>
      <c r="H62" s="42">
        <f t="shared" si="2"/>
        <v>6</v>
      </c>
      <c r="I62" s="42" t="str">
        <f t="shared" si="3"/>
        <v>+/-</v>
      </c>
      <c r="J62" s="42" t="str">
        <f t="shared" si="4"/>
        <v>0.6</v>
      </c>
      <c r="K62" s="50">
        <f t="shared" si="5"/>
        <v>0.36474164133738601</v>
      </c>
      <c r="L62" s="50">
        <f t="shared" si="6"/>
        <v>1.0999999999999996</v>
      </c>
      <c r="M62" s="50">
        <f t="shared" si="7"/>
        <v>0.36977279819442066</v>
      </c>
      <c r="N62" s="50">
        <f t="shared" si="8"/>
        <v>2.9747996752904391</v>
      </c>
      <c r="O62" s="42" t="s">
        <v>264</v>
      </c>
    </row>
    <row r="64" spans="1:15" x14ac:dyDescent="0.25">
      <c r="A64" s="42" t="s">
        <v>266</v>
      </c>
    </row>
    <row r="66" spans="1:1" x14ac:dyDescent="0.25">
      <c r="A66" s="42" t="s">
        <v>267</v>
      </c>
    </row>
    <row r="67" spans="1:1" x14ac:dyDescent="0.25">
      <c r="A67" s="42" t="s">
        <v>268</v>
      </c>
    </row>
    <row r="68" spans="1:1" x14ac:dyDescent="0.25">
      <c r="A68" s="42" t="s">
        <v>269</v>
      </c>
    </row>
    <row r="69" spans="1:1" x14ac:dyDescent="0.25">
      <c r="A69" s="42" t="s">
        <v>270</v>
      </c>
    </row>
    <row r="70" spans="1:1" x14ac:dyDescent="0.25">
      <c r="A70" s="42" t="s">
        <v>271</v>
      </c>
    </row>
    <row r="71" spans="1:1" x14ac:dyDescent="0.25">
      <c r="A71" s="42" t="s">
        <v>272</v>
      </c>
    </row>
    <row r="72" spans="1:1" x14ac:dyDescent="0.25">
      <c r="A72" s="42" t="s">
        <v>273</v>
      </c>
    </row>
    <row r="73" spans="1:1" x14ac:dyDescent="0.25">
      <c r="A73" s="42" t="s">
        <v>274</v>
      </c>
    </row>
  </sheetData>
  <sheetProtection sheet="1" objects="1" scenarios="1"/>
  <conditionalFormatting sqref="F10:J62">
    <cfRule type="cellIs" dxfId="419" priority="5" operator="equal">
      <formula>"State Selected"</formula>
    </cfRule>
    <cfRule type="cellIs" dxfId="418" priority="6" operator="equal">
      <formula>"Not Significantly Different"</formula>
    </cfRule>
  </conditionalFormatting>
  <conditionalFormatting sqref="E10:E62">
    <cfRule type="cellIs" dxfId="417" priority="1" operator="equal">
      <formula>"OTHER ERROR"</formula>
    </cfRule>
    <cfRule type="cellIs" dxfId="416" priority="2" operator="equal">
      <formula>"Statistical Test not applicable"</formula>
    </cfRule>
    <cfRule type="cellIs" dxfId="415" priority="3" operator="equal">
      <formula>"Geography Selected"</formula>
    </cfRule>
    <cfRule type="cellIs" dxfId="414"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255B3841-C0D9-4985-A388-1BCFE7A69005}">
      <formula1>$O$10:$O$62</formula1>
    </dataValidation>
  </dataValidation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FF105-3213-45C4-ADA3-C1E5A2735397}">
  <sheetPr codeName="Sheet44"/>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367</v>
      </c>
    </row>
    <row r="2" spans="1:16" x14ac:dyDescent="0.25">
      <c r="A2" s="14" t="s">
        <v>181</v>
      </c>
      <c r="B2" s="12" t="s">
        <v>368</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4.9000000000000004</v>
      </c>
      <c r="C6" s="12" t="s">
        <v>188</v>
      </c>
      <c r="H6" s="19" t="s">
        <v>189</v>
      </c>
      <c r="I6" s="12">
        <f>VLOOKUP($B$4,$B$9:$K$62,6,FALSE)</f>
        <v>4.9000000000000004</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4.9000000000000004</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4.9000000000000004</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226</v>
      </c>
      <c r="C11" s="32">
        <v>34.4</v>
      </c>
      <c r="D11" s="35" t="s">
        <v>324</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34.4</v>
      </c>
      <c r="H11" s="12">
        <f t="shared" ref="H11:H62" si="2">LEN(TRIM(D11))</f>
        <v>6</v>
      </c>
      <c r="I11" s="12" t="str">
        <f t="shared" ref="I11:I62" si="3">IF(H11&gt;=3,MID(TRIM(D11),1,3),"NO")</f>
        <v>+/-</v>
      </c>
      <c r="J11" s="12" t="str">
        <f t="shared" ref="J11:J62" si="4">IF(TRIM(I11)="+/-",MID(TRIM(D11),4,H11-3),D11)</f>
        <v>1.4</v>
      </c>
      <c r="K11" s="13">
        <f t="shared" ref="K11:K62" si="5">IF(TRIM(J11)="*****",0,IF(ISERROR(VALUE(J11)),"NA",VALUE(J11/$I$4)))</f>
        <v>0.85106382978723394</v>
      </c>
      <c r="L11" s="13">
        <f t="shared" ref="L11:L62" si="6">IF(AND(ISNUMBER(G11),ISNUMBER($I$6)),$I$6-G11,"N/A")</f>
        <v>-29.5</v>
      </c>
      <c r="M11" s="13">
        <f t="shared" ref="M11:M62" si="7">IF(AND(ISNUMBER(K11),ISNUMBER($I$7)),SQRT(K11^2+($I$7)^2),"N/A")</f>
        <v>0.85323214879137987</v>
      </c>
      <c r="N11" s="13">
        <f>IF(AND(ISNUMBER(L11),ISNUMBER(M11),M11&lt;&gt;0),L11/M11,"NA")</f>
        <v>-34.574412182882853</v>
      </c>
      <c r="O11" s="12" t="s">
        <v>208</v>
      </c>
    </row>
    <row r="12" spans="1:16" x14ac:dyDescent="0.25">
      <c r="A12" s="30">
        <v>2</v>
      </c>
      <c r="B12" s="31" t="s">
        <v>259</v>
      </c>
      <c r="C12" s="32">
        <v>28</v>
      </c>
      <c r="D12" s="33" t="s">
        <v>228</v>
      </c>
      <c r="E12" s="48" t="str">
        <f t="shared" si="0"/>
        <v>Significantly Different</v>
      </c>
      <c r="G12" s="12">
        <f t="shared" si="1"/>
        <v>28</v>
      </c>
      <c r="H12" s="12">
        <f t="shared" si="2"/>
        <v>6</v>
      </c>
      <c r="I12" s="12" t="str">
        <f t="shared" si="3"/>
        <v>+/-</v>
      </c>
      <c r="J12" s="12" t="str">
        <f t="shared" si="4"/>
        <v>0.3</v>
      </c>
      <c r="K12" s="13">
        <f t="shared" si="5"/>
        <v>0.18237082066869301</v>
      </c>
      <c r="L12" s="13">
        <f t="shared" si="6"/>
        <v>-23.1</v>
      </c>
      <c r="M12" s="13">
        <f t="shared" si="7"/>
        <v>0.19223572402239389</v>
      </c>
      <c r="N12" s="13">
        <f t="shared" ref="N12:N62" si="8">IF(AND(ISNUMBER(L12),ISNUMBER(M12),M12&lt;&gt;0),L12/M12,"NA")</f>
        <v>-120.16496994756834</v>
      </c>
      <c r="O12" s="12" t="s">
        <v>211</v>
      </c>
    </row>
    <row r="13" spans="1:16" x14ac:dyDescent="0.25">
      <c r="A13" s="30">
        <v>3</v>
      </c>
      <c r="B13" s="31" t="s">
        <v>257</v>
      </c>
      <c r="C13" s="32">
        <v>11.7</v>
      </c>
      <c r="D13" s="33" t="s">
        <v>228</v>
      </c>
      <c r="E13" s="48" t="str">
        <f t="shared" si="0"/>
        <v>Significantly Different</v>
      </c>
      <c r="G13" s="12">
        <f t="shared" si="1"/>
        <v>11.7</v>
      </c>
      <c r="H13" s="12">
        <f t="shared" si="2"/>
        <v>6</v>
      </c>
      <c r="I13" s="12" t="str">
        <f t="shared" si="3"/>
        <v>+/-</v>
      </c>
      <c r="J13" s="12" t="str">
        <f t="shared" si="4"/>
        <v>0.3</v>
      </c>
      <c r="K13" s="13">
        <f t="shared" si="5"/>
        <v>0.18237082066869301</v>
      </c>
      <c r="L13" s="13">
        <f t="shared" si="6"/>
        <v>-6.7999999999999989</v>
      </c>
      <c r="M13" s="13">
        <f t="shared" si="7"/>
        <v>0.19223572402239389</v>
      </c>
      <c r="N13" s="13">
        <f t="shared" si="8"/>
        <v>-35.373237906643482</v>
      </c>
      <c r="O13" s="12" t="s">
        <v>213</v>
      </c>
    </row>
    <row r="14" spans="1:16" x14ac:dyDescent="0.25">
      <c r="A14" s="30">
        <v>4</v>
      </c>
      <c r="B14" s="31" t="s">
        <v>247</v>
      </c>
      <c r="C14" s="32">
        <v>10.199999999999999</v>
      </c>
      <c r="D14" s="33" t="s">
        <v>228</v>
      </c>
      <c r="E14" s="48" t="str">
        <f t="shared" si="0"/>
        <v>Significantly Different</v>
      </c>
      <c r="G14" s="12">
        <f t="shared" si="1"/>
        <v>10.199999999999999</v>
      </c>
      <c r="H14" s="12">
        <f t="shared" si="2"/>
        <v>6</v>
      </c>
      <c r="I14" s="12" t="str">
        <f t="shared" si="3"/>
        <v>+/-</v>
      </c>
      <c r="J14" s="12" t="str">
        <f t="shared" si="4"/>
        <v>0.3</v>
      </c>
      <c r="K14" s="13">
        <f t="shared" si="5"/>
        <v>0.18237082066869301</v>
      </c>
      <c r="L14" s="13">
        <f t="shared" si="6"/>
        <v>-5.2999999999999989</v>
      </c>
      <c r="M14" s="13">
        <f t="shared" si="7"/>
        <v>0.19223572402239389</v>
      </c>
      <c r="N14" s="13">
        <f t="shared" si="8"/>
        <v>-27.570317780178009</v>
      </c>
      <c r="O14" s="12" t="s">
        <v>215</v>
      </c>
    </row>
    <row r="15" spans="1:16" x14ac:dyDescent="0.25">
      <c r="A15" s="30">
        <v>5</v>
      </c>
      <c r="B15" s="31" t="s">
        <v>235</v>
      </c>
      <c r="C15" s="32">
        <v>9.4</v>
      </c>
      <c r="D15" s="33" t="s">
        <v>210</v>
      </c>
      <c r="E15" s="48" t="str">
        <f t="shared" si="0"/>
        <v>Significantly Different</v>
      </c>
      <c r="G15" s="12">
        <f t="shared" si="1"/>
        <v>9.4</v>
      </c>
      <c r="H15" s="12">
        <f t="shared" si="2"/>
        <v>6</v>
      </c>
      <c r="I15" s="12" t="str">
        <f t="shared" si="3"/>
        <v>+/-</v>
      </c>
      <c r="J15" s="12" t="str">
        <f t="shared" si="4"/>
        <v>0.2</v>
      </c>
      <c r="K15" s="13">
        <f t="shared" si="5"/>
        <v>0.12158054711246201</v>
      </c>
      <c r="L15" s="13">
        <f t="shared" si="6"/>
        <v>-4.5</v>
      </c>
      <c r="M15" s="13">
        <f t="shared" si="7"/>
        <v>0.1359311840425404</v>
      </c>
      <c r="N15" s="13">
        <f t="shared" si="8"/>
        <v>-33.104986406884386</v>
      </c>
      <c r="O15" s="12" t="s">
        <v>218</v>
      </c>
    </row>
    <row r="16" spans="1:16" x14ac:dyDescent="0.25">
      <c r="A16" s="30">
        <v>6</v>
      </c>
      <c r="B16" s="31" t="s">
        <v>244</v>
      </c>
      <c r="C16" s="32">
        <v>7.9</v>
      </c>
      <c r="D16" s="33" t="s">
        <v>228</v>
      </c>
      <c r="E16" s="48" t="str">
        <f t="shared" si="0"/>
        <v>Significantly Different</v>
      </c>
      <c r="G16" s="12">
        <f t="shared" si="1"/>
        <v>7.9</v>
      </c>
      <c r="H16" s="12">
        <f t="shared" si="2"/>
        <v>6</v>
      </c>
      <c r="I16" s="12" t="str">
        <f t="shared" si="3"/>
        <v>+/-</v>
      </c>
      <c r="J16" s="12" t="str">
        <f t="shared" si="4"/>
        <v>0.3</v>
      </c>
      <c r="K16" s="13">
        <f t="shared" si="5"/>
        <v>0.18237082066869301</v>
      </c>
      <c r="L16" s="13">
        <f t="shared" si="6"/>
        <v>-3</v>
      </c>
      <c r="M16" s="13">
        <f t="shared" si="7"/>
        <v>0.19223572402239389</v>
      </c>
      <c r="N16" s="13">
        <f t="shared" si="8"/>
        <v>-15.605840252930951</v>
      </c>
      <c r="O16" s="12" t="s">
        <v>220</v>
      </c>
    </row>
    <row r="17" spans="1:15" x14ac:dyDescent="0.25">
      <c r="A17" s="30">
        <v>7</v>
      </c>
      <c r="B17" s="31" t="s">
        <v>256</v>
      </c>
      <c r="C17" s="32">
        <v>7</v>
      </c>
      <c r="D17" s="33" t="s">
        <v>228</v>
      </c>
      <c r="E17" s="48" t="str">
        <f t="shared" si="0"/>
        <v>Significantly Different</v>
      </c>
      <c r="G17" s="12">
        <f t="shared" si="1"/>
        <v>7</v>
      </c>
      <c r="H17" s="12">
        <f t="shared" si="2"/>
        <v>6</v>
      </c>
      <c r="I17" s="12" t="str">
        <f t="shared" si="3"/>
        <v>+/-</v>
      </c>
      <c r="J17" s="12" t="str">
        <f t="shared" si="4"/>
        <v>0.3</v>
      </c>
      <c r="K17" s="13">
        <f t="shared" si="5"/>
        <v>0.18237082066869301</v>
      </c>
      <c r="L17" s="13">
        <f t="shared" si="6"/>
        <v>-2.0999999999999996</v>
      </c>
      <c r="M17" s="13">
        <f t="shared" si="7"/>
        <v>0.19223572402239389</v>
      </c>
      <c r="N17" s="13">
        <f t="shared" si="8"/>
        <v>-10.924088177051663</v>
      </c>
      <c r="O17" s="12" t="s">
        <v>222</v>
      </c>
    </row>
    <row r="18" spans="1:15" x14ac:dyDescent="0.25">
      <c r="A18" s="30">
        <v>8</v>
      </c>
      <c r="B18" s="31" t="s">
        <v>248</v>
      </c>
      <c r="C18" s="32">
        <v>5.8</v>
      </c>
      <c r="D18" s="33" t="s">
        <v>210</v>
      </c>
      <c r="E18" s="48" t="str">
        <f t="shared" si="0"/>
        <v>Significantly Different</v>
      </c>
      <c r="G18" s="12">
        <f t="shared" si="1"/>
        <v>5.8</v>
      </c>
      <c r="H18" s="12">
        <f t="shared" si="2"/>
        <v>6</v>
      </c>
      <c r="I18" s="12" t="str">
        <f t="shared" si="3"/>
        <v>+/-</v>
      </c>
      <c r="J18" s="12" t="str">
        <f t="shared" si="4"/>
        <v>0.2</v>
      </c>
      <c r="K18" s="13">
        <f t="shared" si="5"/>
        <v>0.12158054711246201</v>
      </c>
      <c r="L18" s="13">
        <f t="shared" si="6"/>
        <v>-0.89999999999999947</v>
      </c>
      <c r="M18" s="13">
        <f t="shared" si="7"/>
        <v>0.1359311840425404</v>
      </c>
      <c r="N18" s="13">
        <f t="shared" si="8"/>
        <v>-6.6209972813768738</v>
      </c>
      <c r="O18" s="12" t="s">
        <v>224</v>
      </c>
    </row>
    <row r="19" spans="1:15" x14ac:dyDescent="0.25">
      <c r="A19" s="30">
        <v>9</v>
      </c>
      <c r="B19" s="31" t="s">
        <v>233</v>
      </c>
      <c r="C19" s="32">
        <v>5.7</v>
      </c>
      <c r="D19" s="33" t="s">
        <v>217</v>
      </c>
      <c r="E19" s="48" t="str">
        <f t="shared" si="0"/>
        <v>Significantly Different</v>
      </c>
      <c r="G19" s="12">
        <f t="shared" si="1"/>
        <v>5.7</v>
      </c>
      <c r="H19" s="12">
        <f t="shared" si="2"/>
        <v>6</v>
      </c>
      <c r="I19" s="12" t="str">
        <f t="shared" si="3"/>
        <v>+/-</v>
      </c>
      <c r="J19" s="12" t="str">
        <f t="shared" si="4"/>
        <v>0.5</v>
      </c>
      <c r="K19" s="13">
        <f t="shared" si="5"/>
        <v>0.303951367781155</v>
      </c>
      <c r="L19" s="13">
        <f t="shared" si="6"/>
        <v>-0.79999999999999982</v>
      </c>
      <c r="M19" s="13">
        <f t="shared" si="7"/>
        <v>0.30997079109986531</v>
      </c>
      <c r="N19" s="13">
        <f t="shared" si="8"/>
        <v>-2.5808883384185015</v>
      </c>
      <c r="O19" s="12" t="s">
        <v>226</v>
      </c>
    </row>
    <row r="20" spans="1:15" x14ac:dyDescent="0.25">
      <c r="A20" s="30">
        <v>10</v>
      </c>
      <c r="B20" s="31" t="s">
        <v>218</v>
      </c>
      <c r="C20" s="32">
        <v>4.9000000000000004</v>
      </c>
      <c r="D20" s="35" t="s">
        <v>206</v>
      </c>
      <c r="E20" s="48" t="str">
        <f t="shared" si="0"/>
        <v>Not Significantly Different</v>
      </c>
      <c r="G20" s="12">
        <f t="shared" si="1"/>
        <v>4.9000000000000004</v>
      </c>
      <c r="H20" s="12">
        <f t="shared" si="2"/>
        <v>6</v>
      </c>
      <c r="I20" s="12" t="str">
        <f t="shared" si="3"/>
        <v>+/-</v>
      </c>
      <c r="J20" s="12" t="str">
        <f t="shared" si="4"/>
        <v>0.1</v>
      </c>
      <c r="K20" s="13">
        <f t="shared" si="5"/>
        <v>6.0790273556231005E-2</v>
      </c>
      <c r="L20" s="13">
        <f t="shared" si="6"/>
        <v>0</v>
      </c>
      <c r="M20" s="13">
        <f t="shared" si="7"/>
        <v>8.5970429323592404E-2</v>
      </c>
      <c r="N20" s="13">
        <f t="shared" si="8"/>
        <v>0</v>
      </c>
      <c r="O20" s="12" t="s">
        <v>229</v>
      </c>
    </row>
    <row r="21" spans="1:15" x14ac:dyDescent="0.25">
      <c r="A21" s="30">
        <v>11</v>
      </c>
      <c r="B21" s="31" t="s">
        <v>262</v>
      </c>
      <c r="C21" s="32">
        <v>4.5</v>
      </c>
      <c r="D21" s="33" t="s">
        <v>210</v>
      </c>
      <c r="E21" s="48" t="str">
        <f t="shared" si="0"/>
        <v>Significantly Different</v>
      </c>
      <c r="G21" s="12">
        <f t="shared" si="1"/>
        <v>4.5</v>
      </c>
      <c r="H21" s="12">
        <f t="shared" si="2"/>
        <v>6</v>
      </c>
      <c r="I21" s="12" t="str">
        <f t="shared" si="3"/>
        <v>+/-</v>
      </c>
      <c r="J21" s="12" t="str">
        <f t="shared" si="4"/>
        <v>0.2</v>
      </c>
      <c r="K21" s="13">
        <f t="shared" si="5"/>
        <v>0.12158054711246201</v>
      </c>
      <c r="L21" s="13">
        <f t="shared" si="6"/>
        <v>0.40000000000000036</v>
      </c>
      <c r="M21" s="13">
        <f t="shared" si="7"/>
        <v>0.1359311840425404</v>
      </c>
      <c r="N21" s="13">
        <f t="shared" si="8"/>
        <v>2.942665458389726</v>
      </c>
      <c r="O21" s="12" t="s">
        <v>231</v>
      </c>
    </row>
    <row r="22" spans="1:15" x14ac:dyDescent="0.25">
      <c r="A22" s="30">
        <v>12</v>
      </c>
      <c r="B22" s="31" t="s">
        <v>222</v>
      </c>
      <c r="C22" s="32">
        <v>4.4000000000000004</v>
      </c>
      <c r="D22" s="33" t="s">
        <v>228</v>
      </c>
      <c r="E22" s="48" t="str">
        <f t="shared" si="0"/>
        <v>Significantly Different</v>
      </c>
      <c r="G22" s="12">
        <f t="shared" si="1"/>
        <v>4.4000000000000004</v>
      </c>
      <c r="H22" s="12">
        <f t="shared" si="2"/>
        <v>6</v>
      </c>
      <c r="I22" s="12" t="str">
        <f t="shared" si="3"/>
        <v>+/-</v>
      </c>
      <c r="J22" s="12" t="str">
        <f t="shared" si="4"/>
        <v>0.3</v>
      </c>
      <c r="K22" s="13">
        <f t="shared" si="5"/>
        <v>0.18237082066869301</v>
      </c>
      <c r="L22" s="13">
        <f t="shared" si="6"/>
        <v>0.5</v>
      </c>
      <c r="M22" s="13">
        <f t="shared" si="7"/>
        <v>0.19223572402239389</v>
      </c>
      <c r="N22" s="13">
        <f t="shared" si="8"/>
        <v>2.6009733754884921</v>
      </c>
      <c r="O22" s="12" t="s">
        <v>233</v>
      </c>
    </row>
    <row r="23" spans="1:15" x14ac:dyDescent="0.25">
      <c r="A23" s="30">
        <v>13</v>
      </c>
      <c r="B23" s="31" t="s">
        <v>239</v>
      </c>
      <c r="C23" s="32">
        <v>4.2</v>
      </c>
      <c r="D23" s="33" t="s">
        <v>228</v>
      </c>
      <c r="E23" s="48" t="str">
        <f t="shared" si="0"/>
        <v>Significantly Different</v>
      </c>
      <c r="G23" s="12">
        <f t="shared" si="1"/>
        <v>4.2</v>
      </c>
      <c r="H23" s="12">
        <f t="shared" si="2"/>
        <v>6</v>
      </c>
      <c r="I23" s="12" t="str">
        <f t="shared" si="3"/>
        <v>+/-</v>
      </c>
      <c r="J23" s="12" t="str">
        <f t="shared" si="4"/>
        <v>0.3</v>
      </c>
      <c r="K23" s="13">
        <f t="shared" si="5"/>
        <v>0.18237082066869301</v>
      </c>
      <c r="L23" s="13">
        <f t="shared" si="6"/>
        <v>0.70000000000000018</v>
      </c>
      <c r="M23" s="13">
        <f t="shared" si="7"/>
        <v>0.19223572402239389</v>
      </c>
      <c r="N23" s="13">
        <f t="shared" si="8"/>
        <v>3.6413627256838894</v>
      </c>
      <c r="O23" s="12" t="s">
        <v>221</v>
      </c>
    </row>
    <row r="24" spans="1:15" x14ac:dyDescent="0.25">
      <c r="A24" s="30">
        <v>14</v>
      </c>
      <c r="B24" s="31" t="s">
        <v>240</v>
      </c>
      <c r="C24" s="32">
        <v>3.5</v>
      </c>
      <c r="D24" s="33" t="s">
        <v>210</v>
      </c>
      <c r="E24" s="48" t="str">
        <f t="shared" si="0"/>
        <v>Significantly Different</v>
      </c>
      <c r="G24" s="12">
        <f t="shared" si="1"/>
        <v>3.5</v>
      </c>
      <c r="H24" s="12">
        <f t="shared" si="2"/>
        <v>6</v>
      </c>
      <c r="I24" s="12" t="str">
        <f t="shared" si="3"/>
        <v>+/-</v>
      </c>
      <c r="J24" s="12" t="str">
        <f t="shared" si="4"/>
        <v>0.2</v>
      </c>
      <c r="K24" s="13">
        <f t="shared" si="5"/>
        <v>0.12158054711246201</v>
      </c>
      <c r="L24" s="13">
        <f t="shared" si="6"/>
        <v>1.4000000000000004</v>
      </c>
      <c r="M24" s="13">
        <f t="shared" si="7"/>
        <v>0.1359311840425404</v>
      </c>
      <c r="N24" s="13">
        <f t="shared" si="8"/>
        <v>10.299329104364034</v>
      </c>
      <c r="O24" s="12" t="s">
        <v>235</v>
      </c>
    </row>
    <row r="25" spans="1:15" x14ac:dyDescent="0.25">
      <c r="A25" s="30">
        <v>15</v>
      </c>
      <c r="B25" s="31" t="s">
        <v>254</v>
      </c>
      <c r="C25" s="32">
        <v>2.9</v>
      </c>
      <c r="D25" s="33" t="s">
        <v>228</v>
      </c>
      <c r="E25" s="48" t="str">
        <f t="shared" si="0"/>
        <v>Significantly Different</v>
      </c>
      <c r="G25" s="12">
        <f t="shared" si="1"/>
        <v>2.9</v>
      </c>
      <c r="H25" s="12">
        <f t="shared" si="2"/>
        <v>6</v>
      </c>
      <c r="I25" s="12" t="str">
        <f t="shared" si="3"/>
        <v>+/-</v>
      </c>
      <c r="J25" s="12" t="str">
        <f t="shared" si="4"/>
        <v>0.3</v>
      </c>
      <c r="K25" s="13">
        <f t="shared" si="5"/>
        <v>0.18237082066869301</v>
      </c>
      <c r="L25" s="13">
        <f t="shared" si="6"/>
        <v>2.0000000000000004</v>
      </c>
      <c r="M25" s="13">
        <f t="shared" si="7"/>
        <v>0.19223572402239389</v>
      </c>
      <c r="N25" s="13">
        <f t="shared" si="8"/>
        <v>10.40389350195397</v>
      </c>
      <c r="O25" s="12" t="s">
        <v>237</v>
      </c>
    </row>
    <row r="26" spans="1:15" x14ac:dyDescent="0.25">
      <c r="A26" s="30">
        <v>16</v>
      </c>
      <c r="B26" s="31" t="s">
        <v>220</v>
      </c>
      <c r="C26" s="32">
        <v>2.8</v>
      </c>
      <c r="D26" s="33" t="s">
        <v>210</v>
      </c>
      <c r="E26" s="48" t="str">
        <f t="shared" si="0"/>
        <v>Significantly Different</v>
      </c>
      <c r="G26" s="12">
        <f t="shared" si="1"/>
        <v>2.8</v>
      </c>
      <c r="H26" s="12">
        <f t="shared" si="2"/>
        <v>6</v>
      </c>
      <c r="I26" s="12" t="str">
        <f t="shared" si="3"/>
        <v>+/-</v>
      </c>
      <c r="J26" s="12" t="str">
        <f t="shared" si="4"/>
        <v>0.2</v>
      </c>
      <c r="K26" s="13">
        <f t="shared" si="5"/>
        <v>0.12158054711246201</v>
      </c>
      <c r="L26" s="13">
        <f t="shared" si="6"/>
        <v>2.1000000000000005</v>
      </c>
      <c r="M26" s="13">
        <f t="shared" si="7"/>
        <v>0.1359311840425404</v>
      </c>
      <c r="N26" s="13">
        <f t="shared" si="8"/>
        <v>15.448993656546051</v>
      </c>
      <c r="O26" s="12" t="s">
        <v>219</v>
      </c>
    </row>
    <row r="27" spans="1:15" x14ac:dyDescent="0.25">
      <c r="A27" s="30">
        <v>17</v>
      </c>
      <c r="B27" s="31" t="s">
        <v>224</v>
      </c>
      <c r="C27" s="32">
        <v>2.2000000000000002</v>
      </c>
      <c r="D27" s="33" t="s">
        <v>255</v>
      </c>
      <c r="E27" s="48" t="str">
        <f t="shared" si="0"/>
        <v>Significantly Different</v>
      </c>
      <c r="G27" s="12">
        <f t="shared" si="1"/>
        <v>2.2000000000000002</v>
      </c>
      <c r="H27" s="12">
        <f t="shared" si="2"/>
        <v>6</v>
      </c>
      <c r="I27" s="12" t="str">
        <f t="shared" si="3"/>
        <v>+/-</v>
      </c>
      <c r="J27" s="12" t="str">
        <f t="shared" si="4"/>
        <v>0.4</v>
      </c>
      <c r="K27" s="13">
        <f t="shared" si="5"/>
        <v>0.24316109422492402</v>
      </c>
      <c r="L27" s="13">
        <f t="shared" si="6"/>
        <v>2.7</v>
      </c>
      <c r="M27" s="13">
        <f t="shared" si="7"/>
        <v>0.25064471888253259</v>
      </c>
      <c r="N27" s="13">
        <f t="shared" si="8"/>
        <v>10.772219785988728</v>
      </c>
      <c r="O27" s="12" t="s">
        <v>236</v>
      </c>
    </row>
    <row r="28" spans="1:15" x14ac:dyDescent="0.25">
      <c r="A28" s="30">
        <v>17</v>
      </c>
      <c r="B28" s="31" t="s">
        <v>245</v>
      </c>
      <c r="C28" s="32">
        <v>2.2000000000000002</v>
      </c>
      <c r="D28" s="33" t="s">
        <v>217</v>
      </c>
      <c r="E28" s="48" t="str">
        <f t="shared" si="0"/>
        <v>Significantly Different</v>
      </c>
      <c r="G28" s="12">
        <f t="shared" si="1"/>
        <v>2.2000000000000002</v>
      </c>
      <c r="H28" s="12">
        <f t="shared" si="2"/>
        <v>6</v>
      </c>
      <c r="I28" s="12" t="str">
        <f t="shared" si="3"/>
        <v>+/-</v>
      </c>
      <c r="J28" s="12" t="str">
        <f t="shared" si="4"/>
        <v>0.5</v>
      </c>
      <c r="K28" s="13">
        <f t="shared" si="5"/>
        <v>0.303951367781155</v>
      </c>
      <c r="L28" s="13">
        <f t="shared" si="6"/>
        <v>2.7</v>
      </c>
      <c r="M28" s="13">
        <f t="shared" si="7"/>
        <v>0.30997079109986531</v>
      </c>
      <c r="N28" s="13">
        <f t="shared" si="8"/>
        <v>8.7104981421624448</v>
      </c>
      <c r="O28" s="12" t="s">
        <v>225</v>
      </c>
    </row>
    <row r="29" spans="1:15" x14ac:dyDescent="0.25">
      <c r="A29" s="30">
        <v>17</v>
      </c>
      <c r="B29" s="31" t="s">
        <v>232</v>
      </c>
      <c r="C29" s="32">
        <v>2.2000000000000002</v>
      </c>
      <c r="D29" s="33" t="s">
        <v>210</v>
      </c>
      <c r="E29" s="48" t="str">
        <f t="shared" si="0"/>
        <v>Significantly Different</v>
      </c>
      <c r="G29" s="12">
        <f t="shared" si="1"/>
        <v>2.2000000000000002</v>
      </c>
      <c r="H29" s="12">
        <f t="shared" si="2"/>
        <v>6</v>
      </c>
      <c r="I29" s="12" t="str">
        <f t="shared" si="3"/>
        <v>+/-</v>
      </c>
      <c r="J29" s="12" t="str">
        <f t="shared" si="4"/>
        <v>0.2</v>
      </c>
      <c r="K29" s="13">
        <f t="shared" si="5"/>
        <v>0.12158054711246201</v>
      </c>
      <c r="L29" s="13">
        <f t="shared" si="6"/>
        <v>2.7</v>
      </c>
      <c r="M29" s="13">
        <f t="shared" si="7"/>
        <v>0.1359311840425404</v>
      </c>
      <c r="N29" s="13">
        <f t="shared" si="8"/>
        <v>19.862991844130633</v>
      </c>
      <c r="O29" s="12" t="s">
        <v>241</v>
      </c>
    </row>
    <row r="30" spans="1:15" x14ac:dyDescent="0.25">
      <c r="A30" s="30">
        <v>20</v>
      </c>
      <c r="B30" s="31" t="s">
        <v>231</v>
      </c>
      <c r="C30" s="32">
        <v>2</v>
      </c>
      <c r="D30" s="33" t="s">
        <v>210</v>
      </c>
      <c r="E30" s="48" t="str">
        <f t="shared" si="0"/>
        <v>Significantly Different</v>
      </c>
      <c r="G30" s="12">
        <f t="shared" si="1"/>
        <v>2</v>
      </c>
      <c r="H30" s="12">
        <f t="shared" si="2"/>
        <v>6</v>
      </c>
      <c r="I30" s="12" t="str">
        <f t="shared" si="3"/>
        <v>+/-</v>
      </c>
      <c r="J30" s="12" t="str">
        <f t="shared" si="4"/>
        <v>0.2</v>
      </c>
      <c r="K30" s="13">
        <f t="shared" si="5"/>
        <v>0.12158054711246201</v>
      </c>
      <c r="L30" s="13">
        <f t="shared" si="6"/>
        <v>2.9000000000000004</v>
      </c>
      <c r="M30" s="13">
        <f t="shared" si="7"/>
        <v>0.1359311840425404</v>
      </c>
      <c r="N30" s="13">
        <f t="shared" si="8"/>
        <v>21.334324573325496</v>
      </c>
      <c r="O30" s="12" t="s">
        <v>207</v>
      </c>
    </row>
    <row r="31" spans="1:15" x14ac:dyDescent="0.25">
      <c r="A31" s="30">
        <v>21</v>
      </c>
      <c r="B31" s="31" t="s">
        <v>213</v>
      </c>
      <c r="C31" s="32">
        <v>1.7</v>
      </c>
      <c r="D31" s="33" t="s">
        <v>210</v>
      </c>
      <c r="E31" s="48" t="str">
        <f t="shared" si="0"/>
        <v>Significantly Different</v>
      </c>
      <c r="G31" s="12">
        <f t="shared" si="1"/>
        <v>1.7</v>
      </c>
      <c r="H31" s="12">
        <f t="shared" si="2"/>
        <v>6</v>
      </c>
      <c r="I31" s="12" t="str">
        <f t="shared" si="3"/>
        <v>+/-</v>
      </c>
      <c r="J31" s="12" t="str">
        <f t="shared" si="4"/>
        <v>0.2</v>
      </c>
      <c r="K31" s="13">
        <f t="shared" si="5"/>
        <v>0.12158054711246201</v>
      </c>
      <c r="L31" s="13">
        <f t="shared" si="6"/>
        <v>3.2</v>
      </c>
      <c r="M31" s="13">
        <f t="shared" si="7"/>
        <v>0.1359311840425404</v>
      </c>
      <c r="N31" s="13">
        <f t="shared" si="8"/>
        <v>23.541323667117787</v>
      </c>
      <c r="O31" s="12" t="s">
        <v>244</v>
      </c>
    </row>
    <row r="32" spans="1:15" x14ac:dyDescent="0.25">
      <c r="A32" s="30">
        <v>21</v>
      </c>
      <c r="B32" s="31" t="s">
        <v>229</v>
      </c>
      <c r="C32" s="32">
        <v>1.7</v>
      </c>
      <c r="D32" s="33" t="s">
        <v>206</v>
      </c>
      <c r="E32" s="48" t="str">
        <f t="shared" si="0"/>
        <v>Significantly Different</v>
      </c>
      <c r="G32" s="12">
        <f t="shared" si="1"/>
        <v>1.7</v>
      </c>
      <c r="H32" s="12">
        <f t="shared" si="2"/>
        <v>6</v>
      </c>
      <c r="I32" s="12" t="str">
        <f t="shared" si="3"/>
        <v>+/-</v>
      </c>
      <c r="J32" s="12" t="str">
        <f t="shared" si="4"/>
        <v>0.1</v>
      </c>
      <c r="K32" s="13">
        <f t="shared" si="5"/>
        <v>6.0790273556231005E-2</v>
      </c>
      <c r="L32" s="13">
        <f t="shared" si="6"/>
        <v>3.2</v>
      </c>
      <c r="M32" s="13">
        <f t="shared" si="7"/>
        <v>8.5970429323592404E-2</v>
      </c>
      <c r="N32" s="13">
        <f t="shared" si="8"/>
        <v>37.222100961659862</v>
      </c>
      <c r="O32" s="12" t="s">
        <v>247</v>
      </c>
    </row>
    <row r="33" spans="1:15" x14ac:dyDescent="0.25">
      <c r="A33" s="30">
        <v>23</v>
      </c>
      <c r="B33" s="31" t="s">
        <v>243</v>
      </c>
      <c r="C33" s="32">
        <v>1.6</v>
      </c>
      <c r="D33" s="33" t="s">
        <v>206</v>
      </c>
      <c r="E33" s="48" t="str">
        <f t="shared" si="0"/>
        <v>Significantly Different</v>
      </c>
      <c r="G33" s="12">
        <f t="shared" si="1"/>
        <v>1.6</v>
      </c>
      <c r="H33" s="12">
        <f t="shared" si="2"/>
        <v>6</v>
      </c>
      <c r="I33" s="12" t="str">
        <f t="shared" si="3"/>
        <v>+/-</v>
      </c>
      <c r="J33" s="12" t="str">
        <f t="shared" si="4"/>
        <v>0.1</v>
      </c>
      <c r="K33" s="13">
        <f t="shared" si="5"/>
        <v>6.0790273556231005E-2</v>
      </c>
      <c r="L33" s="13">
        <f t="shared" si="6"/>
        <v>3.3000000000000003</v>
      </c>
      <c r="M33" s="13">
        <f t="shared" si="7"/>
        <v>8.5970429323592404E-2</v>
      </c>
      <c r="N33" s="13">
        <f t="shared" si="8"/>
        <v>38.385291616711733</v>
      </c>
      <c r="O33" s="12" t="s">
        <v>249</v>
      </c>
    </row>
    <row r="34" spans="1:15" x14ac:dyDescent="0.25">
      <c r="A34" s="30">
        <v>24</v>
      </c>
      <c r="B34" s="31" t="s">
        <v>234</v>
      </c>
      <c r="C34" s="32">
        <v>1.5</v>
      </c>
      <c r="D34" s="33" t="s">
        <v>206</v>
      </c>
      <c r="E34" s="48" t="str">
        <f t="shared" si="0"/>
        <v>Significantly Different</v>
      </c>
      <c r="G34" s="12">
        <f t="shared" si="1"/>
        <v>1.5</v>
      </c>
      <c r="H34" s="12">
        <f t="shared" si="2"/>
        <v>6</v>
      </c>
      <c r="I34" s="12" t="str">
        <f t="shared" si="3"/>
        <v>+/-</v>
      </c>
      <c r="J34" s="12" t="str">
        <f t="shared" si="4"/>
        <v>0.1</v>
      </c>
      <c r="K34" s="13">
        <f t="shared" si="5"/>
        <v>6.0790273556231005E-2</v>
      </c>
      <c r="L34" s="13">
        <f t="shared" si="6"/>
        <v>3.4000000000000004</v>
      </c>
      <c r="M34" s="13">
        <f t="shared" si="7"/>
        <v>8.5970429323592404E-2</v>
      </c>
      <c r="N34" s="13">
        <f t="shared" si="8"/>
        <v>39.548482271763611</v>
      </c>
      <c r="O34" s="12" t="s">
        <v>240</v>
      </c>
    </row>
    <row r="35" spans="1:15" x14ac:dyDescent="0.25">
      <c r="A35" s="30">
        <v>25</v>
      </c>
      <c r="B35" s="31" t="s">
        <v>249</v>
      </c>
      <c r="C35" s="32">
        <v>1.4</v>
      </c>
      <c r="D35" s="33" t="s">
        <v>206</v>
      </c>
      <c r="E35" s="48" t="str">
        <f t="shared" si="0"/>
        <v>Significantly Different</v>
      </c>
      <c r="G35" s="12">
        <f t="shared" si="1"/>
        <v>1.4</v>
      </c>
      <c r="H35" s="12">
        <f t="shared" si="2"/>
        <v>6</v>
      </c>
      <c r="I35" s="12" t="str">
        <f t="shared" si="3"/>
        <v>+/-</v>
      </c>
      <c r="J35" s="12" t="str">
        <f t="shared" si="4"/>
        <v>0.1</v>
      </c>
      <c r="K35" s="13">
        <f t="shared" si="5"/>
        <v>6.0790273556231005E-2</v>
      </c>
      <c r="L35" s="13">
        <f t="shared" si="6"/>
        <v>3.5000000000000004</v>
      </c>
      <c r="M35" s="13">
        <f t="shared" si="7"/>
        <v>8.5970429323592404E-2</v>
      </c>
      <c r="N35" s="13">
        <f t="shared" si="8"/>
        <v>40.711672926815481</v>
      </c>
      <c r="O35" s="12" t="s">
        <v>250</v>
      </c>
    </row>
    <row r="36" spans="1:15" x14ac:dyDescent="0.25">
      <c r="A36" s="30">
        <v>26</v>
      </c>
      <c r="B36" s="31" t="s">
        <v>242</v>
      </c>
      <c r="C36" s="32">
        <v>1.3</v>
      </c>
      <c r="D36" s="33" t="s">
        <v>206</v>
      </c>
      <c r="E36" s="48" t="str">
        <f t="shared" si="0"/>
        <v>Significantly Different</v>
      </c>
      <c r="G36" s="12">
        <f t="shared" si="1"/>
        <v>1.3</v>
      </c>
      <c r="H36" s="12">
        <f t="shared" si="2"/>
        <v>6</v>
      </c>
      <c r="I36" s="12" t="str">
        <f t="shared" si="3"/>
        <v>+/-</v>
      </c>
      <c r="J36" s="12" t="str">
        <f t="shared" si="4"/>
        <v>0.1</v>
      </c>
      <c r="K36" s="13">
        <f t="shared" si="5"/>
        <v>6.0790273556231005E-2</v>
      </c>
      <c r="L36" s="13">
        <f t="shared" si="6"/>
        <v>3.6000000000000005</v>
      </c>
      <c r="M36" s="13">
        <f t="shared" si="7"/>
        <v>8.5970429323592404E-2</v>
      </c>
      <c r="N36" s="13">
        <f t="shared" si="8"/>
        <v>41.874863581867352</v>
      </c>
      <c r="O36" s="12" t="s">
        <v>242</v>
      </c>
    </row>
    <row r="37" spans="1:15" x14ac:dyDescent="0.25">
      <c r="A37" s="30">
        <v>26</v>
      </c>
      <c r="B37" s="31" t="s">
        <v>258</v>
      </c>
      <c r="C37" s="32">
        <v>1.3</v>
      </c>
      <c r="D37" s="33" t="s">
        <v>206</v>
      </c>
      <c r="E37" s="48" t="str">
        <f t="shared" si="0"/>
        <v>Significantly Different</v>
      </c>
      <c r="G37" s="12">
        <f t="shared" si="1"/>
        <v>1.3</v>
      </c>
      <c r="H37" s="12">
        <f t="shared" si="2"/>
        <v>6</v>
      </c>
      <c r="I37" s="12" t="str">
        <f t="shared" si="3"/>
        <v>+/-</v>
      </c>
      <c r="J37" s="12" t="str">
        <f t="shared" si="4"/>
        <v>0.1</v>
      </c>
      <c r="K37" s="13">
        <f t="shared" si="5"/>
        <v>6.0790273556231005E-2</v>
      </c>
      <c r="L37" s="13">
        <f t="shared" si="6"/>
        <v>3.6000000000000005</v>
      </c>
      <c r="M37" s="13">
        <f t="shared" si="7"/>
        <v>8.5970429323592404E-2</v>
      </c>
      <c r="N37" s="13">
        <f t="shared" si="8"/>
        <v>41.874863581867352</v>
      </c>
      <c r="O37" s="12" t="s">
        <v>223</v>
      </c>
    </row>
    <row r="38" spans="1:15" x14ac:dyDescent="0.25">
      <c r="A38" s="30">
        <v>28</v>
      </c>
      <c r="B38" s="31" t="s">
        <v>211</v>
      </c>
      <c r="C38" s="32">
        <v>1.2</v>
      </c>
      <c r="D38" s="33" t="s">
        <v>228</v>
      </c>
      <c r="E38" s="48" t="str">
        <f t="shared" si="0"/>
        <v>Significantly Different</v>
      </c>
      <c r="G38" s="12">
        <f t="shared" si="1"/>
        <v>1.2</v>
      </c>
      <c r="H38" s="12">
        <f t="shared" si="2"/>
        <v>6</v>
      </c>
      <c r="I38" s="12" t="str">
        <f t="shared" si="3"/>
        <v>+/-</v>
      </c>
      <c r="J38" s="12" t="str">
        <f t="shared" si="4"/>
        <v>0.3</v>
      </c>
      <c r="K38" s="13">
        <f t="shared" si="5"/>
        <v>0.18237082066869301</v>
      </c>
      <c r="L38" s="13">
        <f t="shared" si="6"/>
        <v>3.7</v>
      </c>
      <c r="M38" s="13">
        <f t="shared" si="7"/>
        <v>0.19223572402239389</v>
      </c>
      <c r="N38" s="13">
        <f t="shared" si="8"/>
        <v>19.24720297861484</v>
      </c>
      <c r="O38" s="12" t="s">
        <v>227</v>
      </c>
    </row>
    <row r="39" spans="1:15" x14ac:dyDescent="0.25">
      <c r="A39" s="30">
        <v>28</v>
      </c>
      <c r="B39" s="31" t="s">
        <v>241</v>
      </c>
      <c r="C39" s="32">
        <v>1.2</v>
      </c>
      <c r="D39" s="33" t="s">
        <v>206</v>
      </c>
      <c r="E39" s="48" t="str">
        <f t="shared" si="0"/>
        <v>Significantly Different</v>
      </c>
      <c r="G39" s="12">
        <f t="shared" si="1"/>
        <v>1.2</v>
      </c>
      <c r="H39" s="12">
        <f t="shared" si="2"/>
        <v>6</v>
      </c>
      <c r="I39" s="12" t="str">
        <f t="shared" si="3"/>
        <v>+/-</v>
      </c>
      <c r="J39" s="12" t="str">
        <f t="shared" si="4"/>
        <v>0.1</v>
      </c>
      <c r="K39" s="13">
        <f t="shared" si="5"/>
        <v>6.0790273556231005E-2</v>
      </c>
      <c r="L39" s="13">
        <f t="shared" si="6"/>
        <v>3.7</v>
      </c>
      <c r="M39" s="13">
        <f t="shared" si="7"/>
        <v>8.5970429323592404E-2</v>
      </c>
      <c r="N39" s="13">
        <f t="shared" si="8"/>
        <v>43.038054236919216</v>
      </c>
      <c r="O39" s="12" t="s">
        <v>254</v>
      </c>
    </row>
    <row r="40" spans="1:15" x14ac:dyDescent="0.25">
      <c r="A40" s="30">
        <v>28</v>
      </c>
      <c r="B40" s="31" t="s">
        <v>216</v>
      </c>
      <c r="C40" s="32">
        <v>1.2</v>
      </c>
      <c r="D40" s="33" t="s">
        <v>217</v>
      </c>
      <c r="E40" s="48" t="str">
        <f t="shared" si="0"/>
        <v>Significantly Different</v>
      </c>
      <c r="G40" s="12">
        <f t="shared" si="1"/>
        <v>1.2</v>
      </c>
      <c r="H40" s="12">
        <f t="shared" si="2"/>
        <v>6</v>
      </c>
      <c r="I40" s="12" t="str">
        <f t="shared" si="3"/>
        <v>+/-</v>
      </c>
      <c r="J40" s="12" t="str">
        <f t="shared" si="4"/>
        <v>0.5</v>
      </c>
      <c r="K40" s="13">
        <f t="shared" si="5"/>
        <v>0.303951367781155</v>
      </c>
      <c r="L40" s="13">
        <f t="shared" si="6"/>
        <v>3.7</v>
      </c>
      <c r="M40" s="13">
        <f t="shared" si="7"/>
        <v>0.30997079109986531</v>
      </c>
      <c r="N40" s="13">
        <f t="shared" si="8"/>
        <v>11.936608565185573</v>
      </c>
      <c r="O40" s="12" t="s">
        <v>214</v>
      </c>
    </row>
    <row r="41" spans="1:15" x14ac:dyDescent="0.25">
      <c r="A41" s="30">
        <v>31</v>
      </c>
      <c r="B41" s="31" t="s">
        <v>252</v>
      </c>
      <c r="C41" s="32">
        <v>1.1000000000000001</v>
      </c>
      <c r="D41" s="33" t="s">
        <v>228</v>
      </c>
      <c r="E41" s="48" t="str">
        <f t="shared" si="0"/>
        <v>Significantly Different</v>
      </c>
      <c r="G41" s="12">
        <f t="shared" si="1"/>
        <v>1.1000000000000001</v>
      </c>
      <c r="H41" s="12">
        <f t="shared" si="2"/>
        <v>6</v>
      </c>
      <c r="I41" s="12" t="str">
        <f t="shared" si="3"/>
        <v>+/-</v>
      </c>
      <c r="J41" s="12" t="str">
        <f t="shared" si="4"/>
        <v>0.3</v>
      </c>
      <c r="K41" s="13">
        <f t="shared" si="5"/>
        <v>0.18237082066869301</v>
      </c>
      <c r="L41" s="13">
        <f t="shared" si="6"/>
        <v>3.8000000000000003</v>
      </c>
      <c r="M41" s="13">
        <f t="shared" si="7"/>
        <v>0.19223572402239389</v>
      </c>
      <c r="N41" s="13">
        <f t="shared" si="8"/>
        <v>19.767397653712539</v>
      </c>
      <c r="O41" s="12" t="s">
        <v>257</v>
      </c>
    </row>
    <row r="42" spans="1:15" x14ac:dyDescent="0.25">
      <c r="A42" s="30">
        <v>32</v>
      </c>
      <c r="B42" s="31" t="s">
        <v>219</v>
      </c>
      <c r="C42" s="32">
        <v>1</v>
      </c>
      <c r="D42" s="33" t="s">
        <v>210</v>
      </c>
      <c r="E42" s="48" t="str">
        <f t="shared" si="0"/>
        <v>Significantly Different</v>
      </c>
      <c r="G42" s="12">
        <f t="shared" si="1"/>
        <v>1</v>
      </c>
      <c r="H42" s="12">
        <f t="shared" si="2"/>
        <v>6</v>
      </c>
      <c r="I42" s="12" t="str">
        <f t="shared" si="3"/>
        <v>+/-</v>
      </c>
      <c r="J42" s="12" t="str">
        <f t="shared" si="4"/>
        <v>0.2</v>
      </c>
      <c r="K42" s="13">
        <f t="shared" si="5"/>
        <v>0.12158054711246201</v>
      </c>
      <c r="L42" s="13">
        <f t="shared" si="6"/>
        <v>3.9000000000000004</v>
      </c>
      <c r="M42" s="13">
        <f t="shared" si="7"/>
        <v>0.1359311840425404</v>
      </c>
      <c r="N42" s="13">
        <f t="shared" si="8"/>
        <v>28.690988219299808</v>
      </c>
      <c r="O42" s="12" t="s">
        <v>252</v>
      </c>
    </row>
    <row r="43" spans="1:15" x14ac:dyDescent="0.25">
      <c r="A43" s="30">
        <v>32</v>
      </c>
      <c r="B43" s="31" t="s">
        <v>225</v>
      </c>
      <c r="C43" s="32">
        <v>1</v>
      </c>
      <c r="D43" s="33" t="s">
        <v>206</v>
      </c>
      <c r="E43" s="48" t="str">
        <f t="shared" si="0"/>
        <v>Significantly Different</v>
      </c>
      <c r="G43" s="12">
        <f t="shared" si="1"/>
        <v>1</v>
      </c>
      <c r="H43" s="12">
        <f t="shared" si="2"/>
        <v>6</v>
      </c>
      <c r="I43" s="12" t="str">
        <f t="shared" si="3"/>
        <v>+/-</v>
      </c>
      <c r="J43" s="12" t="str">
        <f t="shared" si="4"/>
        <v>0.1</v>
      </c>
      <c r="K43" s="13">
        <f t="shared" si="5"/>
        <v>6.0790273556231005E-2</v>
      </c>
      <c r="L43" s="13">
        <f t="shared" si="6"/>
        <v>3.9000000000000004</v>
      </c>
      <c r="M43" s="13">
        <f t="shared" si="7"/>
        <v>8.5970429323592404E-2</v>
      </c>
      <c r="N43" s="13">
        <f t="shared" si="8"/>
        <v>45.364435547022964</v>
      </c>
      <c r="O43" s="12" t="s">
        <v>259</v>
      </c>
    </row>
    <row r="44" spans="1:15" x14ac:dyDescent="0.25">
      <c r="A44" s="30">
        <v>32</v>
      </c>
      <c r="B44" s="31" t="s">
        <v>261</v>
      </c>
      <c r="C44" s="32">
        <v>1</v>
      </c>
      <c r="D44" s="33" t="s">
        <v>206</v>
      </c>
      <c r="E44" s="48" t="str">
        <f t="shared" si="0"/>
        <v>Significantly Different</v>
      </c>
      <c r="G44" s="12">
        <f t="shared" si="1"/>
        <v>1</v>
      </c>
      <c r="H44" s="12">
        <f t="shared" si="2"/>
        <v>6</v>
      </c>
      <c r="I44" s="12" t="str">
        <f t="shared" si="3"/>
        <v>+/-</v>
      </c>
      <c r="J44" s="12" t="str">
        <f t="shared" si="4"/>
        <v>0.1</v>
      </c>
      <c r="K44" s="13">
        <f t="shared" si="5"/>
        <v>6.0790273556231005E-2</v>
      </c>
      <c r="L44" s="13">
        <f t="shared" si="6"/>
        <v>3.9000000000000004</v>
      </c>
      <c r="M44" s="13">
        <f t="shared" si="7"/>
        <v>8.5970429323592404E-2</v>
      </c>
      <c r="N44" s="13">
        <f t="shared" si="8"/>
        <v>45.364435547022964</v>
      </c>
      <c r="O44" s="12" t="s">
        <v>261</v>
      </c>
    </row>
    <row r="45" spans="1:15" x14ac:dyDescent="0.25">
      <c r="A45" s="30">
        <v>35</v>
      </c>
      <c r="B45" s="31" t="s">
        <v>237</v>
      </c>
      <c r="C45" s="32">
        <v>0.9</v>
      </c>
      <c r="D45" s="33" t="s">
        <v>206</v>
      </c>
      <c r="E45" s="48" t="str">
        <f t="shared" si="0"/>
        <v>Significantly Different</v>
      </c>
      <c r="G45" s="12">
        <f t="shared" si="1"/>
        <v>0.9</v>
      </c>
      <c r="H45" s="12">
        <f t="shared" si="2"/>
        <v>6</v>
      </c>
      <c r="I45" s="12" t="str">
        <f t="shared" si="3"/>
        <v>+/-</v>
      </c>
      <c r="J45" s="12" t="str">
        <f t="shared" si="4"/>
        <v>0.1</v>
      </c>
      <c r="K45" s="13">
        <f t="shared" si="5"/>
        <v>6.0790273556231005E-2</v>
      </c>
      <c r="L45" s="13">
        <f t="shared" si="6"/>
        <v>4</v>
      </c>
      <c r="M45" s="13">
        <f t="shared" si="7"/>
        <v>8.5970429323592404E-2</v>
      </c>
      <c r="N45" s="13">
        <f t="shared" si="8"/>
        <v>46.527626202074828</v>
      </c>
      <c r="O45" s="12" t="s">
        <v>230</v>
      </c>
    </row>
    <row r="46" spans="1:15" x14ac:dyDescent="0.25">
      <c r="A46" s="30">
        <v>35</v>
      </c>
      <c r="B46" s="31" t="s">
        <v>214</v>
      </c>
      <c r="C46" s="32">
        <v>0.9</v>
      </c>
      <c r="D46" s="33" t="s">
        <v>210</v>
      </c>
      <c r="E46" s="48" t="str">
        <f t="shared" si="0"/>
        <v>Significantly Different</v>
      </c>
      <c r="G46" s="12">
        <f t="shared" si="1"/>
        <v>0.9</v>
      </c>
      <c r="H46" s="12">
        <f t="shared" si="2"/>
        <v>6</v>
      </c>
      <c r="I46" s="12" t="str">
        <f t="shared" si="3"/>
        <v>+/-</v>
      </c>
      <c r="J46" s="12" t="str">
        <f t="shared" si="4"/>
        <v>0.2</v>
      </c>
      <c r="K46" s="13">
        <f t="shared" si="5"/>
        <v>0.12158054711246201</v>
      </c>
      <c r="L46" s="13">
        <f t="shared" si="6"/>
        <v>4</v>
      </c>
      <c r="M46" s="13">
        <f t="shared" si="7"/>
        <v>0.1359311840425404</v>
      </c>
      <c r="N46" s="13">
        <f t="shared" si="8"/>
        <v>29.426654583897236</v>
      </c>
      <c r="O46" s="12" t="s">
        <v>243</v>
      </c>
    </row>
    <row r="47" spans="1:15" x14ac:dyDescent="0.25">
      <c r="A47" s="30">
        <v>35</v>
      </c>
      <c r="B47" s="31" t="s">
        <v>209</v>
      </c>
      <c r="C47" s="32">
        <v>0.9</v>
      </c>
      <c r="D47" s="33" t="s">
        <v>210</v>
      </c>
      <c r="E47" s="48" t="str">
        <f t="shared" si="0"/>
        <v>Significantly Different</v>
      </c>
      <c r="G47" s="12">
        <f t="shared" si="1"/>
        <v>0.9</v>
      </c>
      <c r="H47" s="12">
        <f t="shared" si="2"/>
        <v>6</v>
      </c>
      <c r="I47" s="12" t="str">
        <f t="shared" si="3"/>
        <v>+/-</v>
      </c>
      <c r="J47" s="12" t="str">
        <f t="shared" si="4"/>
        <v>0.2</v>
      </c>
      <c r="K47" s="13">
        <f t="shared" si="5"/>
        <v>0.12158054711246201</v>
      </c>
      <c r="L47" s="13">
        <f t="shared" si="6"/>
        <v>4</v>
      </c>
      <c r="M47" s="13">
        <f t="shared" si="7"/>
        <v>0.1359311840425404</v>
      </c>
      <c r="N47" s="13">
        <f t="shared" si="8"/>
        <v>29.426654583897236</v>
      </c>
      <c r="O47" s="12" t="s">
        <v>260</v>
      </c>
    </row>
    <row r="48" spans="1:15" x14ac:dyDescent="0.25">
      <c r="A48" s="30">
        <v>35</v>
      </c>
      <c r="B48" s="31" t="s">
        <v>212</v>
      </c>
      <c r="C48" s="32">
        <v>0.9</v>
      </c>
      <c r="D48" s="33" t="s">
        <v>210</v>
      </c>
      <c r="E48" s="48" t="str">
        <f t="shared" si="0"/>
        <v>Significantly Different</v>
      </c>
      <c r="G48" s="12">
        <f t="shared" si="1"/>
        <v>0.9</v>
      </c>
      <c r="H48" s="12">
        <f t="shared" si="2"/>
        <v>6</v>
      </c>
      <c r="I48" s="12" t="str">
        <f t="shared" si="3"/>
        <v>+/-</v>
      </c>
      <c r="J48" s="12" t="str">
        <f t="shared" si="4"/>
        <v>0.2</v>
      </c>
      <c r="K48" s="13">
        <f t="shared" si="5"/>
        <v>0.12158054711246201</v>
      </c>
      <c r="L48" s="13">
        <f t="shared" si="6"/>
        <v>4</v>
      </c>
      <c r="M48" s="13">
        <f t="shared" si="7"/>
        <v>0.1359311840425404</v>
      </c>
      <c r="N48" s="13">
        <f t="shared" si="8"/>
        <v>29.426654583897236</v>
      </c>
      <c r="O48" s="12" t="s">
        <v>239</v>
      </c>
    </row>
    <row r="49" spans="1:15" x14ac:dyDescent="0.25">
      <c r="A49" s="30">
        <v>39</v>
      </c>
      <c r="B49" s="31" t="s">
        <v>221</v>
      </c>
      <c r="C49" s="32">
        <v>0.8</v>
      </c>
      <c r="D49" s="33" t="s">
        <v>206</v>
      </c>
      <c r="E49" s="48" t="str">
        <f t="shared" si="0"/>
        <v>Significantly Different</v>
      </c>
      <c r="G49" s="12">
        <f t="shared" si="1"/>
        <v>0.8</v>
      </c>
      <c r="H49" s="12">
        <f t="shared" si="2"/>
        <v>6</v>
      </c>
      <c r="I49" s="12" t="str">
        <f t="shared" si="3"/>
        <v>+/-</v>
      </c>
      <c r="J49" s="12" t="str">
        <f t="shared" si="4"/>
        <v>0.1</v>
      </c>
      <c r="K49" s="13">
        <f t="shared" si="5"/>
        <v>6.0790273556231005E-2</v>
      </c>
      <c r="L49" s="13">
        <f t="shared" si="6"/>
        <v>4.1000000000000005</v>
      </c>
      <c r="M49" s="13">
        <f t="shared" si="7"/>
        <v>8.5970429323592404E-2</v>
      </c>
      <c r="N49" s="13">
        <f t="shared" si="8"/>
        <v>47.690816857126705</v>
      </c>
      <c r="O49" s="12" t="s">
        <v>248</v>
      </c>
    </row>
    <row r="50" spans="1:15" x14ac:dyDescent="0.25">
      <c r="A50" s="30">
        <v>39</v>
      </c>
      <c r="B50" s="31" t="s">
        <v>223</v>
      </c>
      <c r="C50" s="32">
        <v>0.8</v>
      </c>
      <c r="D50" s="33" t="s">
        <v>210</v>
      </c>
      <c r="E50" s="48" t="str">
        <f t="shared" si="0"/>
        <v>Significantly Different</v>
      </c>
      <c r="G50" s="12">
        <f t="shared" si="1"/>
        <v>0.8</v>
      </c>
      <c r="H50" s="12">
        <f t="shared" si="2"/>
        <v>6</v>
      </c>
      <c r="I50" s="12" t="str">
        <f t="shared" si="3"/>
        <v>+/-</v>
      </c>
      <c r="J50" s="12" t="str">
        <f t="shared" si="4"/>
        <v>0.2</v>
      </c>
      <c r="K50" s="13">
        <f t="shared" si="5"/>
        <v>0.12158054711246201</v>
      </c>
      <c r="L50" s="13">
        <f t="shared" si="6"/>
        <v>4.1000000000000005</v>
      </c>
      <c r="M50" s="13">
        <f t="shared" si="7"/>
        <v>0.1359311840425404</v>
      </c>
      <c r="N50" s="13">
        <f t="shared" si="8"/>
        <v>30.162320948494671</v>
      </c>
      <c r="O50" s="12" t="s">
        <v>245</v>
      </c>
    </row>
    <row r="51" spans="1:15" x14ac:dyDescent="0.25">
      <c r="A51" s="30">
        <v>41</v>
      </c>
      <c r="B51" s="31" t="s">
        <v>230</v>
      </c>
      <c r="C51" s="32">
        <v>0.7</v>
      </c>
      <c r="D51" s="33" t="s">
        <v>228</v>
      </c>
      <c r="E51" s="48" t="str">
        <f t="shared" si="0"/>
        <v>Significantly Different</v>
      </c>
      <c r="G51" s="12">
        <f t="shared" si="1"/>
        <v>0.7</v>
      </c>
      <c r="H51" s="12">
        <f t="shared" si="2"/>
        <v>6</v>
      </c>
      <c r="I51" s="12" t="str">
        <f t="shared" si="3"/>
        <v>+/-</v>
      </c>
      <c r="J51" s="12" t="str">
        <f t="shared" si="4"/>
        <v>0.3</v>
      </c>
      <c r="K51" s="13">
        <f t="shared" si="5"/>
        <v>0.18237082066869301</v>
      </c>
      <c r="L51" s="13">
        <f t="shared" si="6"/>
        <v>4.2</v>
      </c>
      <c r="M51" s="13">
        <f t="shared" si="7"/>
        <v>0.19223572402239389</v>
      </c>
      <c r="N51" s="13">
        <f t="shared" si="8"/>
        <v>21.848176354103334</v>
      </c>
      <c r="O51" s="12" t="s">
        <v>263</v>
      </c>
    </row>
    <row r="52" spans="1:15" x14ac:dyDescent="0.25">
      <c r="A52" s="30">
        <v>42</v>
      </c>
      <c r="B52" s="31" t="s">
        <v>207</v>
      </c>
      <c r="C52" s="32">
        <v>0.6</v>
      </c>
      <c r="D52" s="33" t="s">
        <v>210</v>
      </c>
      <c r="E52" s="48" t="str">
        <f t="shared" si="0"/>
        <v>Significantly Different</v>
      </c>
      <c r="G52" s="12">
        <f t="shared" si="1"/>
        <v>0.6</v>
      </c>
      <c r="H52" s="12">
        <f t="shared" si="2"/>
        <v>6</v>
      </c>
      <c r="I52" s="12" t="str">
        <f t="shared" si="3"/>
        <v>+/-</v>
      </c>
      <c r="J52" s="12" t="str">
        <f t="shared" si="4"/>
        <v>0.2</v>
      </c>
      <c r="K52" s="13">
        <f t="shared" si="5"/>
        <v>0.12158054711246201</v>
      </c>
      <c r="L52" s="13">
        <f t="shared" si="6"/>
        <v>4.3000000000000007</v>
      </c>
      <c r="M52" s="13">
        <f t="shared" si="7"/>
        <v>0.1359311840425404</v>
      </c>
      <c r="N52" s="13">
        <f t="shared" si="8"/>
        <v>31.633653677689534</v>
      </c>
      <c r="O52" s="12" t="s">
        <v>238</v>
      </c>
    </row>
    <row r="53" spans="1:15" x14ac:dyDescent="0.25">
      <c r="A53" s="30">
        <v>42</v>
      </c>
      <c r="B53" s="31" t="s">
        <v>227</v>
      </c>
      <c r="C53" s="32">
        <v>0.6</v>
      </c>
      <c r="D53" s="33" t="s">
        <v>206</v>
      </c>
      <c r="E53" s="48" t="str">
        <f t="shared" si="0"/>
        <v>Significantly Different</v>
      </c>
      <c r="G53" s="12">
        <f t="shared" si="1"/>
        <v>0.6</v>
      </c>
      <c r="H53" s="12">
        <f t="shared" si="2"/>
        <v>6</v>
      </c>
      <c r="I53" s="12" t="str">
        <f t="shared" si="3"/>
        <v>+/-</v>
      </c>
      <c r="J53" s="12" t="str">
        <f t="shared" si="4"/>
        <v>0.1</v>
      </c>
      <c r="K53" s="13">
        <f t="shared" si="5"/>
        <v>6.0790273556231005E-2</v>
      </c>
      <c r="L53" s="13">
        <f t="shared" si="6"/>
        <v>4.3000000000000007</v>
      </c>
      <c r="M53" s="13">
        <f t="shared" si="7"/>
        <v>8.5970429323592404E-2</v>
      </c>
      <c r="N53" s="13">
        <f t="shared" si="8"/>
        <v>50.017198167230447</v>
      </c>
      <c r="O53" s="12" t="s">
        <v>251</v>
      </c>
    </row>
    <row r="54" spans="1:15" x14ac:dyDescent="0.25">
      <c r="A54" s="30">
        <v>42</v>
      </c>
      <c r="B54" s="31" t="s">
        <v>263</v>
      </c>
      <c r="C54" s="32">
        <v>0.6</v>
      </c>
      <c r="D54" s="33" t="s">
        <v>206</v>
      </c>
      <c r="E54" s="48" t="str">
        <f t="shared" si="0"/>
        <v>Significantly Different</v>
      </c>
      <c r="G54" s="12">
        <f t="shared" si="1"/>
        <v>0.6</v>
      </c>
      <c r="H54" s="12">
        <f t="shared" si="2"/>
        <v>6</v>
      </c>
      <c r="I54" s="12" t="str">
        <f t="shared" si="3"/>
        <v>+/-</v>
      </c>
      <c r="J54" s="12" t="str">
        <f t="shared" si="4"/>
        <v>0.1</v>
      </c>
      <c r="K54" s="13">
        <f t="shared" si="5"/>
        <v>6.0790273556231005E-2</v>
      </c>
      <c r="L54" s="13">
        <f t="shared" si="6"/>
        <v>4.3000000000000007</v>
      </c>
      <c r="M54" s="13">
        <f t="shared" si="7"/>
        <v>8.5970429323592404E-2</v>
      </c>
      <c r="N54" s="13">
        <f t="shared" si="8"/>
        <v>50.017198167230447</v>
      </c>
      <c r="O54" s="12" t="s">
        <v>258</v>
      </c>
    </row>
    <row r="55" spans="1:15" x14ac:dyDescent="0.25">
      <c r="A55" s="30">
        <v>42</v>
      </c>
      <c r="B55" s="31" t="s">
        <v>251</v>
      </c>
      <c r="C55" s="32">
        <v>0.6</v>
      </c>
      <c r="D55" s="33" t="s">
        <v>206</v>
      </c>
      <c r="E55" s="48" t="str">
        <f t="shared" si="0"/>
        <v>Significantly Different</v>
      </c>
      <c r="G55" s="12">
        <f t="shared" si="1"/>
        <v>0.6</v>
      </c>
      <c r="H55" s="12">
        <f t="shared" si="2"/>
        <v>6</v>
      </c>
      <c r="I55" s="12" t="str">
        <f t="shared" si="3"/>
        <v>+/-</v>
      </c>
      <c r="J55" s="12" t="str">
        <f t="shared" si="4"/>
        <v>0.1</v>
      </c>
      <c r="K55" s="13">
        <f t="shared" si="5"/>
        <v>6.0790273556231005E-2</v>
      </c>
      <c r="L55" s="13">
        <f t="shared" si="6"/>
        <v>4.3000000000000007</v>
      </c>
      <c r="M55" s="13">
        <f t="shared" si="7"/>
        <v>8.5970429323592404E-2</v>
      </c>
      <c r="N55" s="13">
        <f t="shared" si="8"/>
        <v>50.017198167230447</v>
      </c>
      <c r="O55" s="12" t="s">
        <v>232</v>
      </c>
    </row>
    <row r="56" spans="1:15" x14ac:dyDescent="0.25">
      <c r="A56" s="30">
        <v>46</v>
      </c>
      <c r="B56" s="31" t="s">
        <v>236</v>
      </c>
      <c r="C56" s="32">
        <v>0.5</v>
      </c>
      <c r="D56" s="33" t="s">
        <v>206</v>
      </c>
      <c r="E56" s="48" t="str">
        <f t="shared" si="0"/>
        <v>Significantly Different</v>
      </c>
      <c r="G56" s="12">
        <f t="shared" si="1"/>
        <v>0.5</v>
      </c>
      <c r="H56" s="12">
        <f t="shared" si="2"/>
        <v>6</v>
      </c>
      <c r="I56" s="12" t="str">
        <f t="shared" si="3"/>
        <v>+/-</v>
      </c>
      <c r="J56" s="12" t="str">
        <f t="shared" si="4"/>
        <v>0.1</v>
      </c>
      <c r="K56" s="13">
        <f t="shared" si="5"/>
        <v>6.0790273556231005E-2</v>
      </c>
      <c r="L56" s="13">
        <f t="shared" si="6"/>
        <v>4.4000000000000004</v>
      </c>
      <c r="M56" s="13">
        <f t="shared" si="7"/>
        <v>8.5970429323592404E-2</v>
      </c>
      <c r="N56" s="13">
        <f t="shared" si="8"/>
        <v>51.180388822282318</v>
      </c>
      <c r="O56" s="12" t="s">
        <v>209</v>
      </c>
    </row>
    <row r="57" spans="1:15" x14ac:dyDescent="0.25">
      <c r="A57" s="30">
        <v>46</v>
      </c>
      <c r="B57" s="31" t="s">
        <v>260</v>
      </c>
      <c r="C57" s="32">
        <v>0.5</v>
      </c>
      <c r="D57" s="33" t="s">
        <v>206</v>
      </c>
      <c r="E57" s="48" t="str">
        <f t="shared" si="0"/>
        <v>Significantly Different</v>
      </c>
      <c r="G57" s="12">
        <f t="shared" si="1"/>
        <v>0.5</v>
      </c>
      <c r="H57" s="12">
        <f t="shared" si="2"/>
        <v>6</v>
      </c>
      <c r="I57" s="12" t="str">
        <f t="shared" si="3"/>
        <v>+/-</v>
      </c>
      <c r="J57" s="12" t="str">
        <f t="shared" si="4"/>
        <v>0.1</v>
      </c>
      <c r="K57" s="13">
        <f t="shared" si="5"/>
        <v>6.0790273556231005E-2</v>
      </c>
      <c r="L57" s="13">
        <f t="shared" si="6"/>
        <v>4.4000000000000004</v>
      </c>
      <c r="M57" s="13">
        <f t="shared" si="7"/>
        <v>8.5970429323592404E-2</v>
      </c>
      <c r="N57" s="13">
        <f t="shared" si="8"/>
        <v>51.180388822282318</v>
      </c>
      <c r="O57" s="12" t="s">
        <v>262</v>
      </c>
    </row>
    <row r="58" spans="1:15" x14ac:dyDescent="0.25">
      <c r="A58" s="30">
        <v>48</v>
      </c>
      <c r="B58" s="31" t="s">
        <v>215</v>
      </c>
      <c r="C58" s="32">
        <v>0.4</v>
      </c>
      <c r="D58" s="33" t="s">
        <v>206</v>
      </c>
      <c r="E58" s="48" t="str">
        <f t="shared" si="0"/>
        <v>Significantly Different</v>
      </c>
      <c r="G58" s="12">
        <f t="shared" si="1"/>
        <v>0.4</v>
      </c>
      <c r="H58" s="12">
        <f t="shared" si="2"/>
        <v>6</v>
      </c>
      <c r="I58" s="12" t="str">
        <f t="shared" si="3"/>
        <v>+/-</v>
      </c>
      <c r="J58" s="12" t="str">
        <f t="shared" si="4"/>
        <v>0.1</v>
      </c>
      <c r="K58" s="13">
        <f t="shared" si="5"/>
        <v>6.0790273556231005E-2</v>
      </c>
      <c r="L58" s="13">
        <f t="shared" si="6"/>
        <v>4.5</v>
      </c>
      <c r="M58" s="13">
        <f t="shared" si="7"/>
        <v>8.5970429323592404E-2</v>
      </c>
      <c r="N58" s="13">
        <f t="shared" si="8"/>
        <v>52.343579477334181</v>
      </c>
      <c r="O58" s="12" t="s">
        <v>256</v>
      </c>
    </row>
    <row r="59" spans="1:15" x14ac:dyDescent="0.25">
      <c r="A59" s="30">
        <v>49</v>
      </c>
      <c r="B59" s="31" t="s">
        <v>208</v>
      </c>
      <c r="C59" s="32">
        <v>0.3</v>
      </c>
      <c r="D59" s="33" t="s">
        <v>206</v>
      </c>
      <c r="E59" s="48" t="str">
        <f t="shared" si="0"/>
        <v>Significantly Different</v>
      </c>
      <c r="G59" s="12">
        <f t="shared" si="1"/>
        <v>0.3</v>
      </c>
      <c r="H59" s="12">
        <f t="shared" si="2"/>
        <v>6</v>
      </c>
      <c r="I59" s="12" t="str">
        <f t="shared" si="3"/>
        <v>+/-</v>
      </c>
      <c r="J59" s="12" t="str">
        <f t="shared" si="4"/>
        <v>0.1</v>
      </c>
      <c r="K59" s="13">
        <f t="shared" si="5"/>
        <v>6.0790273556231005E-2</v>
      </c>
      <c r="L59" s="13">
        <f t="shared" si="6"/>
        <v>4.6000000000000005</v>
      </c>
      <c r="M59" s="13">
        <f t="shared" si="7"/>
        <v>8.5970429323592404E-2</v>
      </c>
      <c r="N59" s="13">
        <f t="shared" si="8"/>
        <v>53.506770132386059</v>
      </c>
      <c r="O59" s="12" t="s">
        <v>212</v>
      </c>
    </row>
    <row r="60" spans="1:15" x14ac:dyDescent="0.25">
      <c r="A60" s="30">
        <v>49</v>
      </c>
      <c r="B60" s="31" t="s">
        <v>250</v>
      </c>
      <c r="C60" s="32">
        <v>0.3</v>
      </c>
      <c r="D60" s="33" t="s">
        <v>206</v>
      </c>
      <c r="E60" s="48" t="str">
        <f t="shared" si="0"/>
        <v>Significantly Different</v>
      </c>
      <c r="G60" s="12">
        <f t="shared" si="1"/>
        <v>0.3</v>
      </c>
      <c r="H60" s="12">
        <f t="shared" si="2"/>
        <v>6</v>
      </c>
      <c r="I60" s="12" t="str">
        <f t="shared" si="3"/>
        <v>+/-</v>
      </c>
      <c r="J60" s="12" t="str">
        <f t="shared" si="4"/>
        <v>0.1</v>
      </c>
      <c r="K60" s="13">
        <f t="shared" si="5"/>
        <v>6.0790273556231005E-2</v>
      </c>
      <c r="L60" s="13">
        <f t="shared" si="6"/>
        <v>4.6000000000000005</v>
      </c>
      <c r="M60" s="13">
        <f t="shared" si="7"/>
        <v>8.5970429323592404E-2</v>
      </c>
      <c r="N60" s="13">
        <f t="shared" si="8"/>
        <v>53.506770132386059</v>
      </c>
      <c r="O60" s="12" t="s">
        <v>234</v>
      </c>
    </row>
    <row r="61" spans="1:15" x14ac:dyDescent="0.25">
      <c r="A61" s="30">
        <v>51</v>
      </c>
      <c r="B61" s="31" t="s">
        <v>238</v>
      </c>
      <c r="C61" s="32">
        <v>0.2</v>
      </c>
      <c r="D61" s="33" t="s">
        <v>206</v>
      </c>
      <c r="E61" s="48" t="str">
        <f t="shared" si="0"/>
        <v>Significantly Different</v>
      </c>
      <c r="G61" s="12">
        <f t="shared" si="1"/>
        <v>0.2</v>
      </c>
      <c r="H61" s="12">
        <f t="shared" si="2"/>
        <v>6</v>
      </c>
      <c r="I61" s="12" t="str">
        <f t="shared" si="3"/>
        <v>+/-</v>
      </c>
      <c r="J61" s="12" t="str">
        <f t="shared" si="4"/>
        <v>0.1</v>
      </c>
      <c r="K61" s="13">
        <f t="shared" si="5"/>
        <v>6.0790273556231005E-2</v>
      </c>
      <c r="L61" s="13">
        <f t="shared" si="6"/>
        <v>4.7</v>
      </c>
      <c r="M61" s="13">
        <f t="shared" si="7"/>
        <v>8.5970429323592404E-2</v>
      </c>
      <c r="N61" s="13">
        <f t="shared" si="8"/>
        <v>54.669960787437923</v>
      </c>
      <c r="O61" s="12" t="s">
        <v>216</v>
      </c>
    </row>
    <row r="62" spans="1:15" ht="15.75" thickBot="1" x14ac:dyDescent="0.3">
      <c r="A62" s="36"/>
      <c r="B62" s="37" t="s">
        <v>264</v>
      </c>
      <c r="C62" s="38">
        <v>1.8</v>
      </c>
      <c r="D62" s="39" t="s">
        <v>210</v>
      </c>
      <c r="E62" s="49" t="str">
        <f t="shared" si="0"/>
        <v>Significantly Different</v>
      </c>
      <c r="G62" s="12">
        <f t="shared" si="1"/>
        <v>1.8</v>
      </c>
      <c r="H62" s="12">
        <f t="shared" si="2"/>
        <v>6</v>
      </c>
      <c r="I62" s="12" t="str">
        <f t="shared" si="3"/>
        <v>+/-</v>
      </c>
      <c r="J62" s="12" t="str">
        <f t="shared" si="4"/>
        <v>0.2</v>
      </c>
      <c r="K62" s="13">
        <f t="shared" si="5"/>
        <v>0.12158054711246201</v>
      </c>
      <c r="L62" s="13">
        <f t="shared" si="6"/>
        <v>3.1000000000000005</v>
      </c>
      <c r="M62" s="13">
        <f t="shared" si="7"/>
        <v>0.1359311840425404</v>
      </c>
      <c r="N62" s="13">
        <f t="shared" si="8"/>
        <v>22.805657302520359</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413" priority="5" operator="equal">
      <formula>"State Selected"</formula>
    </cfRule>
    <cfRule type="cellIs" dxfId="412" priority="6" operator="equal">
      <formula>"Not Significantly Different"</formula>
    </cfRule>
  </conditionalFormatting>
  <conditionalFormatting sqref="E10:E62">
    <cfRule type="cellIs" dxfId="411" priority="1" operator="equal">
      <formula>"OTHER ERROR"</formula>
    </cfRule>
    <cfRule type="cellIs" dxfId="410" priority="2" operator="equal">
      <formula>"Statistical Test not applicable"</formula>
    </cfRule>
    <cfRule type="cellIs" dxfId="409" priority="3" operator="equal">
      <formula>"Geography Selected"</formula>
    </cfRule>
    <cfRule type="cellIs" dxfId="408"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2D4417BD-E6CA-49B4-8400-CBEF789A2C03}">
      <formula1>$O$10:$O$62</formula1>
    </dataValidation>
  </dataValidation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E8A5E-C475-4D7B-8C60-0AE364E818FA}">
  <sheetPr codeName="Sheet46"/>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369</v>
      </c>
    </row>
    <row r="2" spans="1:16" x14ac:dyDescent="0.25">
      <c r="A2" s="14" t="s">
        <v>181</v>
      </c>
      <c r="B2" s="12" t="s">
        <v>370</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27.8</v>
      </c>
      <c r="C6" s="12" t="s">
        <v>188</v>
      </c>
      <c r="H6" s="19" t="s">
        <v>189</v>
      </c>
      <c r="I6" s="12">
        <f>VLOOKUP($B$4,$B$9:$K$62,6,FALSE)</f>
        <v>27.8</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27.8</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27.8</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262</v>
      </c>
      <c r="C11" s="32">
        <v>51.2</v>
      </c>
      <c r="D11" s="35" t="s">
        <v>255</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51.2</v>
      </c>
      <c r="H11" s="12">
        <f t="shared" ref="H11:H62" si="2">LEN(TRIM(D11))</f>
        <v>6</v>
      </c>
      <c r="I11" s="12" t="str">
        <f t="shared" ref="I11:I62" si="3">IF(H11&gt;=3,MID(TRIM(D11),1,3),"NO")</f>
        <v>+/-</v>
      </c>
      <c r="J11" s="12" t="str">
        <f t="shared" ref="J11:J62" si="4">IF(TRIM(I11)="+/-",MID(TRIM(D11),4,H11-3),D11)</f>
        <v>0.4</v>
      </c>
      <c r="K11" s="13">
        <f t="shared" ref="K11:K62" si="5">IF(TRIM(J11)="*****",0,IF(ISERROR(VALUE(J11)),"NA",VALUE(J11/$I$4)))</f>
        <v>0.24316109422492402</v>
      </c>
      <c r="L11" s="13">
        <f t="shared" ref="L11:L62" si="6">IF(AND(ISNUMBER(G11),ISNUMBER($I$6)),$I$6-G11,"N/A")</f>
        <v>-23.400000000000002</v>
      </c>
      <c r="M11" s="13">
        <f t="shared" ref="M11:M62" si="7">IF(AND(ISNUMBER(K11),ISNUMBER($I$7)),SQRT(K11^2+($I$7)^2),"N/A")</f>
        <v>0.25064471888253259</v>
      </c>
      <c r="N11" s="13">
        <f>IF(AND(ISNUMBER(L11),ISNUMBER(M11),M11&lt;&gt;0),L11/M11,"NA")</f>
        <v>-93.359238145235651</v>
      </c>
      <c r="O11" s="12" t="s">
        <v>208</v>
      </c>
    </row>
    <row r="12" spans="1:16" x14ac:dyDescent="0.25">
      <c r="A12" s="30">
        <v>2</v>
      </c>
      <c r="B12" s="31" t="s">
        <v>257</v>
      </c>
      <c r="C12" s="32">
        <v>47.2</v>
      </c>
      <c r="D12" s="33" t="s">
        <v>255</v>
      </c>
      <c r="E12" s="48" t="str">
        <f t="shared" si="0"/>
        <v>Significantly Different</v>
      </c>
      <c r="G12" s="12">
        <f t="shared" si="1"/>
        <v>47.2</v>
      </c>
      <c r="H12" s="12">
        <f t="shared" si="2"/>
        <v>6</v>
      </c>
      <c r="I12" s="12" t="str">
        <f t="shared" si="3"/>
        <v>+/-</v>
      </c>
      <c r="J12" s="12" t="str">
        <f t="shared" si="4"/>
        <v>0.4</v>
      </c>
      <c r="K12" s="13">
        <f t="shared" si="5"/>
        <v>0.24316109422492402</v>
      </c>
      <c r="L12" s="13">
        <f t="shared" si="6"/>
        <v>-19.400000000000002</v>
      </c>
      <c r="M12" s="13">
        <f t="shared" si="7"/>
        <v>0.25064471888253259</v>
      </c>
      <c r="N12" s="13">
        <f t="shared" ref="N12:N62" si="8">IF(AND(ISNUMBER(L12),ISNUMBER(M12),M12&lt;&gt;0),L12/M12,"NA")</f>
        <v>-77.400394017844945</v>
      </c>
      <c r="O12" s="12" t="s">
        <v>211</v>
      </c>
    </row>
    <row r="13" spans="1:16" x14ac:dyDescent="0.25">
      <c r="A13" s="30">
        <v>3</v>
      </c>
      <c r="B13" s="31" t="s">
        <v>244</v>
      </c>
      <c r="C13" s="32">
        <v>46</v>
      </c>
      <c r="D13" s="33" t="s">
        <v>217</v>
      </c>
      <c r="E13" s="48" t="str">
        <f t="shared" si="0"/>
        <v>Significantly Different</v>
      </c>
      <c r="G13" s="12">
        <f t="shared" si="1"/>
        <v>46</v>
      </c>
      <c r="H13" s="12">
        <f t="shared" si="2"/>
        <v>6</v>
      </c>
      <c r="I13" s="12" t="str">
        <f t="shared" si="3"/>
        <v>+/-</v>
      </c>
      <c r="J13" s="12" t="str">
        <f t="shared" si="4"/>
        <v>0.5</v>
      </c>
      <c r="K13" s="13">
        <f t="shared" si="5"/>
        <v>0.303951367781155</v>
      </c>
      <c r="L13" s="13">
        <f t="shared" si="6"/>
        <v>-18.2</v>
      </c>
      <c r="M13" s="13">
        <f t="shared" si="7"/>
        <v>0.30997079109986531</v>
      </c>
      <c r="N13" s="13">
        <f t="shared" si="8"/>
        <v>-58.715209699020924</v>
      </c>
      <c r="O13" s="12" t="s">
        <v>213</v>
      </c>
    </row>
    <row r="14" spans="1:16" x14ac:dyDescent="0.25">
      <c r="A14" s="30">
        <v>4</v>
      </c>
      <c r="B14" s="31" t="s">
        <v>231</v>
      </c>
      <c r="C14" s="32">
        <v>42.4</v>
      </c>
      <c r="D14" s="33" t="s">
        <v>255</v>
      </c>
      <c r="E14" s="48" t="str">
        <f t="shared" si="0"/>
        <v>Significantly Different</v>
      </c>
      <c r="G14" s="12">
        <f t="shared" si="1"/>
        <v>42.4</v>
      </c>
      <c r="H14" s="12">
        <f t="shared" si="2"/>
        <v>6</v>
      </c>
      <c r="I14" s="12" t="str">
        <f t="shared" si="3"/>
        <v>+/-</v>
      </c>
      <c r="J14" s="12" t="str">
        <f t="shared" si="4"/>
        <v>0.4</v>
      </c>
      <c r="K14" s="13">
        <f t="shared" si="5"/>
        <v>0.24316109422492402</v>
      </c>
      <c r="L14" s="13">
        <f t="shared" si="6"/>
        <v>-14.599999999999998</v>
      </c>
      <c r="M14" s="13">
        <f t="shared" si="7"/>
        <v>0.25064471888253259</v>
      </c>
      <c r="N14" s="13">
        <f t="shared" si="8"/>
        <v>-58.249781064976077</v>
      </c>
      <c r="O14" s="12" t="s">
        <v>215</v>
      </c>
    </row>
    <row r="15" spans="1:16" x14ac:dyDescent="0.25">
      <c r="A15" s="30">
        <v>5</v>
      </c>
      <c r="B15" s="31" t="s">
        <v>245</v>
      </c>
      <c r="C15" s="32">
        <v>38.1</v>
      </c>
      <c r="D15" s="33" t="s">
        <v>333</v>
      </c>
      <c r="E15" s="48" t="str">
        <f t="shared" si="0"/>
        <v>Significantly Different</v>
      </c>
      <c r="G15" s="12">
        <f t="shared" si="1"/>
        <v>38.1</v>
      </c>
      <c r="H15" s="12">
        <f t="shared" si="2"/>
        <v>6</v>
      </c>
      <c r="I15" s="12" t="str">
        <f t="shared" si="3"/>
        <v>+/-</v>
      </c>
      <c r="J15" s="12" t="str">
        <f t="shared" si="4"/>
        <v>1.3</v>
      </c>
      <c r="K15" s="13">
        <f t="shared" si="5"/>
        <v>0.79027355623100304</v>
      </c>
      <c r="L15" s="13">
        <f t="shared" si="6"/>
        <v>-10.3</v>
      </c>
      <c r="M15" s="13">
        <f t="shared" si="7"/>
        <v>0.79260819516141623</v>
      </c>
      <c r="N15" s="13">
        <f t="shared" si="8"/>
        <v>-12.995071288535422</v>
      </c>
      <c r="O15" s="12" t="s">
        <v>218</v>
      </c>
    </row>
    <row r="16" spans="1:16" x14ac:dyDescent="0.25">
      <c r="A16" s="30">
        <v>6</v>
      </c>
      <c r="B16" s="31" t="s">
        <v>250</v>
      </c>
      <c r="C16" s="32">
        <v>36.9</v>
      </c>
      <c r="D16" s="33" t="s">
        <v>294</v>
      </c>
      <c r="E16" s="48" t="str">
        <f t="shared" si="0"/>
        <v>Significantly Different</v>
      </c>
      <c r="G16" s="12">
        <f t="shared" si="1"/>
        <v>36.9</v>
      </c>
      <c r="H16" s="12">
        <f t="shared" si="2"/>
        <v>6</v>
      </c>
      <c r="I16" s="12" t="str">
        <f t="shared" si="3"/>
        <v>+/-</v>
      </c>
      <c r="J16" s="12" t="str">
        <f t="shared" si="4"/>
        <v>0.8</v>
      </c>
      <c r="K16" s="13">
        <f t="shared" si="5"/>
        <v>0.48632218844984804</v>
      </c>
      <c r="L16" s="13">
        <f t="shared" si="6"/>
        <v>-9.0999999999999979</v>
      </c>
      <c r="M16" s="13">
        <f t="shared" si="7"/>
        <v>0.49010685399991183</v>
      </c>
      <c r="N16" s="13">
        <f t="shared" si="8"/>
        <v>-18.567379594331555</v>
      </c>
      <c r="O16" s="12" t="s">
        <v>220</v>
      </c>
    </row>
    <row r="17" spans="1:15" x14ac:dyDescent="0.25">
      <c r="A17" s="30">
        <v>7</v>
      </c>
      <c r="B17" s="31" t="s">
        <v>240</v>
      </c>
      <c r="C17" s="32">
        <v>36</v>
      </c>
      <c r="D17" s="33" t="s">
        <v>255</v>
      </c>
      <c r="E17" s="48" t="str">
        <f t="shared" si="0"/>
        <v>Significantly Different</v>
      </c>
      <c r="G17" s="12">
        <f t="shared" si="1"/>
        <v>36</v>
      </c>
      <c r="H17" s="12">
        <f t="shared" si="2"/>
        <v>6</v>
      </c>
      <c r="I17" s="12" t="str">
        <f t="shared" si="3"/>
        <v>+/-</v>
      </c>
      <c r="J17" s="12" t="str">
        <f t="shared" si="4"/>
        <v>0.4</v>
      </c>
      <c r="K17" s="13">
        <f t="shared" si="5"/>
        <v>0.24316109422492402</v>
      </c>
      <c r="L17" s="13">
        <f t="shared" si="6"/>
        <v>-8.1999999999999993</v>
      </c>
      <c r="M17" s="13">
        <f t="shared" si="7"/>
        <v>0.25064471888253259</v>
      </c>
      <c r="N17" s="13">
        <f t="shared" si="8"/>
        <v>-32.715630461150944</v>
      </c>
      <c r="O17" s="12" t="s">
        <v>222</v>
      </c>
    </row>
    <row r="18" spans="1:15" x14ac:dyDescent="0.25">
      <c r="A18" s="30">
        <v>7</v>
      </c>
      <c r="B18" s="31" t="s">
        <v>259</v>
      </c>
      <c r="C18" s="32">
        <v>36</v>
      </c>
      <c r="D18" s="33" t="s">
        <v>228</v>
      </c>
      <c r="E18" s="48" t="str">
        <f t="shared" si="0"/>
        <v>Significantly Different</v>
      </c>
      <c r="G18" s="12">
        <f t="shared" si="1"/>
        <v>36</v>
      </c>
      <c r="H18" s="12">
        <f t="shared" si="2"/>
        <v>6</v>
      </c>
      <c r="I18" s="12" t="str">
        <f t="shared" si="3"/>
        <v>+/-</v>
      </c>
      <c r="J18" s="12" t="str">
        <f t="shared" si="4"/>
        <v>0.3</v>
      </c>
      <c r="K18" s="13">
        <f t="shared" si="5"/>
        <v>0.18237082066869301</v>
      </c>
      <c r="L18" s="13">
        <f t="shared" si="6"/>
        <v>-8.1999999999999993</v>
      </c>
      <c r="M18" s="13">
        <f t="shared" si="7"/>
        <v>0.19223572402239389</v>
      </c>
      <c r="N18" s="13">
        <f t="shared" si="8"/>
        <v>-42.655963358011263</v>
      </c>
      <c r="O18" s="12" t="s">
        <v>224</v>
      </c>
    </row>
    <row r="19" spans="1:15" x14ac:dyDescent="0.25">
      <c r="A19" s="30">
        <v>9</v>
      </c>
      <c r="B19" s="31" t="s">
        <v>242</v>
      </c>
      <c r="C19" s="32">
        <v>35.799999999999997</v>
      </c>
      <c r="D19" s="33" t="s">
        <v>217</v>
      </c>
      <c r="E19" s="48" t="str">
        <f t="shared" si="0"/>
        <v>Significantly Different</v>
      </c>
      <c r="G19" s="12">
        <f t="shared" si="1"/>
        <v>35.799999999999997</v>
      </c>
      <c r="H19" s="12">
        <f t="shared" si="2"/>
        <v>6</v>
      </c>
      <c r="I19" s="12" t="str">
        <f t="shared" si="3"/>
        <v>+/-</v>
      </c>
      <c r="J19" s="12" t="str">
        <f t="shared" si="4"/>
        <v>0.5</v>
      </c>
      <c r="K19" s="13">
        <f t="shared" si="5"/>
        <v>0.303951367781155</v>
      </c>
      <c r="L19" s="13">
        <f t="shared" si="6"/>
        <v>-7.9999999999999964</v>
      </c>
      <c r="M19" s="13">
        <f t="shared" si="7"/>
        <v>0.30997079109986531</v>
      </c>
      <c r="N19" s="13">
        <f t="shared" si="8"/>
        <v>-25.808883384185009</v>
      </c>
      <c r="O19" s="12" t="s">
        <v>226</v>
      </c>
    </row>
    <row r="20" spans="1:15" x14ac:dyDescent="0.25">
      <c r="A20" s="30">
        <v>10</v>
      </c>
      <c r="B20" s="31" t="s">
        <v>247</v>
      </c>
      <c r="C20" s="32">
        <v>35.1</v>
      </c>
      <c r="D20" s="35" t="s">
        <v>255</v>
      </c>
      <c r="E20" s="48" t="str">
        <f t="shared" si="0"/>
        <v>Significantly Different</v>
      </c>
      <c r="G20" s="12">
        <f t="shared" si="1"/>
        <v>35.1</v>
      </c>
      <c r="H20" s="12">
        <f t="shared" si="2"/>
        <v>6</v>
      </c>
      <c r="I20" s="12" t="str">
        <f t="shared" si="3"/>
        <v>+/-</v>
      </c>
      <c r="J20" s="12" t="str">
        <f t="shared" si="4"/>
        <v>0.4</v>
      </c>
      <c r="K20" s="13">
        <f t="shared" si="5"/>
        <v>0.24316109422492402</v>
      </c>
      <c r="L20" s="13">
        <f t="shared" si="6"/>
        <v>-7.3000000000000007</v>
      </c>
      <c r="M20" s="13">
        <f t="shared" si="7"/>
        <v>0.25064471888253259</v>
      </c>
      <c r="N20" s="13">
        <f t="shared" si="8"/>
        <v>-29.124890532488045</v>
      </c>
      <c r="O20" s="12" t="s">
        <v>229</v>
      </c>
    </row>
    <row r="21" spans="1:15" x14ac:dyDescent="0.25">
      <c r="A21" s="30">
        <v>11</v>
      </c>
      <c r="B21" s="31" t="s">
        <v>214</v>
      </c>
      <c r="C21" s="32">
        <v>34.9</v>
      </c>
      <c r="D21" s="33" t="s">
        <v>320</v>
      </c>
      <c r="E21" s="48" t="str">
        <f t="shared" si="0"/>
        <v>Significantly Different</v>
      </c>
      <c r="G21" s="12">
        <f t="shared" si="1"/>
        <v>34.9</v>
      </c>
      <c r="H21" s="12">
        <f t="shared" si="2"/>
        <v>6</v>
      </c>
      <c r="I21" s="12" t="str">
        <f t="shared" si="3"/>
        <v>+/-</v>
      </c>
      <c r="J21" s="12" t="str">
        <f t="shared" si="4"/>
        <v>1.0</v>
      </c>
      <c r="K21" s="13">
        <f t="shared" si="5"/>
        <v>0.60790273556231</v>
      </c>
      <c r="L21" s="13">
        <f t="shared" si="6"/>
        <v>-7.0999999999999979</v>
      </c>
      <c r="M21" s="13">
        <f t="shared" si="7"/>
        <v>0.61093468821403585</v>
      </c>
      <c r="N21" s="13">
        <f t="shared" si="8"/>
        <v>-11.621536863057566</v>
      </c>
      <c r="O21" s="12" t="s">
        <v>231</v>
      </c>
    </row>
    <row r="22" spans="1:15" x14ac:dyDescent="0.25">
      <c r="A22" s="30">
        <v>12</v>
      </c>
      <c r="B22" s="31" t="s">
        <v>220</v>
      </c>
      <c r="C22" s="32">
        <v>34.200000000000003</v>
      </c>
      <c r="D22" s="33" t="s">
        <v>217</v>
      </c>
      <c r="E22" s="48" t="str">
        <f t="shared" si="0"/>
        <v>Significantly Different</v>
      </c>
      <c r="G22" s="12">
        <f t="shared" si="1"/>
        <v>34.200000000000003</v>
      </c>
      <c r="H22" s="12">
        <f t="shared" si="2"/>
        <v>6</v>
      </c>
      <c r="I22" s="12" t="str">
        <f t="shared" si="3"/>
        <v>+/-</v>
      </c>
      <c r="J22" s="12" t="str">
        <f t="shared" si="4"/>
        <v>0.5</v>
      </c>
      <c r="K22" s="13">
        <f t="shared" si="5"/>
        <v>0.303951367781155</v>
      </c>
      <c r="L22" s="13">
        <f t="shared" si="6"/>
        <v>-6.4000000000000021</v>
      </c>
      <c r="M22" s="13">
        <f t="shared" si="7"/>
        <v>0.30997079109986531</v>
      </c>
      <c r="N22" s="13">
        <f t="shared" si="8"/>
        <v>-20.647106707348023</v>
      </c>
      <c r="O22" s="12" t="s">
        <v>233</v>
      </c>
    </row>
    <row r="23" spans="1:15" x14ac:dyDescent="0.25">
      <c r="A23" s="30">
        <v>13</v>
      </c>
      <c r="B23" s="31" t="s">
        <v>212</v>
      </c>
      <c r="C23" s="32">
        <v>33.799999999999997</v>
      </c>
      <c r="D23" s="33" t="s">
        <v>320</v>
      </c>
      <c r="E23" s="48" t="str">
        <f t="shared" si="0"/>
        <v>Significantly Different</v>
      </c>
      <c r="G23" s="12">
        <f t="shared" si="1"/>
        <v>33.799999999999997</v>
      </c>
      <c r="H23" s="12">
        <f t="shared" si="2"/>
        <v>6</v>
      </c>
      <c r="I23" s="12" t="str">
        <f t="shared" si="3"/>
        <v>+/-</v>
      </c>
      <c r="J23" s="12" t="str">
        <f t="shared" si="4"/>
        <v>1.0</v>
      </c>
      <c r="K23" s="13">
        <f t="shared" si="5"/>
        <v>0.60790273556231</v>
      </c>
      <c r="L23" s="13">
        <f t="shared" si="6"/>
        <v>-5.9999999999999964</v>
      </c>
      <c r="M23" s="13">
        <f t="shared" si="7"/>
        <v>0.61093468821403585</v>
      </c>
      <c r="N23" s="13">
        <f t="shared" si="8"/>
        <v>-9.821017067372587</v>
      </c>
      <c r="O23" s="12" t="s">
        <v>221</v>
      </c>
    </row>
    <row r="24" spans="1:15" x14ac:dyDescent="0.25">
      <c r="A24" s="30">
        <v>14</v>
      </c>
      <c r="B24" s="31" t="s">
        <v>237</v>
      </c>
      <c r="C24" s="32">
        <v>32.799999999999997</v>
      </c>
      <c r="D24" s="33" t="s">
        <v>255</v>
      </c>
      <c r="E24" s="48" t="str">
        <f t="shared" si="0"/>
        <v>Significantly Different</v>
      </c>
      <c r="G24" s="12">
        <f t="shared" si="1"/>
        <v>32.799999999999997</v>
      </c>
      <c r="H24" s="12">
        <f t="shared" si="2"/>
        <v>6</v>
      </c>
      <c r="I24" s="12" t="str">
        <f t="shared" si="3"/>
        <v>+/-</v>
      </c>
      <c r="J24" s="12" t="str">
        <f t="shared" si="4"/>
        <v>0.4</v>
      </c>
      <c r="K24" s="13">
        <f t="shared" si="5"/>
        <v>0.24316109422492402</v>
      </c>
      <c r="L24" s="13">
        <f t="shared" si="6"/>
        <v>-4.9999999999999964</v>
      </c>
      <c r="M24" s="13">
        <f t="shared" si="7"/>
        <v>0.25064471888253259</v>
      </c>
      <c r="N24" s="13">
        <f t="shared" si="8"/>
        <v>-19.948555159238371</v>
      </c>
      <c r="O24" s="12" t="s">
        <v>235</v>
      </c>
    </row>
    <row r="25" spans="1:15" x14ac:dyDescent="0.25">
      <c r="A25" s="30">
        <v>15</v>
      </c>
      <c r="B25" s="31" t="s">
        <v>225</v>
      </c>
      <c r="C25" s="32">
        <v>32.200000000000003</v>
      </c>
      <c r="D25" s="33" t="s">
        <v>253</v>
      </c>
      <c r="E25" s="48" t="str">
        <f t="shared" si="0"/>
        <v>Significantly Different</v>
      </c>
      <c r="G25" s="12">
        <f t="shared" si="1"/>
        <v>32.200000000000003</v>
      </c>
      <c r="H25" s="12">
        <f t="shared" si="2"/>
        <v>6</v>
      </c>
      <c r="I25" s="12" t="str">
        <f t="shared" si="3"/>
        <v>+/-</v>
      </c>
      <c r="J25" s="12" t="str">
        <f t="shared" si="4"/>
        <v>0.6</v>
      </c>
      <c r="K25" s="13">
        <f t="shared" si="5"/>
        <v>0.36474164133738601</v>
      </c>
      <c r="L25" s="13">
        <f t="shared" si="6"/>
        <v>-4.4000000000000021</v>
      </c>
      <c r="M25" s="13">
        <f t="shared" si="7"/>
        <v>0.36977279819442066</v>
      </c>
      <c r="N25" s="13">
        <f t="shared" si="8"/>
        <v>-11.899198701161765</v>
      </c>
      <c r="O25" s="12" t="s">
        <v>237</v>
      </c>
    </row>
    <row r="26" spans="1:15" x14ac:dyDescent="0.25">
      <c r="A26" s="30">
        <v>16</v>
      </c>
      <c r="B26" s="31" t="s">
        <v>241</v>
      </c>
      <c r="C26" s="32">
        <v>31.1</v>
      </c>
      <c r="D26" s="33" t="s">
        <v>253</v>
      </c>
      <c r="E26" s="48" t="str">
        <f t="shared" si="0"/>
        <v>Significantly Different</v>
      </c>
      <c r="G26" s="12">
        <f t="shared" si="1"/>
        <v>31.1</v>
      </c>
      <c r="H26" s="12">
        <f t="shared" si="2"/>
        <v>6</v>
      </c>
      <c r="I26" s="12" t="str">
        <f t="shared" si="3"/>
        <v>+/-</v>
      </c>
      <c r="J26" s="12" t="str">
        <f t="shared" si="4"/>
        <v>0.6</v>
      </c>
      <c r="K26" s="13">
        <f t="shared" si="5"/>
        <v>0.36474164133738601</v>
      </c>
      <c r="L26" s="13">
        <f t="shared" si="6"/>
        <v>-3.3000000000000007</v>
      </c>
      <c r="M26" s="13">
        <f t="shared" si="7"/>
        <v>0.36977279819442066</v>
      </c>
      <c r="N26" s="13">
        <f t="shared" si="8"/>
        <v>-8.9243990258713222</v>
      </c>
      <c r="O26" s="12" t="s">
        <v>219</v>
      </c>
    </row>
    <row r="27" spans="1:15" x14ac:dyDescent="0.25">
      <c r="A27" s="30">
        <v>16</v>
      </c>
      <c r="B27" s="31" t="s">
        <v>249</v>
      </c>
      <c r="C27" s="32">
        <v>31.1</v>
      </c>
      <c r="D27" s="33" t="s">
        <v>228</v>
      </c>
      <c r="E27" s="48" t="str">
        <f t="shared" si="0"/>
        <v>Significantly Different</v>
      </c>
      <c r="G27" s="12">
        <f t="shared" si="1"/>
        <v>31.1</v>
      </c>
      <c r="H27" s="12">
        <f t="shared" si="2"/>
        <v>6</v>
      </c>
      <c r="I27" s="12" t="str">
        <f t="shared" si="3"/>
        <v>+/-</v>
      </c>
      <c r="J27" s="12" t="str">
        <f t="shared" si="4"/>
        <v>0.3</v>
      </c>
      <c r="K27" s="13">
        <f t="shared" si="5"/>
        <v>0.18237082066869301</v>
      </c>
      <c r="L27" s="13">
        <f t="shared" si="6"/>
        <v>-3.3000000000000007</v>
      </c>
      <c r="M27" s="13">
        <f t="shared" si="7"/>
        <v>0.19223572402239389</v>
      </c>
      <c r="N27" s="13">
        <f t="shared" si="8"/>
        <v>-17.166424278224049</v>
      </c>
      <c r="O27" s="12" t="s">
        <v>236</v>
      </c>
    </row>
    <row r="28" spans="1:15" x14ac:dyDescent="0.25">
      <c r="A28" s="30">
        <v>18</v>
      </c>
      <c r="B28" s="31" t="s">
        <v>243</v>
      </c>
      <c r="C28" s="32">
        <v>30.5</v>
      </c>
      <c r="D28" s="33" t="s">
        <v>228</v>
      </c>
      <c r="E28" s="48" t="str">
        <f t="shared" si="0"/>
        <v>Significantly Different</v>
      </c>
      <c r="G28" s="12">
        <f t="shared" si="1"/>
        <v>30.5</v>
      </c>
      <c r="H28" s="12">
        <f t="shared" si="2"/>
        <v>6</v>
      </c>
      <c r="I28" s="12" t="str">
        <f t="shared" si="3"/>
        <v>+/-</v>
      </c>
      <c r="J28" s="12" t="str">
        <f t="shared" si="4"/>
        <v>0.3</v>
      </c>
      <c r="K28" s="13">
        <f t="shared" si="5"/>
        <v>0.18237082066869301</v>
      </c>
      <c r="L28" s="13">
        <f t="shared" si="6"/>
        <v>-2.6999999999999993</v>
      </c>
      <c r="M28" s="13">
        <f t="shared" si="7"/>
        <v>0.19223572402239389</v>
      </c>
      <c r="N28" s="13">
        <f t="shared" si="8"/>
        <v>-14.045256227637852</v>
      </c>
      <c r="O28" s="12" t="s">
        <v>225</v>
      </c>
    </row>
    <row r="29" spans="1:15" x14ac:dyDescent="0.25">
      <c r="A29" s="30">
        <v>19</v>
      </c>
      <c r="B29" s="31" t="s">
        <v>263</v>
      </c>
      <c r="C29" s="32">
        <v>30.1</v>
      </c>
      <c r="D29" s="33" t="s">
        <v>217</v>
      </c>
      <c r="E29" s="48" t="str">
        <f t="shared" si="0"/>
        <v>Significantly Different</v>
      </c>
      <c r="G29" s="12">
        <f t="shared" si="1"/>
        <v>30.1</v>
      </c>
      <c r="H29" s="12">
        <f t="shared" si="2"/>
        <v>6</v>
      </c>
      <c r="I29" s="12" t="str">
        <f t="shared" si="3"/>
        <v>+/-</v>
      </c>
      <c r="J29" s="12" t="str">
        <f t="shared" si="4"/>
        <v>0.5</v>
      </c>
      <c r="K29" s="13">
        <f t="shared" si="5"/>
        <v>0.303951367781155</v>
      </c>
      <c r="L29" s="13">
        <f t="shared" si="6"/>
        <v>-2.3000000000000007</v>
      </c>
      <c r="M29" s="13">
        <f t="shared" si="7"/>
        <v>0.30997079109986531</v>
      </c>
      <c r="N29" s="13">
        <f t="shared" si="8"/>
        <v>-7.4200539729531956</v>
      </c>
      <c r="O29" s="12" t="s">
        <v>241</v>
      </c>
    </row>
    <row r="30" spans="1:15" x14ac:dyDescent="0.25">
      <c r="A30" s="30">
        <v>20</v>
      </c>
      <c r="B30" s="31" t="s">
        <v>248</v>
      </c>
      <c r="C30" s="32">
        <v>29.7</v>
      </c>
      <c r="D30" s="33" t="s">
        <v>228</v>
      </c>
      <c r="E30" s="48" t="str">
        <f t="shared" si="0"/>
        <v>Significantly Different</v>
      </c>
      <c r="G30" s="12">
        <f t="shared" si="1"/>
        <v>29.7</v>
      </c>
      <c r="H30" s="12">
        <f t="shared" si="2"/>
        <v>6</v>
      </c>
      <c r="I30" s="12" t="str">
        <f t="shared" si="3"/>
        <v>+/-</v>
      </c>
      <c r="J30" s="12" t="str">
        <f t="shared" si="4"/>
        <v>0.3</v>
      </c>
      <c r="K30" s="13">
        <f t="shared" si="5"/>
        <v>0.18237082066869301</v>
      </c>
      <c r="L30" s="13">
        <f t="shared" si="6"/>
        <v>-1.8999999999999986</v>
      </c>
      <c r="M30" s="13">
        <f t="shared" si="7"/>
        <v>0.19223572402239389</v>
      </c>
      <c r="N30" s="13">
        <f t="shared" si="8"/>
        <v>-9.8836988268562624</v>
      </c>
      <c r="O30" s="12" t="s">
        <v>207</v>
      </c>
    </row>
    <row r="31" spans="1:15" x14ac:dyDescent="0.25">
      <c r="A31" s="30">
        <v>21</v>
      </c>
      <c r="B31" s="31" t="s">
        <v>261</v>
      </c>
      <c r="C31" s="32">
        <v>29.2</v>
      </c>
      <c r="D31" s="33" t="s">
        <v>255</v>
      </c>
      <c r="E31" s="48" t="str">
        <f t="shared" si="0"/>
        <v>Significantly Different</v>
      </c>
      <c r="G31" s="12">
        <f t="shared" si="1"/>
        <v>29.2</v>
      </c>
      <c r="H31" s="12">
        <f t="shared" si="2"/>
        <v>6</v>
      </c>
      <c r="I31" s="12" t="str">
        <f t="shared" si="3"/>
        <v>+/-</v>
      </c>
      <c r="J31" s="12" t="str">
        <f t="shared" si="4"/>
        <v>0.4</v>
      </c>
      <c r="K31" s="13">
        <f t="shared" si="5"/>
        <v>0.24316109422492402</v>
      </c>
      <c r="L31" s="13">
        <f t="shared" si="6"/>
        <v>-1.3999999999999986</v>
      </c>
      <c r="M31" s="13">
        <f t="shared" si="7"/>
        <v>0.25064471888253259</v>
      </c>
      <c r="N31" s="13">
        <f t="shared" si="8"/>
        <v>-5.5855954445867422</v>
      </c>
      <c r="O31" s="12" t="s">
        <v>244</v>
      </c>
    </row>
    <row r="32" spans="1:15" x14ac:dyDescent="0.25">
      <c r="A32" s="30">
        <v>22</v>
      </c>
      <c r="B32" s="31" t="s">
        <v>251</v>
      </c>
      <c r="C32" s="32">
        <v>28.7</v>
      </c>
      <c r="D32" s="33" t="s">
        <v>217</v>
      </c>
      <c r="E32" s="48" t="str">
        <f t="shared" si="0"/>
        <v>Significantly Different</v>
      </c>
      <c r="G32" s="12">
        <f t="shared" si="1"/>
        <v>28.7</v>
      </c>
      <c r="H32" s="12">
        <f t="shared" si="2"/>
        <v>6</v>
      </c>
      <c r="I32" s="12" t="str">
        <f t="shared" si="3"/>
        <v>+/-</v>
      </c>
      <c r="J32" s="12" t="str">
        <f t="shared" si="4"/>
        <v>0.5</v>
      </c>
      <c r="K32" s="13">
        <f t="shared" si="5"/>
        <v>0.303951367781155</v>
      </c>
      <c r="L32" s="13">
        <f t="shared" si="6"/>
        <v>-0.89999999999999858</v>
      </c>
      <c r="M32" s="13">
        <f t="shared" si="7"/>
        <v>0.30997079109986531</v>
      </c>
      <c r="N32" s="13">
        <f t="shared" si="8"/>
        <v>-2.9034993807208105</v>
      </c>
      <c r="O32" s="12" t="s">
        <v>247</v>
      </c>
    </row>
    <row r="33" spans="1:15" x14ac:dyDescent="0.25">
      <c r="A33" s="30">
        <v>23</v>
      </c>
      <c r="B33" s="31" t="s">
        <v>234</v>
      </c>
      <c r="C33" s="32">
        <v>28.5</v>
      </c>
      <c r="D33" s="33" t="s">
        <v>228</v>
      </c>
      <c r="E33" s="48" t="str">
        <f t="shared" si="0"/>
        <v>Significantly Different</v>
      </c>
      <c r="G33" s="12">
        <f t="shared" si="1"/>
        <v>28.5</v>
      </c>
      <c r="H33" s="12">
        <f t="shared" si="2"/>
        <v>6</v>
      </c>
      <c r="I33" s="12" t="str">
        <f t="shared" si="3"/>
        <v>+/-</v>
      </c>
      <c r="J33" s="12" t="str">
        <f t="shared" si="4"/>
        <v>0.3</v>
      </c>
      <c r="K33" s="13">
        <f t="shared" si="5"/>
        <v>0.18237082066869301</v>
      </c>
      <c r="L33" s="13">
        <f t="shared" si="6"/>
        <v>-0.69999999999999929</v>
      </c>
      <c r="M33" s="13">
        <f t="shared" si="7"/>
        <v>0.19223572402239389</v>
      </c>
      <c r="N33" s="13">
        <f t="shared" si="8"/>
        <v>-3.641362725683885</v>
      </c>
      <c r="O33" s="12" t="s">
        <v>249</v>
      </c>
    </row>
    <row r="34" spans="1:15" x14ac:dyDescent="0.25">
      <c r="A34" s="30">
        <v>24</v>
      </c>
      <c r="B34" s="31" t="s">
        <v>222</v>
      </c>
      <c r="C34" s="32">
        <v>27.6</v>
      </c>
      <c r="D34" s="33" t="s">
        <v>217</v>
      </c>
      <c r="E34" s="48" t="str">
        <f t="shared" si="0"/>
        <v>Not Significantly Different</v>
      </c>
      <c r="G34" s="12">
        <f t="shared" si="1"/>
        <v>27.6</v>
      </c>
      <c r="H34" s="12">
        <f t="shared" si="2"/>
        <v>6</v>
      </c>
      <c r="I34" s="12" t="str">
        <f t="shared" si="3"/>
        <v>+/-</v>
      </c>
      <c r="J34" s="12" t="str">
        <f t="shared" si="4"/>
        <v>0.5</v>
      </c>
      <c r="K34" s="13">
        <f t="shared" si="5"/>
        <v>0.303951367781155</v>
      </c>
      <c r="L34" s="13">
        <f t="shared" si="6"/>
        <v>0.19999999999999929</v>
      </c>
      <c r="M34" s="13">
        <f t="shared" si="7"/>
        <v>0.30997079109986531</v>
      </c>
      <c r="N34" s="13">
        <f t="shared" si="8"/>
        <v>0.64522208460462327</v>
      </c>
      <c r="O34" s="12" t="s">
        <v>240</v>
      </c>
    </row>
    <row r="35" spans="1:15" x14ac:dyDescent="0.25">
      <c r="A35" s="30">
        <v>25</v>
      </c>
      <c r="B35" s="31" t="s">
        <v>208</v>
      </c>
      <c r="C35" s="32">
        <v>27.5</v>
      </c>
      <c r="D35" s="33" t="s">
        <v>217</v>
      </c>
      <c r="E35" s="48" t="str">
        <f t="shared" si="0"/>
        <v>Not Significantly Different</v>
      </c>
      <c r="G35" s="12">
        <f t="shared" si="1"/>
        <v>27.5</v>
      </c>
      <c r="H35" s="12">
        <f t="shared" si="2"/>
        <v>6</v>
      </c>
      <c r="I35" s="12" t="str">
        <f t="shared" si="3"/>
        <v>+/-</v>
      </c>
      <c r="J35" s="12" t="str">
        <f t="shared" si="4"/>
        <v>0.5</v>
      </c>
      <c r="K35" s="13">
        <f t="shared" si="5"/>
        <v>0.303951367781155</v>
      </c>
      <c r="L35" s="13">
        <f t="shared" si="6"/>
        <v>0.30000000000000071</v>
      </c>
      <c r="M35" s="13">
        <f t="shared" si="7"/>
        <v>0.30997079109986531</v>
      </c>
      <c r="N35" s="13">
        <f t="shared" si="8"/>
        <v>0.96783312690694057</v>
      </c>
      <c r="O35" s="12" t="s">
        <v>250</v>
      </c>
    </row>
    <row r="36" spans="1:15" x14ac:dyDescent="0.25">
      <c r="A36" s="30">
        <v>26</v>
      </c>
      <c r="B36" s="31" t="s">
        <v>235</v>
      </c>
      <c r="C36" s="32">
        <v>27.2</v>
      </c>
      <c r="D36" s="33" t="s">
        <v>228</v>
      </c>
      <c r="E36" s="48" t="str">
        <f t="shared" si="0"/>
        <v>Significantly Different</v>
      </c>
      <c r="G36" s="12">
        <f t="shared" si="1"/>
        <v>27.2</v>
      </c>
      <c r="H36" s="12">
        <f t="shared" si="2"/>
        <v>6</v>
      </c>
      <c r="I36" s="12" t="str">
        <f t="shared" si="3"/>
        <v>+/-</v>
      </c>
      <c r="J36" s="12" t="str">
        <f t="shared" si="4"/>
        <v>0.3</v>
      </c>
      <c r="K36" s="13">
        <f t="shared" si="5"/>
        <v>0.18237082066869301</v>
      </c>
      <c r="L36" s="13">
        <f t="shared" si="6"/>
        <v>0.60000000000000142</v>
      </c>
      <c r="M36" s="13">
        <f t="shared" si="7"/>
        <v>0.19223572402239389</v>
      </c>
      <c r="N36" s="13">
        <f t="shared" si="8"/>
        <v>3.1211680505861978</v>
      </c>
      <c r="O36" s="12" t="s">
        <v>242</v>
      </c>
    </row>
    <row r="37" spans="1:15" x14ac:dyDescent="0.25">
      <c r="A37" s="30">
        <v>27</v>
      </c>
      <c r="B37" s="31" t="s">
        <v>260</v>
      </c>
      <c r="C37" s="32">
        <v>26.2</v>
      </c>
      <c r="D37" s="33" t="s">
        <v>217</v>
      </c>
      <c r="E37" s="48" t="str">
        <f t="shared" si="0"/>
        <v>Significantly Different</v>
      </c>
      <c r="G37" s="12">
        <f t="shared" si="1"/>
        <v>26.2</v>
      </c>
      <c r="H37" s="12">
        <f t="shared" si="2"/>
        <v>6</v>
      </c>
      <c r="I37" s="12" t="str">
        <f t="shared" si="3"/>
        <v>+/-</v>
      </c>
      <c r="J37" s="12" t="str">
        <f t="shared" si="4"/>
        <v>0.5</v>
      </c>
      <c r="K37" s="13">
        <f t="shared" si="5"/>
        <v>0.303951367781155</v>
      </c>
      <c r="L37" s="13">
        <f t="shared" si="6"/>
        <v>1.6000000000000014</v>
      </c>
      <c r="M37" s="13">
        <f t="shared" si="7"/>
        <v>0.30997079109986531</v>
      </c>
      <c r="N37" s="13">
        <f t="shared" si="8"/>
        <v>5.1617766768370092</v>
      </c>
      <c r="O37" s="12" t="s">
        <v>223</v>
      </c>
    </row>
    <row r="38" spans="1:15" x14ac:dyDescent="0.25">
      <c r="A38" s="30">
        <v>28</v>
      </c>
      <c r="B38" s="31" t="s">
        <v>226</v>
      </c>
      <c r="C38" s="32">
        <v>25.3</v>
      </c>
      <c r="D38" s="33" t="s">
        <v>314</v>
      </c>
      <c r="E38" s="48" t="str">
        <f t="shared" si="0"/>
        <v>Significantly Different</v>
      </c>
      <c r="G38" s="12">
        <f t="shared" si="1"/>
        <v>25.3</v>
      </c>
      <c r="H38" s="12">
        <f t="shared" si="2"/>
        <v>6</v>
      </c>
      <c r="I38" s="12" t="str">
        <f t="shared" si="3"/>
        <v>+/-</v>
      </c>
      <c r="J38" s="12" t="str">
        <f t="shared" si="4"/>
        <v>1.1</v>
      </c>
      <c r="K38" s="13">
        <f t="shared" si="5"/>
        <v>0.66869300911854113</v>
      </c>
      <c r="L38" s="13">
        <f t="shared" si="6"/>
        <v>2.5</v>
      </c>
      <c r="M38" s="13">
        <f t="shared" si="7"/>
        <v>0.67145051776214359</v>
      </c>
      <c r="N38" s="13">
        <f t="shared" si="8"/>
        <v>3.7232825559985741</v>
      </c>
      <c r="O38" s="12" t="s">
        <v>227</v>
      </c>
    </row>
    <row r="39" spans="1:15" x14ac:dyDescent="0.25">
      <c r="A39" s="30">
        <v>29</v>
      </c>
      <c r="B39" s="31" t="s">
        <v>219</v>
      </c>
      <c r="C39" s="32">
        <v>25.2</v>
      </c>
      <c r="D39" s="33" t="s">
        <v>217</v>
      </c>
      <c r="E39" s="48" t="str">
        <f t="shared" si="0"/>
        <v>Significantly Different</v>
      </c>
      <c r="G39" s="12">
        <f t="shared" si="1"/>
        <v>25.2</v>
      </c>
      <c r="H39" s="12">
        <f t="shared" si="2"/>
        <v>6</v>
      </c>
      <c r="I39" s="12" t="str">
        <f t="shared" si="3"/>
        <v>+/-</v>
      </c>
      <c r="J39" s="12" t="str">
        <f t="shared" si="4"/>
        <v>0.5</v>
      </c>
      <c r="K39" s="13">
        <f t="shared" si="5"/>
        <v>0.303951367781155</v>
      </c>
      <c r="L39" s="13">
        <f t="shared" si="6"/>
        <v>2.6000000000000014</v>
      </c>
      <c r="M39" s="13">
        <f t="shared" si="7"/>
        <v>0.30997079109986531</v>
      </c>
      <c r="N39" s="13">
        <f t="shared" si="8"/>
        <v>8.3878870998601371</v>
      </c>
      <c r="O39" s="12" t="s">
        <v>254</v>
      </c>
    </row>
    <row r="40" spans="1:15" x14ac:dyDescent="0.25">
      <c r="A40" s="30">
        <v>29</v>
      </c>
      <c r="B40" s="31" t="s">
        <v>236</v>
      </c>
      <c r="C40" s="32">
        <v>25.2</v>
      </c>
      <c r="D40" s="33" t="s">
        <v>253</v>
      </c>
      <c r="E40" s="48" t="str">
        <f t="shared" si="0"/>
        <v>Significantly Different</v>
      </c>
      <c r="G40" s="12">
        <f t="shared" si="1"/>
        <v>25.2</v>
      </c>
      <c r="H40" s="12">
        <f t="shared" si="2"/>
        <v>6</v>
      </c>
      <c r="I40" s="12" t="str">
        <f t="shared" si="3"/>
        <v>+/-</v>
      </c>
      <c r="J40" s="12" t="str">
        <f t="shared" si="4"/>
        <v>0.6</v>
      </c>
      <c r="K40" s="13">
        <f t="shared" si="5"/>
        <v>0.36474164133738601</v>
      </c>
      <c r="L40" s="13">
        <f t="shared" si="6"/>
        <v>2.6000000000000014</v>
      </c>
      <c r="M40" s="13">
        <f t="shared" si="7"/>
        <v>0.36977279819442066</v>
      </c>
      <c r="N40" s="13">
        <f t="shared" si="8"/>
        <v>7.0313446870501348</v>
      </c>
      <c r="O40" s="12" t="s">
        <v>214</v>
      </c>
    </row>
    <row r="41" spans="1:15" x14ac:dyDescent="0.25">
      <c r="A41" s="30">
        <v>31</v>
      </c>
      <c r="B41" s="31" t="s">
        <v>215</v>
      </c>
      <c r="C41" s="32">
        <v>24.9</v>
      </c>
      <c r="D41" s="33" t="s">
        <v>265</v>
      </c>
      <c r="E41" s="48" t="str">
        <f t="shared" si="0"/>
        <v>Significantly Different</v>
      </c>
      <c r="G41" s="12">
        <f t="shared" si="1"/>
        <v>24.9</v>
      </c>
      <c r="H41" s="12">
        <f t="shared" si="2"/>
        <v>6</v>
      </c>
      <c r="I41" s="12" t="str">
        <f t="shared" si="3"/>
        <v>+/-</v>
      </c>
      <c r="J41" s="12" t="str">
        <f t="shared" si="4"/>
        <v>0.7</v>
      </c>
      <c r="K41" s="13">
        <f t="shared" si="5"/>
        <v>0.42553191489361697</v>
      </c>
      <c r="L41" s="13">
        <f t="shared" si="6"/>
        <v>2.9000000000000021</v>
      </c>
      <c r="M41" s="13">
        <f t="shared" si="7"/>
        <v>0.42985214661796195</v>
      </c>
      <c r="N41" s="13">
        <f t="shared" si="8"/>
        <v>6.7465057993008557</v>
      </c>
      <c r="O41" s="12" t="s">
        <v>257</v>
      </c>
    </row>
    <row r="42" spans="1:15" x14ac:dyDescent="0.25">
      <c r="A42" s="30">
        <v>32</v>
      </c>
      <c r="B42" s="31" t="s">
        <v>258</v>
      </c>
      <c r="C42" s="32">
        <v>23.3</v>
      </c>
      <c r="D42" s="33" t="s">
        <v>210</v>
      </c>
      <c r="E42" s="48" t="str">
        <f t="shared" si="0"/>
        <v>Significantly Different</v>
      </c>
      <c r="G42" s="12">
        <f t="shared" si="1"/>
        <v>23.3</v>
      </c>
      <c r="H42" s="12">
        <f t="shared" si="2"/>
        <v>6</v>
      </c>
      <c r="I42" s="12" t="str">
        <f t="shared" si="3"/>
        <v>+/-</v>
      </c>
      <c r="J42" s="12" t="str">
        <f t="shared" si="4"/>
        <v>0.2</v>
      </c>
      <c r="K42" s="13">
        <f t="shared" si="5"/>
        <v>0.12158054711246201</v>
      </c>
      <c r="L42" s="13">
        <f t="shared" si="6"/>
        <v>4.5</v>
      </c>
      <c r="M42" s="13">
        <f t="shared" si="7"/>
        <v>0.1359311840425404</v>
      </c>
      <c r="N42" s="13">
        <f t="shared" si="8"/>
        <v>33.104986406884386</v>
      </c>
      <c r="O42" s="12" t="s">
        <v>252</v>
      </c>
    </row>
    <row r="43" spans="1:15" x14ac:dyDescent="0.25">
      <c r="A43" s="30">
        <v>33</v>
      </c>
      <c r="B43" s="31" t="s">
        <v>209</v>
      </c>
      <c r="C43" s="32">
        <v>23.2</v>
      </c>
      <c r="D43" s="33" t="s">
        <v>314</v>
      </c>
      <c r="E43" s="48" t="str">
        <f t="shared" si="0"/>
        <v>Significantly Different</v>
      </c>
      <c r="G43" s="12">
        <f t="shared" si="1"/>
        <v>23.2</v>
      </c>
      <c r="H43" s="12">
        <f t="shared" si="2"/>
        <v>6</v>
      </c>
      <c r="I43" s="12" t="str">
        <f t="shared" si="3"/>
        <v>+/-</v>
      </c>
      <c r="J43" s="12" t="str">
        <f t="shared" si="4"/>
        <v>1.1</v>
      </c>
      <c r="K43" s="13">
        <f t="shared" si="5"/>
        <v>0.66869300911854113</v>
      </c>
      <c r="L43" s="13">
        <f t="shared" si="6"/>
        <v>4.6000000000000014</v>
      </c>
      <c r="M43" s="13">
        <f t="shared" si="7"/>
        <v>0.67145051776214359</v>
      </c>
      <c r="N43" s="13">
        <f t="shared" si="8"/>
        <v>6.8508399030373788</v>
      </c>
      <c r="O43" s="12" t="s">
        <v>259</v>
      </c>
    </row>
    <row r="44" spans="1:15" x14ac:dyDescent="0.25">
      <c r="A44" s="30">
        <v>34</v>
      </c>
      <c r="B44" s="31" t="s">
        <v>224</v>
      </c>
      <c r="C44" s="32">
        <v>23</v>
      </c>
      <c r="D44" s="33" t="s">
        <v>321</v>
      </c>
      <c r="E44" s="48" t="str">
        <f t="shared" si="0"/>
        <v>Significantly Different</v>
      </c>
      <c r="G44" s="12">
        <f t="shared" si="1"/>
        <v>23</v>
      </c>
      <c r="H44" s="12">
        <f t="shared" si="2"/>
        <v>6</v>
      </c>
      <c r="I44" s="12" t="str">
        <f t="shared" si="3"/>
        <v>+/-</v>
      </c>
      <c r="J44" s="12" t="str">
        <f t="shared" si="4"/>
        <v>1.2</v>
      </c>
      <c r="K44" s="13">
        <f t="shared" si="5"/>
        <v>0.72948328267477203</v>
      </c>
      <c r="L44" s="13">
        <f t="shared" si="6"/>
        <v>4.8000000000000007</v>
      </c>
      <c r="M44" s="13">
        <f t="shared" si="7"/>
        <v>0.73201182849801194</v>
      </c>
      <c r="N44" s="13">
        <f t="shared" si="8"/>
        <v>6.5572710892513086</v>
      </c>
      <c r="O44" s="12" t="s">
        <v>261</v>
      </c>
    </row>
    <row r="45" spans="1:15" x14ac:dyDescent="0.25">
      <c r="A45" s="30">
        <v>35</v>
      </c>
      <c r="B45" s="31" t="s">
        <v>239</v>
      </c>
      <c r="C45" s="32">
        <v>22.5</v>
      </c>
      <c r="D45" s="33" t="s">
        <v>253</v>
      </c>
      <c r="E45" s="48" t="str">
        <f t="shared" si="0"/>
        <v>Significantly Different</v>
      </c>
      <c r="G45" s="12">
        <f t="shared" si="1"/>
        <v>22.5</v>
      </c>
      <c r="H45" s="12">
        <f t="shared" si="2"/>
        <v>6</v>
      </c>
      <c r="I45" s="12" t="str">
        <f t="shared" si="3"/>
        <v>+/-</v>
      </c>
      <c r="J45" s="12" t="str">
        <f t="shared" si="4"/>
        <v>0.6</v>
      </c>
      <c r="K45" s="13">
        <f t="shared" si="5"/>
        <v>0.36474164133738601</v>
      </c>
      <c r="L45" s="13">
        <f t="shared" si="6"/>
        <v>5.3000000000000007</v>
      </c>
      <c r="M45" s="13">
        <f t="shared" si="7"/>
        <v>0.36977279819442066</v>
      </c>
      <c r="N45" s="13">
        <f t="shared" si="8"/>
        <v>14.333125708217576</v>
      </c>
      <c r="O45" s="12" t="s">
        <v>230</v>
      </c>
    </row>
    <row r="46" spans="1:15" x14ac:dyDescent="0.25">
      <c r="A46" s="30">
        <v>36</v>
      </c>
      <c r="B46" s="31" t="s">
        <v>207</v>
      </c>
      <c r="C46" s="32">
        <v>22.3</v>
      </c>
      <c r="D46" s="33" t="s">
        <v>294</v>
      </c>
      <c r="E46" s="48" t="str">
        <f t="shared" si="0"/>
        <v>Significantly Different</v>
      </c>
      <c r="G46" s="12">
        <f t="shared" si="1"/>
        <v>22.3</v>
      </c>
      <c r="H46" s="12">
        <f t="shared" si="2"/>
        <v>6</v>
      </c>
      <c r="I46" s="12" t="str">
        <f t="shared" si="3"/>
        <v>+/-</v>
      </c>
      <c r="J46" s="12" t="str">
        <f t="shared" si="4"/>
        <v>0.8</v>
      </c>
      <c r="K46" s="13">
        <f t="shared" si="5"/>
        <v>0.48632218844984804</v>
      </c>
      <c r="L46" s="13">
        <f t="shared" si="6"/>
        <v>5.5</v>
      </c>
      <c r="M46" s="13">
        <f t="shared" si="7"/>
        <v>0.49010685399991183</v>
      </c>
      <c r="N46" s="13">
        <f t="shared" si="8"/>
        <v>11.222042611958635</v>
      </c>
      <c r="O46" s="12" t="s">
        <v>243</v>
      </c>
    </row>
    <row r="47" spans="1:15" x14ac:dyDescent="0.25">
      <c r="A47" s="30">
        <v>37</v>
      </c>
      <c r="B47" s="31" t="s">
        <v>227</v>
      </c>
      <c r="C47" s="32">
        <v>21.2</v>
      </c>
      <c r="D47" s="33" t="s">
        <v>217</v>
      </c>
      <c r="E47" s="48" t="str">
        <f t="shared" si="0"/>
        <v>Significantly Different</v>
      </c>
      <c r="G47" s="12">
        <f t="shared" si="1"/>
        <v>21.2</v>
      </c>
      <c r="H47" s="12">
        <f t="shared" si="2"/>
        <v>6</v>
      </c>
      <c r="I47" s="12" t="str">
        <f t="shared" si="3"/>
        <v>+/-</v>
      </c>
      <c r="J47" s="12" t="str">
        <f t="shared" si="4"/>
        <v>0.5</v>
      </c>
      <c r="K47" s="13">
        <f t="shared" si="5"/>
        <v>0.303951367781155</v>
      </c>
      <c r="L47" s="13">
        <f t="shared" si="6"/>
        <v>6.6000000000000014</v>
      </c>
      <c r="M47" s="13">
        <f t="shared" si="7"/>
        <v>0.30997079109986531</v>
      </c>
      <c r="N47" s="13">
        <f t="shared" si="8"/>
        <v>21.292328791952649</v>
      </c>
      <c r="O47" s="12" t="s">
        <v>260</v>
      </c>
    </row>
    <row r="48" spans="1:15" x14ac:dyDescent="0.25">
      <c r="A48" s="30">
        <v>38</v>
      </c>
      <c r="B48" s="31" t="s">
        <v>221</v>
      </c>
      <c r="C48" s="32">
        <v>20.8</v>
      </c>
      <c r="D48" s="33" t="s">
        <v>246</v>
      </c>
      <c r="E48" s="48" t="str">
        <f t="shared" si="0"/>
        <v>Significantly Different</v>
      </c>
      <c r="G48" s="12">
        <f t="shared" si="1"/>
        <v>20.8</v>
      </c>
      <c r="H48" s="12">
        <f t="shared" si="2"/>
        <v>6</v>
      </c>
      <c r="I48" s="12" t="str">
        <f t="shared" si="3"/>
        <v>+/-</v>
      </c>
      <c r="J48" s="12" t="str">
        <f t="shared" si="4"/>
        <v>0.9</v>
      </c>
      <c r="K48" s="13">
        <f t="shared" si="5"/>
        <v>0.54711246200607899</v>
      </c>
      <c r="L48" s="13">
        <f t="shared" si="6"/>
        <v>7</v>
      </c>
      <c r="M48" s="13">
        <f t="shared" si="7"/>
        <v>0.55047933970440222</v>
      </c>
      <c r="N48" s="13">
        <f t="shared" si="8"/>
        <v>12.716190227518579</v>
      </c>
      <c r="O48" s="12" t="s">
        <v>239</v>
      </c>
    </row>
    <row r="49" spans="1:15" x14ac:dyDescent="0.25">
      <c r="A49" s="30">
        <v>39</v>
      </c>
      <c r="B49" s="31" t="s">
        <v>238</v>
      </c>
      <c r="C49" s="32">
        <v>20.6</v>
      </c>
      <c r="D49" s="33" t="s">
        <v>246</v>
      </c>
      <c r="E49" s="48" t="str">
        <f t="shared" si="0"/>
        <v>Significantly Different</v>
      </c>
      <c r="G49" s="12">
        <f t="shared" si="1"/>
        <v>20.6</v>
      </c>
      <c r="H49" s="12">
        <f t="shared" si="2"/>
        <v>6</v>
      </c>
      <c r="I49" s="12" t="str">
        <f t="shared" si="3"/>
        <v>+/-</v>
      </c>
      <c r="J49" s="12" t="str">
        <f t="shared" si="4"/>
        <v>0.9</v>
      </c>
      <c r="K49" s="13">
        <f t="shared" si="5"/>
        <v>0.54711246200607899</v>
      </c>
      <c r="L49" s="13">
        <f t="shared" si="6"/>
        <v>7.1999999999999993</v>
      </c>
      <c r="M49" s="13">
        <f t="shared" si="7"/>
        <v>0.55047933970440222</v>
      </c>
      <c r="N49" s="13">
        <f t="shared" si="8"/>
        <v>13.079509948304823</v>
      </c>
      <c r="O49" s="12" t="s">
        <v>248</v>
      </c>
    </row>
    <row r="50" spans="1:15" x14ac:dyDescent="0.25">
      <c r="A50" s="30">
        <v>40</v>
      </c>
      <c r="B50" s="31" t="s">
        <v>229</v>
      </c>
      <c r="C50" s="32">
        <v>19</v>
      </c>
      <c r="D50" s="33" t="s">
        <v>228</v>
      </c>
      <c r="E50" s="48" t="str">
        <f t="shared" si="0"/>
        <v>Significantly Different</v>
      </c>
      <c r="G50" s="12">
        <f t="shared" si="1"/>
        <v>19</v>
      </c>
      <c r="H50" s="12">
        <f t="shared" si="2"/>
        <v>6</v>
      </c>
      <c r="I50" s="12" t="str">
        <f t="shared" si="3"/>
        <v>+/-</v>
      </c>
      <c r="J50" s="12" t="str">
        <f t="shared" si="4"/>
        <v>0.3</v>
      </c>
      <c r="K50" s="13">
        <f t="shared" si="5"/>
        <v>0.18237082066869301</v>
      </c>
      <c r="L50" s="13">
        <f t="shared" si="6"/>
        <v>8.8000000000000007</v>
      </c>
      <c r="M50" s="13">
        <f t="shared" si="7"/>
        <v>0.19223572402239389</v>
      </c>
      <c r="N50" s="13">
        <f t="shared" si="8"/>
        <v>45.777131408597462</v>
      </c>
      <c r="O50" s="12" t="s">
        <v>245</v>
      </c>
    </row>
    <row r="51" spans="1:15" x14ac:dyDescent="0.25">
      <c r="A51" s="30">
        <v>41</v>
      </c>
      <c r="B51" s="31" t="s">
        <v>256</v>
      </c>
      <c r="C51" s="32">
        <v>18.7</v>
      </c>
      <c r="D51" s="33" t="s">
        <v>228</v>
      </c>
      <c r="E51" s="48" t="str">
        <f t="shared" si="0"/>
        <v>Significantly Different</v>
      </c>
      <c r="G51" s="12">
        <f t="shared" si="1"/>
        <v>18.7</v>
      </c>
      <c r="H51" s="12">
        <f t="shared" si="2"/>
        <v>6</v>
      </c>
      <c r="I51" s="12" t="str">
        <f t="shared" si="3"/>
        <v>+/-</v>
      </c>
      <c r="J51" s="12" t="str">
        <f t="shared" si="4"/>
        <v>0.3</v>
      </c>
      <c r="K51" s="13">
        <f t="shared" si="5"/>
        <v>0.18237082066869301</v>
      </c>
      <c r="L51" s="13">
        <f t="shared" si="6"/>
        <v>9.1000000000000014</v>
      </c>
      <c r="M51" s="13">
        <f t="shared" si="7"/>
        <v>0.19223572402239389</v>
      </c>
      <c r="N51" s="13">
        <f t="shared" si="8"/>
        <v>47.337715433890558</v>
      </c>
      <c r="O51" s="12" t="s">
        <v>263</v>
      </c>
    </row>
    <row r="52" spans="1:15" x14ac:dyDescent="0.25">
      <c r="A52" s="30">
        <v>42</v>
      </c>
      <c r="B52" s="31" t="s">
        <v>232</v>
      </c>
      <c r="C52" s="32">
        <v>18.600000000000001</v>
      </c>
      <c r="D52" s="33" t="s">
        <v>253</v>
      </c>
      <c r="E52" s="48" t="str">
        <f t="shared" si="0"/>
        <v>Significantly Different</v>
      </c>
      <c r="G52" s="12">
        <f t="shared" si="1"/>
        <v>18.600000000000001</v>
      </c>
      <c r="H52" s="12">
        <f t="shared" si="2"/>
        <v>6</v>
      </c>
      <c r="I52" s="12" t="str">
        <f t="shared" si="3"/>
        <v>+/-</v>
      </c>
      <c r="J52" s="12" t="str">
        <f t="shared" si="4"/>
        <v>0.6</v>
      </c>
      <c r="K52" s="13">
        <f t="shared" si="5"/>
        <v>0.36474164133738601</v>
      </c>
      <c r="L52" s="13">
        <f t="shared" si="6"/>
        <v>9.1999999999999993</v>
      </c>
      <c r="M52" s="13">
        <f t="shared" si="7"/>
        <v>0.36977279819442066</v>
      </c>
      <c r="N52" s="13">
        <f t="shared" si="8"/>
        <v>24.88014273879277</v>
      </c>
      <c r="O52" s="12" t="s">
        <v>238</v>
      </c>
    </row>
    <row r="53" spans="1:15" x14ac:dyDescent="0.25">
      <c r="A53" s="30">
        <v>43</v>
      </c>
      <c r="B53" s="31" t="s">
        <v>218</v>
      </c>
      <c r="C53" s="32">
        <v>17.600000000000001</v>
      </c>
      <c r="D53" s="33" t="s">
        <v>210</v>
      </c>
      <c r="E53" s="48" t="str">
        <f t="shared" si="0"/>
        <v>Significantly Different</v>
      </c>
      <c r="G53" s="12">
        <f t="shared" si="1"/>
        <v>17.600000000000001</v>
      </c>
      <c r="H53" s="12">
        <f t="shared" si="2"/>
        <v>6</v>
      </c>
      <c r="I53" s="12" t="str">
        <f t="shared" si="3"/>
        <v>+/-</v>
      </c>
      <c r="J53" s="12" t="str">
        <f t="shared" si="4"/>
        <v>0.2</v>
      </c>
      <c r="K53" s="13">
        <f t="shared" si="5"/>
        <v>0.12158054711246201</v>
      </c>
      <c r="L53" s="13">
        <f t="shared" si="6"/>
        <v>10.199999999999999</v>
      </c>
      <c r="M53" s="13">
        <f t="shared" si="7"/>
        <v>0.1359311840425404</v>
      </c>
      <c r="N53" s="13">
        <f t="shared" si="8"/>
        <v>75.037969188937936</v>
      </c>
      <c r="O53" s="12" t="s">
        <v>251</v>
      </c>
    </row>
    <row r="54" spans="1:15" x14ac:dyDescent="0.25">
      <c r="A54" s="30">
        <v>44</v>
      </c>
      <c r="B54" s="31" t="s">
        <v>252</v>
      </c>
      <c r="C54" s="32">
        <v>16.399999999999999</v>
      </c>
      <c r="D54" s="33" t="s">
        <v>294</v>
      </c>
      <c r="E54" s="48" t="str">
        <f t="shared" si="0"/>
        <v>Significantly Different</v>
      </c>
      <c r="G54" s="12">
        <f t="shared" si="1"/>
        <v>16.399999999999999</v>
      </c>
      <c r="H54" s="12">
        <f t="shared" si="2"/>
        <v>6</v>
      </c>
      <c r="I54" s="12" t="str">
        <f t="shared" si="3"/>
        <v>+/-</v>
      </c>
      <c r="J54" s="12" t="str">
        <f t="shared" si="4"/>
        <v>0.8</v>
      </c>
      <c r="K54" s="13">
        <f t="shared" si="5"/>
        <v>0.48632218844984804</v>
      </c>
      <c r="L54" s="13">
        <f t="shared" si="6"/>
        <v>11.400000000000002</v>
      </c>
      <c r="M54" s="13">
        <f t="shared" si="7"/>
        <v>0.49010685399991183</v>
      </c>
      <c r="N54" s="13">
        <f t="shared" si="8"/>
        <v>23.260233777514266</v>
      </c>
      <c r="O54" s="12" t="s">
        <v>258</v>
      </c>
    </row>
    <row r="55" spans="1:15" x14ac:dyDescent="0.25">
      <c r="A55" s="30">
        <v>45</v>
      </c>
      <c r="B55" s="31" t="s">
        <v>230</v>
      </c>
      <c r="C55" s="32">
        <v>15.4</v>
      </c>
      <c r="D55" s="33" t="s">
        <v>294</v>
      </c>
      <c r="E55" s="48" t="str">
        <f t="shared" si="0"/>
        <v>Significantly Different</v>
      </c>
      <c r="G55" s="12">
        <f t="shared" si="1"/>
        <v>15.4</v>
      </c>
      <c r="H55" s="12">
        <f t="shared" si="2"/>
        <v>6</v>
      </c>
      <c r="I55" s="12" t="str">
        <f t="shared" si="3"/>
        <v>+/-</v>
      </c>
      <c r="J55" s="12" t="str">
        <f t="shared" si="4"/>
        <v>0.8</v>
      </c>
      <c r="K55" s="13">
        <f t="shared" si="5"/>
        <v>0.48632218844984804</v>
      </c>
      <c r="L55" s="13">
        <f t="shared" si="6"/>
        <v>12.4</v>
      </c>
      <c r="M55" s="13">
        <f t="shared" si="7"/>
        <v>0.49010685399991183</v>
      </c>
      <c r="N55" s="13">
        <f t="shared" si="8"/>
        <v>25.300605161506741</v>
      </c>
      <c r="O55" s="12" t="s">
        <v>232</v>
      </c>
    </row>
    <row r="56" spans="1:15" x14ac:dyDescent="0.25">
      <c r="A56" s="30">
        <v>46</v>
      </c>
      <c r="B56" s="31" t="s">
        <v>223</v>
      </c>
      <c r="C56" s="32">
        <v>9</v>
      </c>
      <c r="D56" s="33" t="s">
        <v>253</v>
      </c>
      <c r="E56" s="48" t="str">
        <f t="shared" si="0"/>
        <v>Significantly Different</v>
      </c>
      <c r="G56" s="12">
        <f t="shared" si="1"/>
        <v>9</v>
      </c>
      <c r="H56" s="12">
        <f t="shared" si="2"/>
        <v>6</v>
      </c>
      <c r="I56" s="12" t="str">
        <f t="shared" si="3"/>
        <v>+/-</v>
      </c>
      <c r="J56" s="12" t="str">
        <f t="shared" si="4"/>
        <v>0.6</v>
      </c>
      <c r="K56" s="13">
        <f t="shared" si="5"/>
        <v>0.36474164133738601</v>
      </c>
      <c r="L56" s="13">
        <f t="shared" si="6"/>
        <v>18.8</v>
      </c>
      <c r="M56" s="13">
        <f t="shared" si="7"/>
        <v>0.36977279819442066</v>
      </c>
      <c r="N56" s="13">
        <f t="shared" si="8"/>
        <v>50.842030814054795</v>
      </c>
      <c r="O56" s="12" t="s">
        <v>209</v>
      </c>
    </row>
    <row r="57" spans="1:15" x14ac:dyDescent="0.25">
      <c r="A57" s="30">
        <v>47</v>
      </c>
      <c r="B57" s="31" t="s">
        <v>216</v>
      </c>
      <c r="C57" s="32">
        <v>6.8</v>
      </c>
      <c r="D57" s="33" t="s">
        <v>294</v>
      </c>
      <c r="E57" s="48" t="str">
        <f t="shared" si="0"/>
        <v>Significantly Different</v>
      </c>
      <c r="G57" s="12">
        <f t="shared" si="1"/>
        <v>6.8</v>
      </c>
      <c r="H57" s="12">
        <f t="shared" si="2"/>
        <v>6</v>
      </c>
      <c r="I57" s="12" t="str">
        <f t="shared" si="3"/>
        <v>+/-</v>
      </c>
      <c r="J57" s="12" t="str">
        <f t="shared" si="4"/>
        <v>0.8</v>
      </c>
      <c r="K57" s="13">
        <f t="shared" si="5"/>
        <v>0.48632218844984804</v>
      </c>
      <c r="L57" s="13">
        <f t="shared" si="6"/>
        <v>21</v>
      </c>
      <c r="M57" s="13">
        <f t="shared" si="7"/>
        <v>0.49010685399991183</v>
      </c>
      <c r="N57" s="13">
        <f t="shared" si="8"/>
        <v>42.847799063842061</v>
      </c>
      <c r="O57" s="12" t="s">
        <v>262</v>
      </c>
    </row>
    <row r="58" spans="1:15" x14ac:dyDescent="0.25">
      <c r="A58" s="30">
        <v>48</v>
      </c>
      <c r="B58" s="31" t="s">
        <v>211</v>
      </c>
      <c r="C58" s="32">
        <v>6.7</v>
      </c>
      <c r="D58" s="33" t="s">
        <v>253</v>
      </c>
      <c r="E58" s="48" t="str">
        <f t="shared" si="0"/>
        <v>Significantly Different</v>
      </c>
      <c r="G58" s="12">
        <f t="shared" si="1"/>
        <v>6.7</v>
      </c>
      <c r="H58" s="12">
        <f t="shared" si="2"/>
        <v>6</v>
      </c>
      <c r="I58" s="12" t="str">
        <f t="shared" si="3"/>
        <v>+/-</v>
      </c>
      <c r="J58" s="12" t="str">
        <f t="shared" si="4"/>
        <v>0.6</v>
      </c>
      <c r="K58" s="13">
        <f t="shared" si="5"/>
        <v>0.36474164133738601</v>
      </c>
      <c r="L58" s="13">
        <f t="shared" si="6"/>
        <v>21.1</v>
      </c>
      <c r="M58" s="13">
        <f t="shared" si="7"/>
        <v>0.36977279819442066</v>
      </c>
      <c r="N58" s="13">
        <f t="shared" si="8"/>
        <v>57.062066498752991</v>
      </c>
      <c r="O58" s="12" t="s">
        <v>256</v>
      </c>
    </row>
    <row r="59" spans="1:15" x14ac:dyDescent="0.25">
      <c r="A59" s="30">
        <v>49</v>
      </c>
      <c r="B59" s="31" t="s">
        <v>213</v>
      </c>
      <c r="C59" s="32">
        <v>5.8</v>
      </c>
      <c r="D59" s="33" t="s">
        <v>210</v>
      </c>
      <c r="E59" s="48" t="str">
        <f t="shared" si="0"/>
        <v>Significantly Different</v>
      </c>
      <c r="G59" s="12">
        <f t="shared" si="1"/>
        <v>5.8</v>
      </c>
      <c r="H59" s="12">
        <f t="shared" si="2"/>
        <v>6</v>
      </c>
      <c r="I59" s="12" t="str">
        <f t="shared" si="3"/>
        <v>+/-</v>
      </c>
      <c r="J59" s="12" t="str">
        <f t="shared" si="4"/>
        <v>0.2</v>
      </c>
      <c r="K59" s="13">
        <f t="shared" si="5"/>
        <v>0.12158054711246201</v>
      </c>
      <c r="L59" s="13">
        <f t="shared" si="6"/>
        <v>22</v>
      </c>
      <c r="M59" s="13">
        <f t="shared" si="7"/>
        <v>0.1359311840425404</v>
      </c>
      <c r="N59" s="13">
        <f t="shared" si="8"/>
        <v>161.84660021143478</v>
      </c>
      <c r="O59" s="12" t="s">
        <v>212</v>
      </c>
    </row>
    <row r="60" spans="1:15" x14ac:dyDescent="0.25">
      <c r="A60" s="30">
        <v>50</v>
      </c>
      <c r="B60" s="31" t="s">
        <v>254</v>
      </c>
      <c r="C60" s="32">
        <v>5.6</v>
      </c>
      <c r="D60" s="33" t="s">
        <v>228</v>
      </c>
      <c r="E60" s="48" t="str">
        <f t="shared" si="0"/>
        <v>Significantly Different</v>
      </c>
      <c r="G60" s="12">
        <f t="shared" si="1"/>
        <v>5.6</v>
      </c>
      <c r="H60" s="12">
        <f t="shared" si="2"/>
        <v>6</v>
      </c>
      <c r="I60" s="12" t="str">
        <f t="shared" si="3"/>
        <v>+/-</v>
      </c>
      <c r="J60" s="12" t="str">
        <f t="shared" si="4"/>
        <v>0.3</v>
      </c>
      <c r="K60" s="13">
        <f t="shared" si="5"/>
        <v>0.18237082066869301</v>
      </c>
      <c r="L60" s="13">
        <f t="shared" si="6"/>
        <v>22.200000000000003</v>
      </c>
      <c r="M60" s="13">
        <f t="shared" si="7"/>
        <v>0.19223572402239389</v>
      </c>
      <c r="N60" s="13">
        <f t="shared" si="8"/>
        <v>115.48321787168905</v>
      </c>
      <c r="O60" s="12" t="s">
        <v>234</v>
      </c>
    </row>
    <row r="61" spans="1:15" x14ac:dyDescent="0.25">
      <c r="A61" s="30">
        <v>51</v>
      </c>
      <c r="B61" s="31" t="s">
        <v>233</v>
      </c>
      <c r="C61" s="32">
        <v>1</v>
      </c>
      <c r="D61" s="33" t="s">
        <v>210</v>
      </c>
      <c r="E61" s="48" t="str">
        <f t="shared" si="0"/>
        <v>Significantly Different</v>
      </c>
      <c r="G61" s="12">
        <f t="shared" si="1"/>
        <v>1</v>
      </c>
      <c r="H61" s="12">
        <f t="shared" si="2"/>
        <v>6</v>
      </c>
      <c r="I61" s="12" t="str">
        <f t="shared" si="3"/>
        <v>+/-</v>
      </c>
      <c r="J61" s="12" t="str">
        <f t="shared" si="4"/>
        <v>0.2</v>
      </c>
      <c r="K61" s="13">
        <f t="shared" si="5"/>
        <v>0.12158054711246201</v>
      </c>
      <c r="L61" s="13">
        <f t="shared" si="6"/>
        <v>26.8</v>
      </c>
      <c r="M61" s="13">
        <f t="shared" si="7"/>
        <v>0.1359311840425404</v>
      </c>
      <c r="N61" s="13">
        <f t="shared" si="8"/>
        <v>197.15858571211149</v>
      </c>
      <c r="O61" s="12" t="s">
        <v>216</v>
      </c>
    </row>
    <row r="62" spans="1:15" ht="15.75" thickBot="1" x14ac:dyDescent="0.3">
      <c r="A62" s="36"/>
      <c r="B62" s="37" t="s">
        <v>264</v>
      </c>
      <c r="C62" s="38">
        <v>54.3</v>
      </c>
      <c r="D62" s="39" t="s">
        <v>320</v>
      </c>
      <c r="E62" s="49" t="str">
        <f t="shared" si="0"/>
        <v>Significantly Different</v>
      </c>
      <c r="G62" s="12">
        <f t="shared" si="1"/>
        <v>54.3</v>
      </c>
      <c r="H62" s="12">
        <f t="shared" si="2"/>
        <v>6</v>
      </c>
      <c r="I62" s="12" t="str">
        <f t="shared" si="3"/>
        <v>+/-</v>
      </c>
      <c r="J62" s="12" t="str">
        <f t="shared" si="4"/>
        <v>1.0</v>
      </c>
      <c r="K62" s="13">
        <f t="shared" si="5"/>
        <v>0.60790273556231</v>
      </c>
      <c r="L62" s="13">
        <f t="shared" si="6"/>
        <v>-26.499999999999996</v>
      </c>
      <c r="M62" s="13">
        <f t="shared" si="7"/>
        <v>0.61093468821403585</v>
      </c>
      <c r="N62" s="13">
        <f t="shared" si="8"/>
        <v>-43.37615871422895</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407" priority="5" operator="equal">
      <formula>"State Selected"</formula>
    </cfRule>
    <cfRule type="cellIs" dxfId="406" priority="6" operator="equal">
      <formula>"Not Significantly Different"</formula>
    </cfRule>
  </conditionalFormatting>
  <conditionalFormatting sqref="E10:E62">
    <cfRule type="cellIs" dxfId="405" priority="1" operator="equal">
      <formula>"OTHER ERROR"</formula>
    </cfRule>
    <cfRule type="cellIs" dxfId="404" priority="2" operator="equal">
      <formula>"Statistical Test not applicable"</formula>
    </cfRule>
    <cfRule type="cellIs" dxfId="403" priority="3" operator="equal">
      <formula>"Geography Selected"</formula>
    </cfRule>
    <cfRule type="cellIs" dxfId="402"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CDCE73B3-D4D4-4CEB-919C-E51C45DC29C9}">
      <formula1>$O$10:$O$62</formula1>
    </dataValidation>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EB617-A002-46C4-98DF-812A284D45D3}">
  <sheetPr codeName="Sheet48"/>
  <dimension ref="A1:P73"/>
  <sheetViews>
    <sheetView zoomScaleNormal="100" workbookViewId="0">
      <pane ySplit="9" topLeftCell="A36"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51</v>
      </c>
    </row>
    <row r="2" spans="1:16" x14ac:dyDescent="0.25">
      <c r="A2" s="14" t="s">
        <v>181</v>
      </c>
      <c r="B2" s="12" t="s">
        <v>371</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33.700000000000003</v>
      </c>
      <c r="C6" s="12" t="s">
        <v>188</v>
      </c>
      <c r="H6" s="19" t="s">
        <v>189</v>
      </c>
      <c r="I6" s="12">
        <f>VLOOKUP($B$4,$B$9:$K$62,6,FALSE)</f>
        <v>33.700000000000003</v>
      </c>
      <c r="K6" s="23"/>
      <c r="L6" s="21"/>
      <c r="M6" s="21"/>
      <c r="N6" s="21"/>
      <c r="O6" s="21"/>
      <c r="P6" s="21"/>
    </row>
    <row r="7" spans="1:16" ht="15.75" thickBot="1" x14ac:dyDescent="0.3">
      <c r="A7" s="15" t="s">
        <v>190</v>
      </c>
      <c r="B7" s="46" t="str">
        <f>VLOOKUP($B$4,$B$10:$D$62,3,FALSE)</f>
        <v>+/-0.3</v>
      </c>
      <c r="C7" s="12" t="s">
        <v>191</v>
      </c>
      <c r="H7" s="19" t="s">
        <v>192</v>
      </c>
      <c r="I7" s="25">
        <f>VLOOKUP($B$4,$B$9:$K$62,10,FALSE)</f>
        <v>0.18237082066869301</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33.700000000000003</v>
      </c>
      <c r="D10" s="33" t="s">
        <v>228</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33.700000000000003</v>
      </c>
      <c r="H10" s="12">
        <f>LEN(TRIM(D10))</f>
        <v>6</v>
      </c>
      <c r="I10" s="12" t="str">
        <f>IF(H10&gt;=3,MID(TRIM(D10),1,3),"NO")</f>
        <v>+/-</v>
      </c>
      <c r="J10" s="12" t="str">
        <f>IF(TRIM(I10)="+/-",MID(TRIM(D10),4,H10-3),D10)</f>
        <v>0.3</v>
      </c>
      <c r="K10" s="13">
        <f>IF(TRIM(J10)="*****",0,IF(ISERROR(VALUE(J10)),"NA",VALUE(J10/$I$4)))</f>
        <v>0.18237082066869301</v>
      </c>
      <c r="L10" s="13">
        <f>IF(AND(ISNUMBER(G10),ISNUMBER($I$6)),$I$6-G10,"N/A")</f>
        <v>0</v>
      </c>
      <c r="M10" s="13">
        <f>IF(AND(ISNUMBER(K10),ISNUMBER($I$7)),SQRT(K10^2+($I$7)^2),"N/A")</f>
        <v>0.25791128797077723</v>
      </c>
      <c r="N10" s="13">
        <f>IF(AND(ISNUMBER(L10),ISNUMBER(M10),M10&lt;&gt;0),L10/M10,"NA")</f>
        <v>0</v>
      </c>
      <c r="O10" s="12" t="s">
        <v>184</v>
      </c>
    </row>
    <row r="11" spans="1:16" x14ac:dyDescent="0.25">
      <c r="A11" s="30">
        <v>1</v>
      </c>
      <c r="B11" s="31" t="s">
        <v>216</v>
      </c>
      <c r="C11" s="32">
        <v>61.9</v>
      </c>
      <c r="D11" s="35" t="s">
        <v>372</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61.9</v>
      </c>
      <c r="H11" s="12">
        <f t="shared" ref="H11:H62" si="2">LEN(TRIM(D11))</f>
        <v>7</v>
      </c>
      <c r="I11" s="12" t="str">
        <f t="shared" ref="I11:I62" si="3">IF(H11&gt;=3,MID(TRIM(D11),1,3),"NO")</f>
        <v>+/-</v>
      </c>
      <c r="J11" s="12" t="str">
        <f t="shared" ref="J11:J62" si="4">IF(TRIM(I11)="+/-",MID(TRIM(D11),4,H11-3),D11)</f>
        <v>10.1</v>
      </c>
      <c r="K11" s="13">
        <f t="shared" ref="K11:K62" si="5">IF(TRIM(J11)="*****",0,IF(ISERROR(VALUE(J11)),"NA",VALUE(J11/$I$4)))</f>
        <v>6.1398176291793307</v>
      </c>
      <c r="L11" s="13">
        <f t="shared" ref="L11:L62" si="6">IF(AND(ISNUMBER(G11),ISNUMBER($I$6)),$I$6-G11,"N/A")</f>
        <v>-28.199999999999996</v>
      </c>
      <c r="M11" s="13">
        <f t="shared" ref="M11:M62" si="7">IF(AND(ISNUMBER(K11),ISNUMBER($I$7)),SQRT(K11^2+($I$7)^2),"N/A")</f>
        <v>6.1425255095776903</v>
      </c>
      <c r="N11" s="13">
        <f>IF(AND(ISNUMBER(L11),ISNUMBER(M11),M11&lt;&gt;0),L11/M11,"NA")</f>
        <v>-4.5909455249358491</v>
      </c>
      <c r="O11" s="12" t="s">
        <v>208</v>
      </c>
    </row>
    <row r="12" spans="1:16" x14ac:dyDescent="0.25">
      <c r="A12" s="30">
        <v>2</v>
      </c>
      <c r="B12" s="31" t="s">
        <v>212</v>
      </c>
      <c r="C12" s="32">
        <v>56.2</v>
      </c>
      <c r="D12" s="33" t="s">
        <v>373</v>
      </c>
      <c r="E12" s="48" t="str">
        <f t="shared" si="0"/>
        <v>Significantly Different</v>
      </c>
      <c r="G12" s="12">
        <f t="shared" si="1"/>
        <v>56.2</v>
      </c>
      <c r="H12" s="12">
        <f t="shared" si="2"/>
        <v>6</v>
      </c>
      <c r="I12" s="12" t="str">
        <f t="shared" si="3"/>
        <v>+/-</v>
      </c>
      <c r="J12" s="12" t="str">
        <f t="shared" si="4"/>
        <v>5.1</v>
      </c>
      <c r="K12" s="13">
        <f t="shared" si="5"/>
        <v>3.1003039513677808</v>
      </c>
      <c r="L12" s="13">
        <f t="shared" si="6"/>
        <v>-22.5</v>
      </c>
      <c r="M12" s="13">
        <f t="shared" si="7"/>
        <v>3.1056631670382489</v>
      </c>
      <c r="N12" s="13">
        <f t="shared" ref="N12:N62" si="8">IF(AND(ISNUMBER(L12),ISNUMBER(M12),M12&lt;&gt;0),L12/M12,"NA")</f>
        <v>-7.2448294582626556</v>
      </c>
      <c r="O12" s="12" t="s">
        <v>211</v>
      </c>
    </row>
    <row r="13" spans="1:16" x14ac:dyDescent="0.25">
      <c r="A13" s="30">
        <v>3</v>
      </c>
      <c r="B13" s="31" t="s">
        <v>223</v>
      </c>
      <c r="C13" s="32">
        <v>55.3</v>
      </c>
      <c r="D13" s="33" t="s">
        <v>374</v>
      </c>
      <c r="E13" s="48" t="str">
        <f t="shared" si="0"/>
        <v>Significantly Different</v>
      </c>
      <c r="G13" s="12">
        <f t="shared" si="1"/>
        <v>55.3</v>
      </c>
      <c r="H13" s="12">
        <f t="shared" si="2"/>
        <v>6</v>
      </c>
      <c r="I13" s="12" t="str">
        <f t="shared" si="3"/>
        <v>+/-</v>
      </c>
      <c r="J13" s="12" t="str">
        <f t="shared" si="4"/>
        <v>7.1</v>
      </c>
      <c r="K13" s="13">
        <f t="shared" si="5"/>
        <v>4.316109422492401</v>
      </c>
      <c r="L13" s="13">
        <f t="shared" si="6"/>
        <v>-21.599999999999994</v>
      </c>
      <c r="M13" s="13">
        <f t="shared" si="7"/>
        <v>4.3199606089823392</v>
      </c>
      <c r="N13" s="13">
        <f t="shared" si="8"/>
        <v>-5.0000455918713449</v>
      </c>
      <c r="O13" s="12" t="s">
        <v>213</v>
      </c>
    </row>
    <row r="14" spans="1:16" x14ac:dyDescent="0.25">
      <c r="A14" s="30">
        <v>4</v>
      </c>
      <c r="B14" s="31" t="s">
        <v>225</v>
      </c>
      <c r="C14" s="32">
        <v>54.3</v>
      </c>
      <c r="D14" s="33" t="s">
        <v>311</v>
      </c>
      <c r="E14" s="48" t="str">
        <f t="shared" si="0"/>
        <v>Significantly Different</v>
      </c>
      <c r="G14" s="12">
        <f t="shared" si="1"/>
        <v>54.3</v>
      </c>
      <c r="H14" s="12">
        <f t="shared" si="2"/>
        <v>6</v>
      </c>
      <c r="I14" s="12" t="str">
        <f t="shared" si="3"/>
        <v>+/-</v>
      </c>
      <c r="J14" s="12" t="str">
        <f t="shared" si="4"/>
        <v>2.9</v>
      </c>
      <c r="K14" s="13">
        <f t="shared" si="5"/>
        <v>1.762917933130699</v>
      </c>
      <c r="L14" s="13">
        <f t="shared" si="6"/>
        <v>-20.599999999999994</v>
      </c>
      <c r="M14" s="13">
        <f t="shared" si="7"/>
        <v>1.7723258039043466</v>
      </c>
      <c r="N14" s="13">
        <f t="shared" si="8"/>
        <v>-11.623145109448391</v>
      </c>
      <c r="O14" s="12" t="s">
        <v>215</v>
      </c>
    </row>
    <row r="15" spans="1:16" x14ac:dyDescent="0.25">
      <c r="A15" s="30">
        <v>4</v>
      </c>
      <c r="B15" s="31" t="s">
        <v>238</v>
      </c>
      <c r="C15" s="32">
        <v>54.3</v>
      </c>
      <c r="D15" s="33" t="s">
        <v>374</v>
      </c>
      <c r="E15" s="48" t="str">
        <f t="shared" si="0"/>
        <v>Significantly Different</v>
      </c>
      <c r="G15" s="12">
        <f t="shared" si="1"/>
        <v>54.3</v>
      </c>
      <c r="H15" s="12">
        <f t="shared" si="2"/>
        <v>6</v>
      </c>
      <c r="I15" s="12" t="str">
        <f t="shared" si="3"/>
        <v>+/-</v>
      </c>
      <c r="J15" s="12" t="str">
        <f t="shared" si="4"/>
        <v>7.1</v>
      </c>
      <c r="K15" s="13">
        <f t="shared" si="5"/>
        <v>4.316109422492401</v>
      </c>
      <c r="L15" s="13">
        <f t="shared" si="6"/>
        <v>-20.599999999999994</v>
      </c>
      <c r="M15" s="13">
        <f t="shared" si="7"/>
        <v>4.3199606089823392</v>
      </c>
      <c r="N15" s="13">
        <f t="shared" si="8"/>
        <v>-4.7685619996550788</v>
      </c>
      <c r="O15" s="12" t="s">
        <v>218</v>
      </c>
    </row>
    <row r="16" spans="1:16" x14ac:dyDescent="0.25">
      <c r="A16" s="30">
        <v>6</v>
      </c>
      <c r="B16" s="31" t="s">
        <v>250</v>
      </c>
      <c r="C16" s="32">
        <v>53.7</v>
      </c>
      <c r="D16" s="33" t="s">
        <v>346</v>
      </c>
      <c r="E16" s="48" t="str">
        <f t="shared" si="0"/>
        <v>Significantly Different</v>
      </c>
      <c r="G16" s="12">
        <f t="shared" si="1"/>
        <v>53.7</v>
      </c>
      <c r="H16" s="12">
        <f t="shared" si="2"/>
        <v>6</v>
      </c>
      <c r="I16" s="12" t="str">
        <f t="shared" si="3"/>
        <v>+/-</v>
      </c>
      <c r="J16" s="12" t="str">
        <f t="shared" si="4"/>
        <v>3.7</v>
      </c>
      <c r="K16" s="13">
        <f t="shared" si="5"/>
        <v>2.2492401215805473</v>
      </c>
      <c r="L16" s="13">
        <f t="shared" si="6"/>
        <v>-20</v>
      </c>
      <c r="M16" s="13">
        <f t="shared" si="7"/>
        <v>2.2566214216742355</v>
      </c>
      <c r="N16" s="13">
        <f t="shared" si="8"/>
        <v>-8.862806941344008</v>
      </c>
      <c r="O16" s="12" t="s">
        <v>220</v>
      </c>
    </row>
    <row r="17" spans="1:15" x14ac:dyDescent="0.25">
      <c r="A17" s="30">
        <v>7</v>
      </c>
      <c r="B17" s="31" t="s">
        <v>252</v>
      </c>
      <c r="C17" s="32">
        <v>50.9</v>
      </c>
      <c r="D17" s="33" t="s">
        <v>336</v>
      </c>
      <c r="E17" s="48" t="str">
        <f t="shared" si="0"/>
        <v>Significantly Different</v>
      </c>
      <c r="G17" s="12">
        <f t="shared" si="1"/>
        <v>50.9</v>
      </c>
      <c r="H17" s="12">
        <f t="shared" si="2"/>
        <v>6</v>
      </c>
      <c r="I17" s="12" t="str">
        <f t="shared" si="3"/>
        <v>+/-</v>
      </c>
      <c r="J17" s="12" t="str">
        <f t="shared" si="4"/>
        <v>4.2</v>
      </c>
      <c r="K17" s="13">
        <f t="shared" si="5"/>
        <v>2.5531914893617023</v>
      </c>
      <c r="L17" s="13">
        <f t="shared" si="6"/>
        <v>-17.199999999999996</v>
      </c>
      <c r="M17" s="13">
        <f t="shared" si="7"/>
        <v>2.5596964463741401</v>
      </c>
      <c r="N17" s="13">
        <f t="shared" si="8"/>
        <v>-6.7195467745263819</v>
      </c>
      <c r="O17" s="12" t="s">
        <v>222</v>
      </c>
    </row>
    <row r="18" spans="1:15" x14ac:dyDescent="0.25">
      <c r="A18" s="30">
        <v>8</v>
      </c>
      <c r="B18" s="31" t="s">
        <v>215</v>
      </c>
      <c r="C18" s="32">
        <v>50.3</v>
      </c>
      <c r="D18" s="33" t="s">
        <v>375</v>
      </c>
      <c r="E18" s="48" t="str">
        <f t="shared" si="0"/>
        <v>Significantly Different</v>
      </c>
      <c r="G18" s="12">
        <f t="shared" si="1"/>
        <v>50.3</v>
      </c>
      <c r="H18" s="12">
        <f t="shared" si="2"/>
        <v>6</v>
      </c>
      <c r="I18" s="12" t="str">
        <f t="shared" si="3"/>
        <v>+/-</v>
      </c>
      <c r="J18" s="12" t="str">
        <f t="shared" si="4"/>
        <v>3.8</v>
      </c>
      <c r="K18" s="13">
        <f t="shared" si="5"/>
        <v>2.3100303951367778</v>
      </c>
      <c r="L18" s="13">
        <f t="shared" si="6"/>
        <v>-16.599999999999994</v>
      </c>
      <c r="M18" s="13">
        <f t="shared" si="7"/>
        <v>2.317218061099807</v>
      </c>
      <c r="N18" s="13">
        <f t="shared" si="8"/>
        <v>-7.1637625645474374</v>
      </c>
      <c r="O18" s="12" t="s">
        <v>224</v>
      </c>
    </row>
    <row r="19" spans="1:15" x14ac:dyDescent="0.25">
      <c r="A19" s="30">
        <v>9</v>
      </c>
      <c r="B19" s="31" t="s">
        <v>208</v>
      </c>
      <c r="C19" s="32">
        <v>50.2</v>
      </c>
      <c r="D19" s="33" t="s">
        <v>342</v>
      </c>
      <c r="E19" s="48" t="str">
        <f t="shared" si="0"/>
        <v>Significantly Different</v>
      </c>
      <c r="G19" s="12">
        <f t="shared" si="1"/>
        <v>50.2</v>
      </c>
      <c r="H19" s="12">
        <f t="shared" si="2"/>
        <v>6</v>
      </c>
      <c r="I19" s="12" t="str">
        <f t="shared" si="3"/>
        <v>+/-</v>
      </c>
      <c r="J19" s="12" t="str">
        <f t="shared" si="4"/>
        <v>3.0</v>
      </c>
      <c r="K19" s="13">
        <f t="shared" si="5"/>
        <v>1.8237082066869301</v>
      </c>
      <c r="L19" s="13">
        <f t="shared" si="6"/>
        <v>-16.5</v>
      </c>
      <c r="M19" s="13">
        <f t="shared" si="7"/>
        <v>1.8328040646421078</v>
      </c>
      <c r="N19" s="13">
        <f t="shared" si="8"/>
        <v>-9.0025989784248761</v>
      </c>
      <c r="O19" s="12" t="s">
        <v>226</v>
      </c>
    </row>
    <row r="20" spans="1:15" x14ac:dyDescent="0.25">
      <c r="A20" s="30">
        <v>10</v>
      </c>
      <c r="B20" s="31" t="s">
        <v>251</v>
      </c>
      <c r="C20" s="32">
        <v>49.6</v>
      </c>
      <c r="D20" s="35" t="s">
        <v>316</v>
      </c>
      <c r="E20" s="48" t="str">
        <f t="shared" si="0"/>
        <v>Significantly Different</v>
      </c>
      <c r="G20" s="12">
        <f t="shared" si="1"/>
        <v>49.6</v>
      </c>
      <c r="H20" s="12">
        <f t="shared" si="2"/>
        <v>6</v>
      </c>
      <c r="I20" s="12" t="str">
        <f t="shared" si="3"/>
        <v>+/-</v>
      </c>
      <c r="J20" s="12" t="str">
        <f t="shared" si="4"/>
        <v>2.6</v>
      </c>
      <c r="K20" s="13">
        <f t="shared" si="5"/>
        <v>1.5805471124620061</v>
      </c>
      <c r="L20" s="13">
        <f t="shared" si="6"/>
        <v>-15.899999999999999</v>
      </c>
      <c r="M20" s="13">
        <f t="shared" si="7"/>
        <v>1.5910337177267357</v>
      </c>
      <c r="N20" s="13">
        <f t="shared" si="8"/>
        <v>-9.9935028546836033</v>
      </c>
      <c r="O20" s="12" t="s">
        <v>229</v>
      </c>
    </row>
    <row r="21" spans="1:15" x14ac:dyDescent="0.25">
      <c r="A21" s="30">
        <v>11</v>
      </c>
      <c r="B21" s="31" t="s">
        <v>260</v>
      </c>
      <c r="C21" s="32">
        <v>49.3</v>
      </c>
      <c r="D21" s="33" t="s">
        <v>339</v>
      </c>
      <c r="E21" s="48" t="str">
        <f t="shared" si="0"/>
        <v>Significantly Different</v>
      </c>
      <c r="G21" s="12">
        <f t="shared" si="1"/>
        <v>49.3</v>
      </c>
      <c r="H21" s="12">
        <f t="shared" si="2"/>
        <v>6</v>
      </c>
      <c r="I21" s="12" t="str">
        <f t="shared" si="3"/>
        <v>+/-</v>
      </c>
      <c r="J21" s="12" t="str">
        <f t="shared" si="4"/>
        <v>2.5</v>
      </c>
      <c r="K21" s="13">
        <f t="shared" si="5"/>
        <v>1.519756838905775</v>
      </c>
      <c r="L21" s="13">
        <f t="shared" si="6"/>
        <v>-15.599999999999994</v>
      </c>
      <c r="M21" s="13">
        <f t="shared" si="7"/>
        <v>1.5306599771445801</v>
      </c>
      <c r="N21" s="13">
        <f t="shared" si="8"/>
        <v>-10.191682171700554</v>
      </c>
      <c r="O21" s="12" t="s">
        <v>231</v>
      </c>
    </row>
    <row r="22" spans="1:15" x14ac:dyDescent="0.25">
      <c r="A22" s="30">
        <v>12</v>
      </c>
      <c r="B22" s="31" t="s">
        <v>236</v>
      </c>
      <c r="C22" s="32">
        <v>48.4</v>
      </c>
      <c r="D22" s="33" t="s">
        <v>336</v>
      </c>
      <c r="E22" s="48" t="str">
        <f t="shared" si="0"/>
        <v>Significantly Different</v>
      </c>
      <c r="G22" s="12">
        <f t="shared" si="1"/>
        <v>48.4</v>
      </c>
      <c r="H22" s="12">
        <f t="shared" si="2"/>
        <v>6</v>
      </c>
      <c r="I22" s="12" t="str">
        <f t="shared" si="3"/>
        <v>+/-</v>
      </c>
      <c r="J22" s="12" t="str">
        <f t="shared" si="4"/>
        <v>4.2</v>
      </c>
      <c r="K22" s="13">
        <f t="shared" si="5"/>
        <v>2.5531914893617023</v>
      </c>
      <c r="L22" s="13">
        <f t="shared" si="6"/>
        <v>-14.699999999999996</v>
      </c>
      <c r="M22" s="13">
        <f t="shared" si="7"/>
        <v>2.5596964463741401</v>
      </c>
      <c r="N22" s="13">
        <f t="shared" si="8"/>
        <v>-5.7428684642754542</v>
      </c>
      <c r="O22" s="12" t="s">
        <v>233</v>
      </c>
    </row>
    <row r="23" spans="1:15" x14ac:dyDescent="0.25">
      <c r="A23" s="30">
        <v>13</v>
      </c>
      <c r="B23" s="31" t="s">
        <v>237</v>
      </c>
      <c r="C23" s="32">
        <v>47.6</v>
      </c>
      <c r="D23" s="33" t="s">
        <v>311</v>
      </c>
      <c r="E23" s="48" t="str">
        <f t="shared" si="0"/>
        <v>Significantly Different</v>
      </c>
      <c r="G23" s="12">
        <f t="shared" si="1"/>
        <v>47.6</v>
      </c>
      <c r="H23" s="12">
        <f t="shared" si="2"/>
        <v>6</v>
      </c>
      <c r="I23" s="12" t="str">
        <f t="shared" si="3"/>
        <v>+/-</v>
      </c>
      <c r="J23" s="12" t="str">
        <f t="shared" si="4"/>
        <v>2.9</v>
      </c>
      <c r="K23" s="13">
        <f t="shared" si="5"/>
        <v>1.762917933130699</v>
      </c>
      <c r="L23" s="13">
        <f t="shared" si="6"/>
        <v>-13.899999999999999</v>
      </c>
      <c r="M23" s="13">
        <f t="shared" si="7"/>
        <v>1.7723258039043466</v>
      </c>
      <c r="N23" s="13">
        <f t="shared" si="8"/>
        <v>-7.8428017971520712</v>
      </c>
      <c r="O23" s="12" t="s">
        <v>221</v>
      </c>
    </row>
    <row r="24" spans="1:15" x14ac:dyDescent="0.25">
      <c r="A24" s="30">
        <v>13</v>
      </c>
      <c r="B24" s="31" t="s">
        <v>241</v>
      </c>
      <c r="C24" s="32">
        <v>47.6</v>
      </c>
      <c r="D24" s="33" t="s">
        <v>342</v>
      </c>
      <c r="E24" s="48" t="str">
        <f t="shared" si="0"/>
        <v>Significantly Different</v>
      </c>
      <c r="G24" s="12">
        <f t="shared" si="1"/>
        <v>47.6</v>
      </c>
      <c r="H24" s="12">
        <f t="shared" si="2"/>
        <v>6</v>
      </c>
      <c r="I24" s="12" t="str">
        <f t="shared" si="3"/>
        <v>+/-</v>
      </c>
      <c r="J24" s="12" t="str">
        <f t="shared" si="4"/>
        <v>3.0</v>
      </c>
      <c r="K24" s="13">
        <f t="shared" si="5"/>
        <v>1.8237082066869301</v>
      </c>
      <c r="L24" s="13">
        <f t="shared" si="6"/>
        <v>-13.899999999999999</v>
      </c>
      <c r="M24" s="13">
        <f t="shared" si="7"/>
        <v>1.8328040646421078</v>
      </c>
      <c r="N24" s="13">
        <f t="shared" si="8"/>
        <v>-7.5840076242488346</v>
      </c>
      <c r="O24" s="12" t="s">
        <v>235</v>
      </c>
    </row>
    <row r="25" spans="1:15" x14ac:dyDescent="0.25">
      <c r="A25" s="30">
        <v>15</v>
      </c>
      <c r="B25" s="31" t="s">
        <v>230</v>
      </c>
      <c r="C25" s="32">
        <v>47</v>
      </c>
      <c r="D25" s="33" t="s">
        <v>376</v>
      </c>
      <c r="E25" s="48" t="str">
        <f t="shared" si="0"/>
        <v>Significantly Different</v>
      </c>
      <c r="G25" s="12">
        <f t="shared" si="1"/>
        <v>47</v>
      </c>
      <c r="H25" s="12">
        <f t="shared" si="2"/>
        <v>7</v>
      </c>
      <c r="I25" s="12" t="str">
        <f t="shared" si="3"/>
        <v>+/-</v>
      </c>
      <c r="J25" s="12" t="str">
        <f t="shared" si="4"/>
        <v>10.4</v>
      </c>
      <c r="K25" s="13">
        <f t="shared" si="5"/>
        <v>6.3221884498480243</v>
      </c>
      <c r="L25" s="13">
        <f t="shared" si="6"/>
        <v>-13.299999999999997</v>
      </c>
      <c r="M25" s="13">
        <f t="shared" si="7"/>
        <v>6.3248182512719788</v>
      </c>
      <c r="N25" s="13">
        <f t="shared" si="8"/>
        <v>-2.1028272231103631</v>
      </c>
      <c r="O25" s="12" t="s">
        <v>237</v>
      </c>
    </row>
    <row r="26" spans="1:15" x14ac:dyDescent="0.25">
      <c r="A26" s="30">
        <v>16</v>
      </c>
      <c r="B26" s="31" t="s">
        <v>224</v>
      </c>
      <c r="C26" s="32">
        <v>44.1</v>
      </c>
      <c r="D26" s="33" t="s">
        <v>377</v>
      </c>
      <c r="E26" s="48" t="str">
        <f t="shared" si="0"/>
        <v>Significantly Different</v>
      </c>
      <c r="G26" s="12">
        <f t="shared" si="1"/>
        <v>44.1</v>
      </c>
      <c r="H26" s="12">
        <f t="shared" si="2"/>
        <v>6</v>
      </c>
      <c r="I26" s="12" t="str">
        <f t="shared" si="3"/>
        <v>+/-</v>
      </c>
      <c r="J26" s="12" t="str">
        <f t="shared" si="4"/>
        <v>7.0</v>
      </c>
      <c r="K26" s="13">
        <f t="shared" si="5"/>
        <v>4.2553191489361701</v>
      </c>
      <c r="L26" s="13">
        <f t="shared" si="6"/>
        <v>-10.399999999999999</v>
      </c>
      <c r="M26" s="13">
        <f t="shared" si="7"/>
        <v>4.2592253022743733</v>
      </c>
      <c r="N26" s="13">
        <f t="shared" si="8"/>
        <v>-2.4417585973783842</v>
      </c>
      <c r="O26" s="12" t="s">
        <v>219</v>
      </c>
    </row>
    <row r="27" spans="1:15" x14ac:dyDescent="0.25">
      <c r="A27" s="30">
        <v>17</v>
      </c>
      <c r="B27" s="31" t="s">
        <v>209</v>
      </c>
      <c r="C27" s="32">
        <v>43.9</v>
      </c>
      <c r="D27" s="33" t="s">
        <v>376</v>
      </c>
      <c r="E27" s="48" t="str">
        <f t="shared" si="0"/>
        <v>Not Significantly Different</v>
      </c>
      <c r="G27" s="12">
        <f t="shared" si="1"/>
        <v>43.9</v>
      </c>
      <c r="H27" s="12">
        <f t="shared" si="2"/>
        <v>7</v>
      </c>
      <c r="I27" s="12" t="str">
        <f t="shared" si="3"/>
        <v>+/-</v>
      </c>
      <c r="J27" s="12" t="str">
        <f t="shared" si="4"/>
        <v>10.4</v>
      </c>
      <c r="K27" s="13">
        <f t="shared" si="5"/>
        <v>6.3221884498480243</v>
      </c>
      <c r="L27" s="13">
        <f t="shared" si="6"/>
        <v>-10.199999999999996</v>
      </c>
      <c r="M27" s="13">
        <f t="shared" si="7"/>
        <v>6.3248182512719788</v>
      </c>
      <c r="N27" s="13">
        <f t="shared" si="8"/>
        <v>-1.6126945620846389</v>
      </c>
      <c r="O27" s="12" t="s">
        <v>236</v>
      </c>
    </row>
    <row r="28" spans="1:15" x14ac:dyDescent="0.25">
      <c r="A28" s="30">
        <v>18</v>
      </c>
      <c r="B28" s="31" t="s">
        <v>243</v>
      </c>
      <c r="C28" s="32">
        <v>43.5</v>
      </c>
      <c r="D28" s="33" t="s">
        <v>334</v>
      </c>
      <c r="E28" s="48" t="str">
        <f t="shared" si="0"/>
        <v>Significantly Different</v>
      </c>
      <c r="G28" s="12">
        <f t="shared" si="1"/>
        <v>43.5</v>
      </c>
      <c r="H28" s="12">
        <f t="shared" si="2"/>
        <v>6</v>
      </c>
      <c r="I28" s="12" t="str">
        <f t="shared" si="3"/>
        <v>+/-</v>
      </c>
      <c r="J28" s="12" t="str">
        <f t="shared" si="4"/>
        <v>1.8</v>
      </c>
      <c r="K28" s="13">
        <f t="shared" si="5"/>
        <v>1.094224924012158</v>
      </c>
      <c r="L28" s="13">
        <f t="shared" si="6"/>
        <v>-9.7999999999999972</v>
      </c>
      <c r="M28" s="13">
        <f t="shared" si="7"/>
        <v>1.1093183945832619</v>
      </c>
      <c r="N28" s="13">
        <f t="shared" si="8"/>
        <v>-8.834253581165548</v>
      </c>
      <c r="O28" s="12" t="s">
        <v>225</v>
      </c>
    </row>
    <row r="29" spans="1:15" x14ac:dyDescent="0.25">
      <c r="A29" s="30">
        <v>19</v>
      </c>
      <c r="B29" s="31" t="s">
        <v>211</v>
      </c>
      <c r="C29" s="32">
        <v>43</v>
      </c>
      <c r="D29" s="33" t="s">
        <v>378</v>
      </c>
      <c r="E29" s="48" t="str">
        <f t="shared" si="0"/>
        <v>Significantly Different</v>
      </c>
      <c r="G29" s="12">
        <f t="shared" si="1"/>
        <v>43</v>
      </c>
      <c r="H29" s="12">
        <f t="shared" si="2"/>
        <v>6</v>
      </c>
      <c r="I29" s="12" t="str">
        <f t="shared" si="3"/>
        <v>+/-</v>
      </c>
      <c r="J29" s="12" t="str">
        <f t="shared" si="4"/>
        <v>6.6</v>
      </c>
      <c r="K29" s="13">
        <f t="shared" si="5"/>
        <v>4.0121580547112456</v>
      </c>
      <c r="L29" s="13">
        <f t="shared" si="6"/>
        <v>-9.2999999999999972</v>
      </c>
      <c r="M29" s="13">
        <f t="shared" si="7"/>
        <v>4.0163007073942687</v>
      </c>
      <c r="N29" s="13">
        <f t="shared" si="8"/>
        <v>-2.315563668546555</v>
      </c>
      <c r="O29" s="12" t="s">
        <v>241</v>
      </c>
    </row>
    <row r="30" spans="1:15" x14ac:dyDescent="0.25">
      <c r="A30" s="30">
        <v>20</v>
      </c>
      <c r="B30" s="31" t="s">
        <v>263</v>
      </c>
      <c r="C30" s="32">
        <v>42.2</v>
      </c>
      <c r="D30" s="33" t="s">
        <v>337</v>
      </c>
      <c r="E30" s="48" t="str">
        <f t="shared" si="0"/>
        <v>Significantly Different</v>
      </c>
      <c r="G30" s="12">
        <f t="shared" si="1"/>
        <v>42.2</v>
      </c>
      <c r="H30" s="12">
        <f t="shared" si="2"/>
        <v>6</v>
      </c>
      <c r="I30" s="12" t="str">
        <f t="shared" si="3"/>
        <v>+/-</v>
      </c>
      <c r="J30" s="12" t="str">
        <f t="shared" si="4"/>
        <v>3.4</v>
      </c>
      <c r="K30" s="13">
        <f t="shared" si="5"/>
        <v>2.0668693009118542</v>
      </c>
      <c r="L30" s="13">
        <f t="shared" si="6"/>
        <v>-8.5</v>
      </c>
      <c r="M30" s="13">
        <f t="shared" si="7"/>
        <v>2.0748994730548342</v>
      </c>
      <c r="N30" s="13">
        <f t="shared" si="8"/>
        <v>-4.096584008229379</v>
      </c>
      <c r="O30" s="12" t="s">
        <v>207</v>
      </c>
    </row>
    <row r="31" spans="1:15" x14ac:dyDescent="0.25">
      <c r="A31" s="30">
        <v>21</v>
      </c>
      <c r="B31" s="31" t="s">
        <v>227</v>
      </c>
      <c r="C31" s="32">
        <v>41</v>
      </c>
      <c r="D31" s="33" t="s">
        <v>309</v>
      </c>
      <c r="E31" s="48" t="str">
        <f t="shared" si="0"/>
        <v>Significantly Different</v>
      </c>
      <c r="G31" s="12">
        <f t="shared" si="1"/>
        <v>41</v>
      </c>
      <c r="H31" s="12">
        <f t="shared" si="2"/>
        <v>6</v>
      </c>
      <c r="I31" s="12" t="str">
        <f t="shared" si="3"/>
        <v>+/-</v>
      </c>
      <c r="J31" s="12" t="str">
        <f t="shared" si="4"/>
        <v>4.9</v>
      </c>
      <c r="K31" s="13">
        <f t="shared" si="5"/>
        <v>2.9787234042553195</v>
      </c>
      <c r="L31" s="13">
        <f t="shared" si="6"/>
        <v>-7.2999999999999972</v>
      </c>
      <c r="M31" s="13">
        <f t="shared" si="7"/>
        <v>2.9843009625856722</v>
      </c>
      <c r="N31" s="13">
        <f t="shared" si="8"/>
        <v>-2.4461339829730497</v>
      </c>
      <c r="O31" s="12" t="s">
        <v>244</v>
      </c>
    </row>
    <row r="32" spans="1:15" x14ac:dyDescent="0.25">
      <c r="A32" s="30">
        <v>22</v>
      </c>
      <c r="B32" s="31" t="s">
        <v>261</v>
      </c>
      <c r="C32" s="32">
        <v>40.9</v>
      </c>
      <c r="D32" s="33" t="s">
        <v>335</v>
      </c>
      <c r="E32" s="48" t="str">
        <f t="shared" si="0"/>
        <v>Significantly Different</v>
      </c>
      <c r="G32" s="12">
        <f t="shared" si="1"/>
        <v>40.9</v>
      </c>
      <c r="H32" s="12">
        <f t="shared" si="2"/>
        <v>6</v>
      </c>
      <c r="I32" s="12" t="str">
        <f t="shared" si="3"/>
        <v>+/-</v>
      </c>
      <c r="J32" s="12" t="str">
        <f t="shared" si="4"/>
        <v>2.1</v>
      </c>
      <c r="K32" s="13">
        <f t="shared" si="5"/>
        <v>1.2765957446808511</v>
      </c>
      <c r="L32" s="13">
        <f t="shared" si="6"/>
        <v>-7.1999999999999957</v>
      </c>
      <c r="M32" s="13">
        <f t="shared" si="7"/>
        <v>1.2895564398538861</v>
      </c>
      <c r="N32" s="13">
        <f t="shared" si="8"/>
        <v>-5.5833151442489752</v>
      </c>
      <c r="O32" s="12" t="s">
        <v>247</v>
      </c>
    </row>
    <row r="33" spans="1:15" x14ac:dyDescent="0.25">
      <c r="A33" s="30">
        <v>23</v>
      </c>
      <c r="B33" s="31" t="s">
        <v>242</v>
      </c>
      <c r="C33" s="32">
        <v>40.5</v>
      </c>
      <c r="D33" s="33" t="s">
        <v>326</v>
      </c>
      <c r="E33" s="48" t="str">
        <f t="shared" si="0"/>
        <v>Significantly Different</v>
      </c>
      <c r="G33" s="12">
        <f t="shared" si="1"/>
        <v>40.5</v>
      </c>
      <c r="H33" s="12">
        <f t="shared" si="2"/>
        <v>6</v>
      </c>
      <c r="I33" s="12" t="str">
        <f t="shared" si="3"/>
        <v>+/-</v>
      </c>
      <c r="J33" s="12" t="str">
        <f t="shared" si="4"/>
        <v>3.1</v>
      </c>
      <c r="K33" s="13">
        <f t="shared" si="5"/>
        <v>1.884498480243161</v>
      </c>
      <c r="L33" s="13">
        <f t="shared" si="6"/>
        <v>-6.7999999999999972</v>
      </c>
      <c r="M33" s="13">
        <f t="shared" si="7"/>
        <v>1.8933023103218767</v>
      </c>
      <c r="N33" s="13">
        <f t="shared" si="8"/>
        <v>-3.5916081456869624</v>
      </c>
      <c r="O33" s="12" t="s">
        <v>249</v>
      </c>
    </row>
    <row r="34" spans="1:15" x14ac:dyDescent="0.25">
      <c r="A34" s="30">
        <v>24</v>
      </c>
      <c r="B34" s="31" t="s">
        <v>231</v>
      </c>
      <c r="C34" s="32">
        <v>36.6</v>
      </c>
      <c r="D34" s="33" t="s">
        <v>335</v>
      </c>
      <c r="E34" s="48" t="str">
        <f t="shared" si="0"/>
        <v>Significantly Different</v>
      </c>
      <c r="G34" s="12">
        <f t="shared" si="1"/>
        <v>36.6</v>
      </c>
      <c r="H34" s="12">
        <f t="shared" si="2"/>
        <v>6</v>
      </c>
      <c r="I34" s="12" t="str">
        <f t="shared" si="3"/>
        <v>+/-</v>
      </c>
      <c r="J34" s="12" t="str">
        <f t="shared" si="4"/>
        <v>2.1</v>
      </c>
      <c r="K34" s="13">
        <f t="shared" si="5"/>
        <v>1.2765957446808511</v>
      </c>
      <c r="L34" s="13">
        <f t="shared" si="6"/>
        <v>-2.8999999999999986</v>
      </c>
      <c r="M34" s="13">
        <f t="shared" si="7"/>
        <v>1.2895564398538861</v>
      </c>
      <c r="N34" s="13">
        <f t="shared" si="8"/>
        <v>-2.2488352664336153</v>
      </c>
      <c r="O34" s="12" t="s">
        <v>240</v>
      </c>
    </row>
    <row r="35" spans="1:15" x14ac:dyDescent="0.25">
      <c r="A35" s="30">
        <v>25</v>
      </c>
      <c r="B35" s="31" t="s">
        <v>248</v>
      </c>
      <c r="C35" s="32">
        <v>36</v>
      </c>
      <c r="D35" s="33" t="s">
        <v>335</v>
      </c>
      <c r="E35" s="48" t="str">
        <f t="shared" si="0"/>
        <v>Significantly Different</v>
      </c>
      <c r="G35" s="12">
        <f t="shared" si="1"/>
        <v>36</v>
      </c>
      <c r="H35" s="12">
        <f t="shared" si="2"/>
        <v>6</v>
      </c>
      <c r="I35" s="12" t="str">
        <f t="shared" si="3"/>
        <v>+/-</v>
      </c>
      <c r="J35" s="12" t="str">
        <f t="shared" si="4"/>
        <v>2.1</v>
      </c>
      <c r="K35" s="13">
        <f t="shared" si="5"/>
        <v>1.2765957446808511</v>
      </c>
      <c r="L35" s="13">
        <f t="shared" si="6"/>
        <v>-2.2999999999999972</v>
      </c>
      <c r="M35" s="13">
        <f t="shared" si="7"/>
        <v>1.2895564398538861</v>
      </c>
      <c r="N35" s="13">
        <f t="shared" si="8"/>
        <v>-1.7835590044128662</v>
      </c>
      <c r="O35" s="12" t="s">
        <v>250</v>
      </c>
    </row>
    <row r="36" spans="1:15" x14ac:dyDescent="0.25">
      <c r="A36" s="30">
        <v>26</v>
      </c>
      <c r="B36" s="31" t="s">
        <v>240</v>
      </c>
      <c r="C36" s="32">
        <v>35.6</v>
      </c>
      <c r="D36" s="33" t="s">
        <v>379</v>
      </c>
      <c r="E36" s="48" t="str">
        <f t="shared" si="0"/>
        <v>Not Significantly Different</v>
      </c>
      <c r="G36" s="12">
        <f t="shared" si="1"/>
        <v>35.6</v>
      </c>
      <c r="H36" s="12">
        <f t="shared" si="2"/>
        <v>6</v>
      </c>
      <c r="I36" s="12" t="str">
        <f t="shared" si="3"/>
        <v>+/-</v>
      </c>
      <c r="J36" s="12" t="str">
        <f t="shared" si="4"/>
        <v>3.2</v>
      </c>
      <c r="K36" s="13">
        <f t="shared" si="5"/>
        <v>1.9452887537993921</v>
      </c>
      <c r="L36" s="13">
        <f t="shared" si="6"/>
        <v>-1.8999999999999986</v>
      </c>
      <c r="M36" s="13">
        <f t="shared" si="7"/>
        <v>1.9538186844970453</v>
      </c>
      <c r="N36" s="13">
        <f t="shared" si="8"/>
        <v>-0.97245461673384459</v>
      </c>
      <c r="O36" s="12" t="s">
        <v>242</v>
      </c>
    </row>
    <row r="37" spans="1:15" x14ac:dyDescent="0.25">
      <c r="A37" s="30">
        <v>27</v>
      </c>
      <c r="B37" s="31" t="s">
        <v>221</v>
      </c>
      <c r="C37" s="32">
        <v>35.5</v>
      </c>
      <c r="D37" s="33" t="s">
        <v>380</v>
      </c>
      <c r="E37" s="48" t="str">
        <f t="shared" si="0"/>
        <v>Not Significantly Different</v>
      </c>
      <c r="G37" s="12">
        <f t="shared" si="1"/>
        <v>35.5</v>
      </c>
      <c r="H37" s="12">
        <f t="shared" si="2"/>
        <v>6</v>
      </c>
      <c r="I37" s="12" t="str">
        <f t="shared" si="3"/>
        <v>+/-</v>
      </c>
      <c r="J37" s="12" t="str">
        <f t="shared" si="4"/>
        <v>5.9</v>
      </c>
      <c r="K37" s="13">
        <f t="shared" si="5"/>
        <v>3.5866261398176293</v>
      </c>
      <c r="L37" s="13">
        <f t="shared" si="6"/>
        <v>-1.7999999999999972</v>
      </c>
      <c r="M37" s="13">
        <f t="shared" si="7"/>
        <v>3.5912596930679466</v>
      </c>
      <c r="N37" s="13">
        <f t="shared" si="8"/>
        <v>-0.50121688595075964</v>
      </c>
      <c r="O37" s="12" t="s">
        <v>223</v>
      </c>
    </row>
    <row r="38" spans="1:15" x14ac:dyDescent="0.25">
      <c r="A38" s="30">
        <v>28</v>
      </c>
      <c r="B38" s="31" t="s">
        <v>219</v>
      </c>
      <c r="C38" s="32">
        <v>35.200000000000003</v>
      </c>
      <c r="D38" s="33" t="s">
        <v>318</v>
      </c>
      <c r="E38" s="48" t="str">
        <f t="shared" si="0"/>
        <v>Not Significantly Different</v>
      </c>
      <c r="G38" s="12">
        <f t="shared" si="1"/>
        <v>35.200000000000003</v>
      </c>
      <c r="H38" s="12">
        <f t="shared" si="2"/>
        <v>6</v>
      </c>
      <c r="I38" s="12" t="str">
        <f t="shared" si="3"/>
        <v>+/-</v>
      </c>
      <c r="J38" s="12" t="str">
        <f t="shared" si="4"/>
        <v>4.0</v>
      </c>
      <c r="K38" s="13">
        <f t="shared" si="5"/>
        <v>2.43161094224924</v>
      </c>
      <c r="L38" s="13">
        <f t="shared" si="6"/>
        <v>-1.5</v>
      </c>
      <c r="M38" s="13">
        <f t="shared" si="7"/>
        <v>2.4384402577667572</v>
      </c>
      <c r="N38" s="13">
        <f t="shared" si="8"/>
        <v>-0.61514732428744157</v>
      </c>
      <c r="O38" s="12" t="s">
        <v>227</v>
      </c>
    </row>
    <row r="39" spans="1:15" x14ac:dyDescent="0.25">
      <c r="A39" s="30">
        <v>28</v>
      </c>
      <c r="B39" s="31" t="s">
        <v>254</v>
      </c>
      <c r="C39" s="32">
        <v>35.200000000000003</v>
      </c>
      <c r="D39" s="33" t="s">
        <v>381</v>
      </c>
      <c r="E39" s="48" t="str">
        <f t="shared" si="0"/>
        <v>Not Significantly Different</v>
      </c>
      <c r="G39" s="12">
        <f t="shared" si="1"/>
        <v>35.200000000000003</v>
      </c>
      <c r="H39" s="12">
        <f t="shared" si="2"/>
        <v>6</v>
      </c>
      <c r="I39" s="12" t="str">
        <f t="shared" si="3"/>
        <v>+/-</v>
      </c>
      <c r="J39" s="12" t="str">
        <f t="shared" si="4"/>
        <v>3.9</v>
      </c>
      <c r="K39" s="13">
        <f t="shared" si="5"/>
        <v>2.3708206686930091</v>
      </c>
      <c r="L39" s="13">
        <f t="shared" si="6"/>
        <v>-1.5</v>
      </c>
      <c r="M39" s="13">
        <f t="shared" si="7"/>
        <v>2.3778245854842486</v>
      </c>
      <c r="N39" s="13">
        <f t="shared" si="8"/>
        <v>-0.63082870332696228</v>
      </c>
      <c r="O39" s="12" t="s">
        <v>254</v>
      </c>
    </row>
    <row r="40" spans="1:15" x14ac:dyDescent="0.25">
      <c r="A40" s="30">
        <v>30</v>
      </c>
      <c r="B40" s="31" t="s">
        <v>262</v>
      </c>
      <c r="C40" s="32">
        <v>34.799999999999997</v>
      </c>
      <c r="D40" s="33" t="s">
        <v>335</v>
      </c>
      <c r="E40" s="48" t="str">
        <f t="shared" si="0"/>
        <v>Not Significantly Different</v>
      </c>
      <c r="G40" s="12">
        <f t="shared" si="1"/>
        <v>34.799999999999997</v>
      </c>
      <c r="H40" s="12">
        <f t="shared" si="2"/>
        <v>6</v>
      </c>
      <c r="I40" s="12" t="str">
        <f t="shared" si="3"/>
        <v>+/-</v>
      </c>
      <c r="J40" s="12" t="str">
        <f t="shared" si="4"/>
        <v>2.1</v>
      </c>
      <c r="K40" s="13">
        <f t="shared" si="5"/>
        <v>1.2765957446808511</v>
      </c>
      <c r="L40" s="13">
        <f t="shared" si="6"/>
        <v>-1.0999999999999943</v>
      </c>
      <c r="M40" s="13">
        <f t="shared" si="7"/>
        <v>1.2895564398538861</v>
      </c>
      <c r="N40" s="13">
        <f t="shared" si="8"/>
        <v>-0.85300648037136739</v>
      </c>
      <c r="O40" s="12" t="s">
        <v>214</v>
      </c>
    </row>
    <row r="41" spans="1:15" x14ac:dyDescent="0.25">
      <c r="A41" s="30">
        <v>31</v>
      </c>
      <c r="B41" s="31" t="s">
        <v>234</v>
      </c>
      <c r="C41" s="32">
        <v>34.700000000000003</v>
      </c>
      <c r="D41" s="33" t="s">
        <v>311</v>
      </c>
      <c r="E41" s="48" t="str">
        <f t="shared" si="0"/>
        <v>Not Significantly Different</v>
      </c>
      <c r="G41" s="12">
        <f t="shared" si="1"/>
        <v>34.700000000000003</v>
      </c>
      <c r="H41" s="12">
        <f t="shared" si="2"/>
        <v>6</v>
      </c>
      <c r="I41" s="12" t="str">
        <f t="shared" si="3"/>
        <v>+/-</v>
      </c>
      <c r="J41" s="12" t="str">
        <f t="shared" si="4"/>
        <v>2.9</v>
      </c>
      <c r="K41" s="13">
        <f t="shared" si="5"/>
        <v>1.762917933130699</v>
      </c>
      <c r="L41" s="13">
        <f t="shared" si="6"/>
        <v>-1</v>
      </c>
      <c r="M41" s="13">
        <f t="shared" si="7"/>
        <v>1.7723258039043466</v>
      </c>
      <c r="N41" s="13">
        <f t="shared" si="8"/>
        <v>-0.56423034511885406</v>
      </c>
      <c r="O41" s="12" t="s">
        <v>257</v>
      </c>
    </row>
    <row r="42" spans="1:15" x14ac:dyDescent="0.25">
      <c r="A42" s="30">
        <v>32</v>
      </c>
      <c r="B42" s="31" t="s">
        <v>258</v>
      </c>
      <c r="C42" s="32">
        <v>34</v>
      </c>
      <c r="D42" s="33" t="s">
        <v>321</v>
      </c>
      <c r="E42" s="48" t="str">
        <f t="shared" si="0"/>
        <v>Not Significantly Different</v>
      </c>
      <c r="G42" s="12">
        <f t="shared" si="1"/>
        <v>34</v>
      </c>
      <c r="H42" s="12">
        <f t="shared" si="2"/>
        <v>6</v>
      </c>
      <c r="I42" s="12" t="str">
        <f t="shared" si="3"/>
        <v>+/-</v>
      </c>
      <c r="J42" s="12" t="str">
        <f t="shared" si="4"/>
        <v>1.2</v>
      </c>
      <c r="K42" s="13">
        <f t="shared" si="5"/>
        <v>0.72948328267477203</v>
      </c>
      <c r="L42" s="13">
        <f t="shared" si="6"/>
        <v>-0.29999999999999716</v>
      </c>
      <c r="M42" s="13">
        <f t="shared" si="7"/>
        <v>0.75193415664759766</v>
      </c>
      <c r="N42" s="13">
        <f t="shared" si="8"/>
        <v>-0.39897110318476398</v>
      </c>
      <c r="O42" s="12" t="s">
        <v>252</v>
      </c>
    </row>
    <row r="43" spans="1:15" x14ac:dyDescent="0.25">
      <c r="A43" s="30">
        <v>33</v>
      </c>
      <c r="B43" s="31" t="s">
        <v>239</v>
      </c>
      <c r="C43" s="32">
        <v>32.700000000000003</v>
      </c>
      <c r="D43" s="33" t="s">
        <v>352</v>
      </c>
      <c r="E43" s="48" t="str">
        <f t="shared" si="0"/>
        <v>Not Significantly Different</v>
      </c>
      <c r="G43" s="12">
        <f t="shared" si="1"/>
        <v>32.700000000000003</v>
      </c>
      <c r="H43" s="12">
        <f t="shared" si="2"/>
        <v>6</v>
      </c>
      <c r="I43" s="12" t="str">
        <f t="shared" si="3"/>
        <v>+/-</v>
      </c>
      <c r="J43" s="12" t="str">
        <f t="shared" si="4"/>
        <v>3.6</v>
      </c>
      <c r="K43" s="13">
        <f t="shared" si="5"/>
        <v>2.188449848024316</v>
      </c>
      <c r="L43" s="13">
        <f t="shared" si="6"/>
        <v>1</v>
      </c>
      <c r="M43" s="13">
        <f t="shared" si="7"/>
        <v>2.1960354854940354</v>
      </c>
      <c r="N43" s="13">
        <f t="shared" si="8"/>
        <v>0.45536604786467422</v>
      </c>
      <c r="O43" s="12" t="s">
        <v>259</v>
      </c>
    </row>
    <row r="44" spans="1:15" x14ac:dyDescent="0.25">
      <c r="A44" s="30">
        <v>34</v>
      </c>
      <c r="B44" s="31" t="s">
        <v>220</v>
      </c>
      <c r="C44" s="32">
        <v>32.5</v>
      </c>
      <c r="D44" s="33" t="s">
        <v>312</v>
      </c>
      <c r="E44" s="48" t="str">
        <f t="shared" si="0"/>
        <v>Not Significantly Different</v>
      </c>
      <c r="G44" s="12">
        <f t="shared" si="1"/>
        <v>32.5</v>
      </c>
      <c r="H44" s="12">
        <f t="shared" si="2"/>
        <v>6</v>
      </c>
      <c r="I44" s="12" t="str">
        <f t="shared" si="3"/>
        <v>+/-</v>
      </c>
      <c r="J44" s="12" t="str">
        <f t="shared" si="4"/>
        <v>3.3</v>
      </c>
      <c r="K44" s="13">
        <f t="shared" si="5"/>
        <v>2.0060790273556228</v>
      </c>
      <c r="L44" s="13">
        <f t="shared" si="6"/>
        <v>1.2000000000000028</v>
      </c>
      <c r="M44" s="13">
        <f t="shared" si="7"/>
        <v>2.01435155328643</v>
      </c>
      <c r="N44" s="13">
        <f t="shared" si="8"/>
        <v>0.59572520895977354</v>
      </c>
      <c r="O44" s="12" t="s">
        <v>261</v>
      </c>
    </row>
    <row r="45" spans="1:15" x14ac:dyDescent="0.25">
      <c r="A45" s="30">
        <v>35</v>
      </c>
      <c r="B45" s="31" t="s">
        <v>213</v>
      </c>
      <c r="C45" s="32">
        <v>32.299999999999997</v>
      </c>
      <c r="D45" s="33" t="s">
        <v>332</v>
      </c>
      <c r="E45" s="48" t="str">
        <f t="shared" si="0"/>
        <v>Not Significantly Different</v>
      </c>
      <c r="G45" s="12">
        <f t="shared" si="1"/>
        <v>32.299999999999997</v>
      </c>
      <c r="H45" s="12">
        <f t="shared" si="2"/>
        <v>6</v>
      </c>
      <c r="I45" s="12" t="str">
        <f t="shared" si="3"/>
        <v>+/-</v>
      </c>
      <c r="J45" s="12" t="str">
        <f t="shared" si="4"/>
        <v>2.2</v>
      </c>
      <c r="K45" s="13">
        <f t="shared" si="5"/>
        <v>1.3373860182370823</v>
      </c>
      <c r="L45" s="13">
        <f t="shared" si="6"/>
        <v>1.4000000000000057</v>
      </c>
      <c r="M45" s="13">
        <f t="shared" si="7"/>
        <v>1.3497631192203356</v>
      </c>
      <c r="N45" s="13">
        <f t="shared" si="8"/>
        <v>1.0372190350027406</v>
      </c>
      <c r="O45" s="12" t="s">
        <v>230</v>
      </c>
    </row>
    <row r="46" spans="1:15" x14ac:dyDescent="0.25">
      <c r="A46" s="30">
        <v>36</v>
      </c>
      <c r="B46" s="31" t="s">
        <v>249</v>
      </c>
      <c r="C46" s="32">
        <v>32.200000000000003</v>
      </c>
      <c r="D46" s="33" t="s">
        <v>323</v>
      </c>
      <c r="E46" s="48" t="str">
        <f t="shared" si="0"/>
        <v>Not Significantly Different</v>
      </c>
      <c r="G46" s="12">
        <f t="shared" si="1"/>
        <v>32.200000000000003</v>
      </c>
      <c r="H46" s="12">
        <f t="shared" si="2"/>
        <v>6</v>
      </c>
      <c r="I46" s="12" t="str">
        <f t="shared" si="3"/>
        <v>+/-</v>
      </c>
      <c r="J46" s="12" t="str">
        <f t="shared" si="4"/>
        <v>1.9</v>
      </c>
      <c r="K46" s="13">
        <f t="shared" si="5"/>
        <v>1.1550151975683889</v>
      </c>
      <c r="L46" s="13">
        <f t="shared" si="6"/>
        <v>1.5</v>
      </c>
      <c r="M46" s="13">
        <f t="shared" si="7"/>
        <v>1.1693242590681667</v>
      </c>
      <c r="N46" s="13">
        <f t="shared" si="8"/>
        <v>1.2827921668155149</v>
      </c>
      <c r="O46" s="12" t="s">
        <v>243</v>
      </c>
    </row>
    <row r="47" spans="1:15" x14ac:dyDescent="0.25">
      <c r="A47" s="30">
        <v>37</v>
      </c>
      <c r="B47" s="31" t="s">
        <v>214</v>
      </c>
      <c r="C47" s="32">
        <v>32</v>
      </c>
      <c r="D47" s="33" t="s">
        <v>382</v>
      </c>
      <c r="E47" s="48" t="str">
        <f t="shared" si="0"/>
        <v>Not Significantly Different</v>
      </c>
      <c r="G47" s="12">
        <f t="shared" si="1"/>
        <v>32</v>
      </c>
      <c r="H47" s="12">
        <f t="shared" si="2"/>
        <v>6</v>
      </c>
      <c r="I47" s="12" t="str">
        <f t="shared" si="3"/>
        <v>+/-</v>
      </c>
      <c r="J47" s="12" t="str">
        <f t="shared" si="4"/>
        <v>6.7</v>
      </c>
      <c r="K47" s="13">
        <f t="shared" si="5"/>
        <v>4.0729483282674774</v>
      </c>
      <c r="L47" s="13">
        <f t="shared" si="6"/>
        <v>1.7000000000000028</v>
      </c>
      <c r="M47" s="13">
        <f t="shared" si="7"/>
        <v>4.0770292126704479</v>
      </c>
      <c r="N47" s="13">
        <f t="shared" si="8"/>
        <v>0.41697027696461009</v>
      </c>
      <c r="O47" s="12" t="s">
        <v>260</v>
      </c>
    </row>
    <row r="48" spans="1:15" x14ac:dyDescent="0.25">
      <c r="A48" s="30">
        <v>38</v>
      </c>
      <c r="B48" s="31" t="s">
        <v>235</v>
      </c>
      <c r="C48" s="32">
        <v>31.5</v>
      </c>
      <c r="D48" s="33" t="s">
        <v>315</v>
      </c>
      <c r="E48" s="48" t="str">
        <f t="shared" si="0"/>
        <v>Significantly Different</v>
      </c>
      <c r="G48" s="12">
        <f t="shared" si="1"/>
        <v>31.5</v>
      </c>
      <c r="H48" s="12">
        <f t="shared" si="2"/>
        <v>6</v>
      </c>
      <c r="I48" s="12" t="str">
        <f t="shared" si="3"/>
        <v>+/-</v>
      </c>
      <c r="J48" s="12" t="str">
        <f t="shared" si="4"/>
        <v>1.7</v>
      </c>
      <c r="K48" s="13">
        <f t="shared" si="5"/>
        <v>1.0334346504559271</v>
      </c>
      <c r="L48" s="13">
        <f t="shared" si="6"/>
        <v>2.2000000000000028</v>
      </c>
      <c r="M48" s="13">
        <f t="shared" si="7"/>
        <v>1.0494028268469344</v>
      </c>
      <c r="N48" s="13">
        <f t="shared" si="8"/>
        <v>2.0964304113894809</v>
      </c>
      <c r="O48" s="12" t="s">
        <v>239</v>
      </c>
    </row>
    <row r="49" spans="1:15" x14ac:dyDescent="0.25">
      <c r="A49" s="30">
        <v>39</v>
      </c>
      <c r="B49" s="31" t="s">
        <v>244</v>
      </c>
      <c r="C49" s="32">
        <v>30.9</v>
      </c>
      <c r="D49" s="33" t="s">
        <v>351</v>
      </c>
      <c r="E49" s="48" t="str">
        <f t="shared" si="0"/>
        <v>Significantly Different</v>
      </c>
      <c r="G49" s="12">
        <f t="shared" si="1"/>
        <v>30.9</v>
      </c>
      <c r="H49" s="12">
        <f t="shared" si="2"/>
        <v>6</v>
      </c>
      <c r="I49" s="12" t="str">
        <f t="shared" si="3"/>
        <v>+/-</v>
      </c>
      <c r="J49" s="12" t="str">
        <f t="shared" si="4"/>
        <v>2.4</v>
      </c>
      <c r="K49" s="13">
        <f t="shared" si="5"/>
        <v>1.4589665653495441</v>
      </c>
      <c r="L49" s="13">
        <f t="shared" si="6"/>
        <v>2.8000000000000043</v>
      </c>
      <c r="M49" s="13">
        <f t="shared" si="7"/>
        <v>1.4703205619997355</v>
      </c>
      <c r="N49" s="13">
        <f t="shared" si="8"/>
        <v>1.9043466250596501</v>
      </c>
      <c r="O49" s="12" t="s">
        <v>248</v>
      </c>
    </row>
    <row r="50" spans="1:15" x14ac:dyDescent="0.25">
      <c r="A50" s="30">
        <v>40</v>
      </c>
      <c r="B50" s="31" t="s">
        <v>245</v>
      </c>
      <c r="C50" s="32">
        <v>30.7</v>
      </c>
      <c r="D50" s="33" t="s">
        <v>383</v>
      </c>
      <c r="E50" s="48" t="str">
        <f t="shared" si="0"/>
        <v>Not Significantly Different</v>
      </c>
      <c r="G50" s="12">
        <f t="shared" si="1"/>
        <v>30.7</v>
      </c>
      <c r="H50" s="12">
        <f t="shared" si="2"/>
        <v>6</v>
      </c>
      <c r="I50" s="12" t="str">
        <f t="shared" si="3"/>
        <v>+/-</v>
      </c>
      <c r="J50" s="12" t="str">
        <f t="shared" si="4"/>
        <v>6.5</v>
      </c>
      <c r="K50" s="13">
        <f t="shared" si="5"/>
        <v>3.9513677811550152</v>
      </c>
      <c r="L50" s="13">
        <f t="shared" si="6"/>
        <v>3.0000000000000036</v>
      </c>
      <c r="M50" s="13">
        <f t="shared" si="7"/>
        <v>3.9555740996954261</v>
      </c>
      <c r="N50" s="13">
        <f t="shared" si="8"/>
        <v>0.75842341070819519</v>
      </c>
      <c r="O50" s="12" t="s">
        <v>245</v>
      </c>
    </row>
    <row r="51" spans="1:15" x14ac:dyDescent="0.25">
      <c r="A51" s="30">
        <v>41</v>
      </c>
      <c r="B51" s="31" t="s">
        <v>256</v>
      </c>
      <c r="C51" s="32">
        <v>30.4</v>
      </c>
      <c r="D51" s="33" t="s">
        <v>332</v>
      </c>
      <c r="E51" s="48" t="str">
        <f t="shared" si="0"/>
        <v>Significantly Different</v>
      </c>
      <c r="G51" s="12">
        <f t="shared" si="1"/>
        <v>30.4</v>
      </c>
      <c r="H51" s="12">
        <f t="shared" si="2"/>
        <v>6</v>
      </c>
      <c r="I51" s="12" t="str">
        <f t="shared" si="3"/>
        <v>+/-</v>
      </c>
      <c r="J51" s="12" t="str">
        <f t="shared" si="4"/>
        <v>2.2</v>
      </c>
      <c r="K51" s="13">
        <f t="shared" si="5"/>
        <v>1.3373860182370823</v>
      </c>
      <c r="L51" s="13">
        <f t="shared" si="6"/>
        <v>3.3000000000000043</v>
      </c>
      <c r="M51" s="13">
        <f t="shared" si="7"/>
        <v>1.3497631192203356</v>
      </c>
      <c r="N51" s="13">
        <f t="shared" si="8"/>
        <v>2.4448734396493106</v>
      </c>
      <c r="O51" s="12" t="s">
        <v>263</v>
      </c>
    </row>
    <row r="52" spans="1:15" x14ac:dyDescent="0.25">
      <c r="A52" s="30">
        <v>42</v>
      </c>
      <c r="B52" s="31" t="s">
        <v>229</v>
      </c>
      <c r="C52" s="32">
        <v>29.7</v>
      </c>
      <c r="D52" s="33" t="s">
        <v>315</v>
      </c>
      <c r="E52" s="48" t="str">
        <f t="shared" si="0"/>
        <v>Significantly Different</v>
      </c>
      <c r="G52" s="12">
        <f t="shared" si="1"/>
        <v>29.7</v>
      </c>
      <c r="H52" s="12">
        <f t="shared" si="2"/>
        <v>6</v>
      </c>
      <c r="I52" s="12" t="str">
        <f t="shared" si="3"/>
        <v>+/-</v>
      </c>
      <c r="J52" s="12" t="str">
        <f t="shared" si="4"/>
        <v>1.7</v>
      </c>
      <c r="K52" s="13">
        <f t="shared" si="5"/>
        <v>1.0334346504559271</v>
      </c>
      <c r="L52" s="13">
        <f t="shared" si="6"/>
        <v>4.0000000000000036</v>
      </c>
      <c r="M52" s="13">
        <f t="shared" si="7"/>
        <v>1.0494028268469344</v>
      </c>
      <c r="N52" s="13">
        <f t="shared" si="8"/>
        <v>3.8116916570717816</v>
      </c>
      <c r="O52" s="12" t="s">
        <v>238</v>
      </c>
    </row>
    <row r="53" spans="1:15" x14ac:dyDescent="0.25">
      <c r="A53" s="30">
        <v>43</v>
      </c>
      <c r="B53" s="31" t="s">
        <v>207</v>
      </c>
      <c r="C53" s="32">
        <v>29.5</v>
      </c>
      <c r="D53" s="33" t="s">
        <v>384</v>
      </c>
      <c r="E53" s="48" t="str">
        <f t="shared" si="0"/>
        <v>Not Significantly Different</v>
      </c>
      <c r="G53" s="12">
        <f t="shared" si="1"/>
        <v>29.5</v>
      </c>
      <c r="H53" s="12">
        <f t="shared" si="2"/>
        <v>6</v>
      </c>
      <c r="I53" s="12" t="str">
        <f t="shared" si="3"/>
        <v>+/-</v>
      </c>
      <c r="J53" s="12" t="str">
        <f t="shared" si="4"/>
        <v>6.2</v>
      </c>
      <c r="K53" s="13">
        <f t="shared" si="5"/>
        <v>3.768996960486322</v>
      </c>
      <c r="L53" s="13">
        <f t="shared" si="6"/>
        <v>4.2000000000000028</v>
      </c>
      <c r="M53" s="13">
        <f t="shared" si="7"/>
        <v>3.7734065781978101</v>
      </c>
      <c r="N53" s="13">
        <f t="shared" si="8"/>
        <v>1.11305259927912</v>
      </c>
      <c r="O53" s="12" t="s">
        <v>251</v>
      </c>
    </row>
    <row r="54" spans="1:15" x14ac:dyDescent="0.25">
      <c r="A54" s="30">
        <v>44</v>
      </c>
      <c r="B54" s="31" t="s">
        <v>222</v>
      </c>
      <c r="C54" s="32">
        <v>28.2</v>
      </c>
      <c r="D54" s="33" t="s">
        <v>379</v>
      </c>
      <c r="E54" s="48" t="str">
        <f t="shared" si="0"/>
        <v>Significantly Different</v>
      </c>
      <c r="G54" s="12">
        <f t="shared" si="1"/>
        <v>28.2</v>
      </c>
      <c r="H54" s="12">
        <f t="shared" si="2"/>
        <v>6</v>
      </c>
      <c r="I54" s="12" t="str">
        <f t="shared" si="3"/>
        <v>+/-</v>
      </c>
      <c r="J54" s="12" t="str">
        <f t="shared" si="4"/>
        <v>3.2</v>
      </c>
      <c r="K54" s="13">
        <f t="shared" si="5"/>
        <v>1.9452887537993921</v>
      </c>
      <c r="L54" s="13">
        <f t="shared" si="6"/>
        <v>5.5000000000000036</v>
      </c>
      <c r="M54" s="13">
        <f t="shared" si="7"/>
        <v>1.9538186844970453</v>
      </c>
      <c r="N54" s="13">
        <f t="shared" si="8"/>
        <v>2.8150002063348172</v>
      </c>
      <c r="O54" s="12" t="s">
        <v>258</v>
      </c>
    </row>
    <row r="55" spans="1:15" x14ac:dyDescent="0.25">
      <c r="A55" s="30">
        <v>44</v>
      </c>
      <c r="B55" s="31" t="s">
        <v>259</v>
      </c>
      <c r="C55" s="32">
        <v>28.2</v>
      </c>
      <c r="D55" s="33" t="s">
        <v>333</v>
      </c>
      <c r="E55" s="48" t="str">
        <f t="shared" si="0"/>
        <v>Significantly Different</v>
      </c>
      <c r="G55" s="12">
        <f t="shared" si="1"/>
        <v>28.2</v>
      </c>
      <c r="H55" s="12">
        <f t="shared" si="2"/>
        <v>6</v>
      </c>
      <c r="I55" s="12" t="str">
        <f t="shared" si="3"/>
        <v>+/-</v>
      </c>
      <c r="J55" s="12" t="str">
        <f t="shared" si="4"/>
        <v>1.3</v>
      </c>
      <c r="K55" s="13">
        <f t="shared" si="5"/>
        <v>0.79027355623100304</v>
      </c>
      <c r="L55" s="13">
        <f t="shared" si="6"/>
        <v>5.5000000000000036</v>
      </c>
      <c r="M55" s="13">
        <f t="shared" si="7"/>
        <v>0.81104340815357656</v>
      </c>
      <c r="N55" s="13">
        <f t="shared" si="8"/>
        <v>6.7813879561900601</v>
      </c>
      <c r="O55" s="12" t="s">
        <v>232</v>
      </c>
    </row>
    <row r="56" spans="1:15" x14ac:dyDescent="0.25">
      <c r="A56" s="30">
        <v>46</v>
      </c>
      <c r="B56" s="31" t="s">
        <v>247</v>
      </c>
      <c r="C56" s="32">
        <v>25.1</v>
      </c>
      <c r="D56" s="33" t="s">
        <v>344</v>
      </c>
      <c r="E56" s="48" t="str">
        <f t="shared" si="0"/>
        <v>Significantly Different</v>
      </c>
      <c r="G56" s="12">
        <f t="shared" si="1"/>
        <v>25.1</v>
      </c>
      <c r="H56" s="12">
        <f t="shared" si="2"/>
        <v>6</v>
      </c>
      <c r="I56" s="12" t="str">
        <f t="shared" si="3"/>
        <v>+/-</v>
      </c>
      <c r="J56" s="12" t="str">
        <f t="shared" si="4"/>
        <v>2.7</v>
      </c>
      <c r="K56" s="13">
        <f t="shared" si="5"/>
        <v>1.6413373860182372</v>
      </c>
      <c r="L56" s="13">
        <f t="shared" si="6"/>
        <v>8.6000000000000014</v>
      </c>
      <c r="M56" s="13">
        <f t="shared" si="7"/>
        <v>1.6514380191132068</v>
      </c>
      <c r="N56" s="13">
        <f t="shared" si="8"/>
        <v>5.2075826646028478</v>
      </c>
      <c r="O56" s="12" t="s">
        <v>209</v>
      </c>
    </row>
    <row r="57" spans="1:15" x14ac:dyDescent="0.25">
      <c r="A57" s="30">
        <v>47</v>
      </c>
      <c r="B57" s="31" t="s">
        <v>233</v>
      </c>
      <c r="C57" s="32">
        <v>24.3</v>
      </c>
      <c r="D57" s="33" t="s">
        <v>336</v>
      </c>
      <c r="E57" s="48" t="str">
        <f t="shared" si="0"/>
        <v>Significantly Different</v>
      </c>
      <c r="G57" s="12">
        <f t="shared" si="1"/>
        <v>24.3</v>
      </c>
      <c r="H57" s="12">
        <f t="shared" si="2"/>
        <v>6</v>
      </c>
      <c r="I57" s="12" t="str">
        <f t="shared" si="3"/>
        <v>+/-</v>
      </c>
      <c r="J57" s="12" t="str">
        <f t="shared" si="4"/>
        <v>4.2</v>
      </c>
      <c r="K57" s="13">
        <f t="shared" si="5"/>
        <v>2.5531914893617023</v>
      </c>
      <c r="L57" s="13">
        <f t="shared" si="6"/>
        <v>9.4000000000000021</v>
      </c>
      <c r="M57" s="13">
        <f t="shared" si="7"/>
        <v>2.5596964463741401</v>
      </c>
      <c r="N57" s="13">
        <f t="shared" si="8"/>
        <v>3.6723104465434897</v>
      </c>
      <c r="O57" s="12" t="s">
        <v>262</v>
      </c>
    </row>
    <row r="58" spans="1:15" x14ac:dyDescent="0.25">
      <c r="A58" s="30">
        <v>48</v>
      </c>
      <c r="B58" s="31" t="s">
        <v>226</v>
      </c>
      <c r="C58" s="32">
        <v>23.7</v>
      </c>
      <c r="D58" s="33" t="s">
        <v>385</v>
      </c>
      <c r="E58" s="48" t="str">
        <f t="shared" si="0"/>
        <v>Significantly Different</v>
      </c>
      <c r="G58" s="12">
        <f t="shared" si="1"/>
        <v>23.7</v>
      </c>
      <c r="H58" s="12">
        <f t="shared" si="2"/>
        <v>6</v>
      </c>
      <c r="I58" s="12" t="str">
        <f t="shared" si="3"/>
        <v>+/-</v>
      </c>
      <c r="J58" s="12" t="str">
        <f t="shared" si="4"/>
        <v>8.5</v>
      </c>
      <c r="K58" s="13">
        <f t="shared" si="5"/>
        <v>5.1671732522796354</v>
      </c>
      <c r="L58" s="13">
        <f t="shared" si="6"/>
        <v>10.000000000000004</v>
      </c>
      <c r="M58" s="13">
        <f t="shared" si="7"/>
        <v>5.1703905592619863</v>
      </c>
      <c r="N58" s="13">
        <f t="shared" si="8"/>
        <v>1.9340898691079516</v>
      </c>
      <c r="O58" s="12" t="s">
        <v>256</v>
      </c>
    </row>
    <row r="59" spans="1:15" x14ac:dyDescent="0.25">
      <c r="A59" s="30">
        <v>49</v>
      </c>
      <c r="B59" s="31" t="s">
        <v>232</v>
      </c>
      <c r="C59" s="32">
        <v>22.7</v>
      </c>
      <c r="D59" s="33" t="s">
        <v>342</v>
      </c>
      <c r="E59" s="48" t="str">
        <f t="shared" si="0"/>
        <v>Significantly Different</v>
      </c>
      <c r="G59" s="12">
        <f t="shared" si="1"/>
        <v>22.7</v>
      </c>
      <c r="H59" s="12">
        <f t="shared" si="2"/>
        <v>6</v>
      </c>
      <c r="I59" s="12" t="str">
        <f t="shared" si="3"/>
        <v>+/-</v>
      </c>
      <c r="J59" s="12" t="str">
        <f t="shared" si="4"/>
        <v>3.0</v>
      </c>
      <c r="K59" s="13">
        <f t="shared" si="5"/>
        <v>1.8237082066869301</v>
      </c>
      <c r="L59" s="13">
        <f t="shared" si="6"/>
        <v>11.000000000000004</v>
      </c>
      <c r="M59" s="13">
        <f t="shared" si="7"/>
        <v>1.8328040646421078</v>
      </c>
      <c r="N59" s="13">
        <f t="shared" si="8"/>
        <v>6.0017326522832528</v>
      </c>
      <c r="O59" s="12" t="s">
        <v>212</v>
      </c>
    </row>
    <row r="60" spans="1:15" x14ac:dyDescent="0.25">
      <c r="A60" s="30">
        <v>50</v>
      </c>
      <c r="B60" s="31" t="s">
        <v>257</v>
      </c>
      <c r="C60" s="32">
        <v>22.5</v>
      </c>
      <c r="D60" s="33" t="s">
        <v>315</v>
      </c>
      <c r="E60" s="48" t="str">
        <f t="shared" si="0"/>
        <v>Significantly Different</v>
      </c>
      <c r="G60" s="12">
        <f t="shared" si="1"/>
        <v>22.5</v>
      </c>
      <c r="H60" s="12">
        <f t="shared" si="2"/>
        <v>6</v>
      </c>
      <c r="I60" s="12" t="str">
        <f t="shared" si="3"/>
        <v>+/-</v>
      </c>
      <c r="J60" s="12" t="str">
        <f t="shared" si="4"/>
        <v>1.7</v>
      </c>
      <c r="K60" s="13">
        <f t="shared" si="5"/>
        <v>1.0334346504559271</v>
      </c>
      <c r="L60" s="13">
        <f t="shared" si="6"/>
        <v>11.200000000000003</v>
      </c>
      <c r="M60" s="13">
        <f t="shared" si="7"/>
        <v>1.0494028268469344</v>
      </c>
      <c r="N60" s="13">
        <f t="shared" si="8"/>
        <v>10.672736639800982</v>
      </c>
      <c r="O60" s="12" t="s">
        <v>234</v>
      </c>
    </row>
    <row r="61" spans="1:15" x14ac:dyDescent="0.25">
      <c r="A61" s="30">
        <v>51</v>
      </c>
      <c r="B61" s="31" t="s">
        <v>218</v>
      </c>
      <c r="C61" s="32">
        <v>20.8</v>
      </c>
      <c r="D61" s="33" t="s">
        <v>265</v>
      </c>
      <c r="E61" s="48" t="str">
        <f t="shared" si="0"/>
        <v>Significantly Different</v>
      </c>
      <c r="G61" s="12">
        <f t="shared" si="1"/>
        <v>20.8</v>
      </c>
      <c r="H61" s="12">
        <f t="shared" si="2"/>
        <v>6</v>
      </c>
      <c r="I61" s="12" t="str">
        <f t="shared" si="3"/>
        <v>+/-</v>
      </c>
      <c r="J61" s="12" t="str">
        <f t="shared" si="4"/>
        <v>0.7</v>
      </c>
      <c r="K61" s="13">
        <f t="shared" si="5"/>
        <v>0.42553191489361697</v>
      </c>
      <c r="L61" s="13">
        <f t="shared" si="6"/>
        <v>12.900000000000002</v>
      </c>
      <c r="M61" s="13">
        <f t="shared" si="7"/>
        <v>0.46296493044765397</v>
      </c>
      <c r="N61" s="13">
        <f t="shared" si="8"/>
        <v>27.863881584997433</v>
      </c>
      <c r="O61" s="12" t="s">
        <v>216</v>
      </c>
    </row>
    <row r="62" spans="1:15" ht="15.75" thickBot="1" x14ac:dyDescent="0.3">
      <c r="A62" s="36"/>
      <c r="B62" s="37" t="s">
        <v>264</v>
      </c>
      <c r="C62" s="38">
        <v>35.9</v>
      </c>
      <c r="D62" s="39" t="s">
        <v>318</v>
      </c>
      <c r="E62" s="49" t="str">
        <f t="shared" si="0"/>
        <v>Not Significantly Different</v>
      </c>
      <c r="G62" s="12">
        <f t="shared" si="1"/>
        <v>35.9</v>
      </c>
      <c r="H62" s="12">
        <f t="shared" si="2"/>
        <v>6</v>
      </c>
      <c r="I62" s="12" t="str">
        <f t="shared" si="3"/>
        <v>+/-</v>
      </c>
      <c r="J62" s="12" t="str">
        <f t="shared" si="4"/>
        <v>4.0</v>
      </c>
      <c r="K62" s="13">
        <f t="shared" si="5"/>
        <v>2.43161094224924</v>
      </c>
      <c r="L62" s="13">
        <f t="shared" si="6"/>
        <v>-2.1999999999999957</v>
      </c>
      <c r="M62" s="13">
        <f t="shared" si="7"/>
        <v>2.4384402577667572</v>
      </c>
      <c r="N62" s="13">
        <f t="shared" si="8"/>
        <v>-0.90221607562157924</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401" priority="5" operator="equal">
      <formula>"State Selected"</formula>
    </cfRule>
    <cfRule type="cellIs" dxfId="400" priority="6" operator="equal">
      <formula>"Not Significantly Different"</formula>
    </cfRule>
  </conditionalFormatting>
  <conditionalFormatting sqref="E10:E62">
    <cfRule type="cellIs" dxfId="399" priority="1" operator="equal">
      <formula>"OTHER ERROR"</formula>
    </cfRule>
    <cfRule type="cellIs" dxfId="398" priority="2" operator="equal">
      <formula>"Statistical Test not applicable"</formula>
    </cfRule>
    <cfRule type="cellIs" dxfId="397" priority="3" operator="equal">
      <formula>"Geography Selected"</formula>
    </cfRule>
    <cfRule type="cellIs" dxfId="396"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C93A86CD-639B-4976-BF32-8AA44250F88E}">
      <formula1>$O$10:$O$62</formula1>
    </dataValidation>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A9995-76CC-48A2-A3E7-C68A0A535350}">
  <sheetPr codeName="Sheet50"/>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1" t="s">
        <v>179</v>
      </c>
      <c r="B1" s="12" t="s">
        <v>53</v>
      </c>
    </row>
    <row r="2" spans="1:16" x14ac:dyDescent="0.25">
      <c r="A2" s="14" t="s">
        <v>181</v>
      </c>
      <c r="B2" s="12" t="s">
        <v>386</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47.9</v>
      </c>
      <c r="C6" s="12" t="s">
        <v>188</v>
      </c>
      <c r="H6" s="19" t="s">
        <v>189</v>
      </c>
      <c r="I6" s="12">
        <f>VLOOKUP($B$4,$B$9:$K$62,6,FALSE)</f>
        <v>47.9</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47.9</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47.9</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232</v>
      </c>
      <c r="C11" s="32">
        <v>60.9</v>
      </c>
      <c r="D11" s="35" t="s">
        <v>253</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60.9</v>
      </c>
      <c r="H11" s="12">
        <f t="shared" ref="H11:H62" si="2">LEN(TRIM(D11))</f>
        <v>6</v>
      </c>
      <c r="I11" s="12" t="str">
        <f t="shared" ref="I11:I62" si="3">IF(H11&gt;=3,MID(TRIM(D11),1,3),"NO")</f>
        <v>+/-</v>
      </c>
      <c r="J11" s="12" t="str">
        <f t="shared" ref="J11:J62" si="4">IF(TRIM(I11)="+/-",MID(TRIM(D11),4,H11-3),D11)</f>
        <v>0.6</v>
      </c>
      <c r="K11" s="13">
        <f t="shared" ref="K11:K62" si="5">IF(TRIM(J11)="*****",0,IF(ISERROR(VALUE(J11)),"NA",VALUE(J11/$I$4)))</f>
        <v>0.36474164133738601</v>
      </c>
      <c r="L11" s="13">
        <f t="shared" ref="L11:L62" si="6">IF(AND(ISNUMBER(G11),ISNUMBER($I$6)),$I$6-G11,"N/A")</f>
        <v>-13</v>
      </c>
      <c r="M11" s="13">
        <f t="shared" ref="M11:M62" si="7">IF(AND(ISNUMBER(K11),ISNUMBER($I$7)),SQRT(K11^2+($I$7)^2),"N/A")</f>
        <v>0.36977279819442066</v>
      </c>
      <c r="N11" s="13">
        <f>IF(AND(ISNUMBER(L11),ISNUMBER(M11),M11&lt;&gt;0),L11/M11,"NA")</f>
        <v>-35.156723435250655</v>
      </c>
      <c r="O11" s="12" t="s">
        <v>208</v>
      </c>
    </row>
    <row r="12" spans="1:16" x14ac:dyDescent="0.25">
      <c r="A12" s="30">
        <v>2</v>
      </c>
      <c r="B12" s="31" t="s">
        <v>221</v>
      </c>
      <c r="C12" s="32">
        <v>54.5</v>
      </c>
      <c r="D12" s="33" t="s">
        <v>321</v>
      </c>
      <c r="E12" s="48" t="str">
        <f t="shared" si="0"/>
        <v>Significantly Different</v>
      </c>
      <c r="G12" s="12">
        <f t="shared" si="1"/>
        <v>54.5</v>
      </c>
      <c r="H12" s="12">
        <f t="shared" si="2"/>
        <v>6</v>
      </c>
      <c r="I12" s="12" t="str">
        <f t="shared" si="3"/>
        <v>+/-</v>
      </c>
      <c r="J12" s="12" t="str">
        <f t="shared" si="4"/>
        <v>1.2</v>
      </c>
      <c r="K12" s="13">
        <f t="shared" si="5"/>
        <v>0.72948328267477203</v>
      </c>
      <c r="L12" s="13">
        <f t="shared" si="6"/>
        <v>-6.6000000000000014</v>
      </c>
      <c r="M12" s="13">
        <f t="shared" si="7"/>
        <v>0.73201182849801194</v>
      </c>
      <c r="N12" s="13">
        <f t="shared" ref="N12:N62" si="8">IF(AND(ISNUMBER(L12),ISNUMBER(M12),M12&lt;&gt;0),L12/M12,"NA")</f>
        <v>-9.0162477477205503</v>
      </c>
      <c r="O12" s="12" t="s">
        <v>211</v>
      </c>
    </row>
    <row r="13" spans="1:16" x14ac:dyDescent="0.25">
      <c r="A13" s="30">
        <v>3</v>
      </c>
      <c r="B13" s="31" t="s">
        <v>233</v>
      </c>
      <c r="C13" s="32">
        <v>51.6</v>
      </c>
      <c r="D13" s="33" t="s">
        <v>314</v>
      </c>
      <c r="E13" s="48" t="str">
        <f t="shared" si="0"/>
        <v>Significantly Different</v>
      </c>
      <c r="G13" s="12">
        <f t="shared" si="1"/>
        <v>51.6</v>
      </c>
      <c r="H13" s="12">
        <f t="shared" si="2"/>
        <v>6</v>
      </c>
      <c r="I13" s="12" t="str">
        <f t="shared" si="3"/>
        <v>+/-</v>
      </c>
      <c r="J13" s="12" t="str">
        <f t="shared" si="4"/>
        <v>1.1</v>
      </c>
      <c r="K13" s="13">
        <f t="shared" si="5"/>
        <v>0.66869300911854113</v>
      </c>
      <c r="L13" s="13">
        <f t="shared" si="6"/>
        <v>-3.7000000000000028</v>
      </c>
      <c r="M13" s="13">
        <f t="shared" si="7"/>
        <v>0.67145051776214359</v>
      </c>
      <c r="N13" s="13">
        <f t="shared" si="8"/>
        <v>-5.510458182877894</v>
      </c>
      <c r="O13" s="12" t="s">
        <v>213</v>
      </c>
    </row>
    <row r="14" spans="1:16" x14ac:dyDescent="0.25">
      <c r="A14" s="30">
        <v>3</v>
      </c>
      <c r="B14" s="31" t="s">
        <v>214</v>
      </c>
      <c r="C14" s="32">
        <v>51.6</v>
      </c>
      <c r="D14" s="33" t="s">
        <v>320</v>
      </c>
      <c r="E14" s="48" t="str">
        <f t="shared" si="0"/>
        <v>Significantly Different</v>
      </c>
      <c r="G14" s="12">
        <f t="shared" si="1"/>
        <v>51.6</v>
      </c>
      <c r="H14" s="12">
        <f t="shared" si="2"/>
        <v>6</v>
      </c>
      <c r="I14" s="12" t="str">
        <f t="shared" si="3"/>
        <v>+/-</v>
      </c>
      <c r="J14" s="12" t="str">
        <f t="shared" si="4"/>
        <v>1.0</v>
      </c>
      <c r="K14" s="13">
        <f t="shared" si="5"/>
        <v>0.60790273556231</v>
      </c>
      <c r="L14" s="13">
        <f t="shared" si="6"/>
        <v>-3.7000000000000028</v>
      </c>
      <c r="M14" s="13">
        <f t="shared" si="7"/>
        <v>0.61093468821403585</v>
      </c>
      <c r="N14" s="13">
        <f t="shared" si="8"/>
        <v>-6.0562938582131043</v>
      </c>
      <c r="O14" s="12" t="s">
        <v>215</v>
      </c>
    </row>
    <row r="15" spans="1:16" x14ac:dyDescent="0.25">
      <c r="A15" s="30">
        <v>5</v>
      </c>
      <c r="B15" s="31" t="s">
        <v>257</v>
      </c>
      <c r="C15" s="32">
        <v>51.2</v>
      </c>
      <c r="D15" s="33" t="s">
        <v>255</v>
      </c>
      <c r="E15" s="48" t="str">
        <f t="shared" si="0"/>
        <v>Significantly Different</v>
      </c>
      <c r="G15" s="12">
        <f t="shared" si="1"/>
        <v>51.2</v>
      </c>
      <c r="H15" s="12">
        <f t="shared" si="2"/>
        <v>6</v>
      </c>
      <c r="I15" s="12" t="str">
        <f t="shared" si="3"/>
        <v>+/-</v>
      </c>
      <c r="J15" s="12" t="str">
        <f t="shared" si="4"/>
        <v>0.4</v>
      </c>
      <c r="K15" s="13">
        <f t="shared" si="5"/>
        <v>0.24316109422492402</v>
      </c>
      <c r="L15" s="13">
        <f t="shared" si="6"/>
        <v>-3.3000000000000043</v>
      </c>
      <c r="M15" s="13">
        <f t="shared" si="7"/>
        <v>0.25064471888253259</v>
      </c>
      <c r="N15" s="13">
        <f t="shared" si="8"/>
        <v>-13.166046405097351</v>
      </c>
      <c r="O15" s="12" t="s">
        <v>218</v>
      </c>
    </row>
    <row r="16" spans="1:16" x14ac:dyDescent="0.25">
      <c r="A16" s="30">
        <v>6</v>
      </c>
      <c r="B16" s="31" t="s">
        <v>216</v>
      </c>
      <c r="C16" s="32">
        <v>50.7</v>
      </c>
      <c r="D16" s="33" t="s">
        <v>334</v>
      </c>
      <c r="E16" s="48" t="str">
        <f t="shared" si="0"/>
        <v>Significantly Different</v>
      </c>
      <c r="G16" s="12">
        <f t="shared" si="1"/>
        <v>50.7</v>
      </c>
      <c r="H16" s="12">
        <f t="shared" si="2"/>
        <v>6</v>
      </c>
      <c r="I16" s="12" t="str">
        <f t="shared" si="3"/>
        <v>+/-</v>
      </c>
      <c r="J16" s="12" t="str">
        <f t="shared" si="4"/>
        <v>1.8</v>
      </c>
      <c r="K16" s="13">
        <f t="shared" si="5"/>
        <v>1.094224924012158</v>
      </c>
      <c r="L16" s="13">
        <f t="shared" si="6"/>
        <v>-2.8000000000000043</v>
      </c>
      <c r="M16" s="13">
        <f t="shared" si="7"/>
        <v>1.0959122417823675</v>
      </c>
      <c r="N16" s="13">
        <f t="shared" si="8"/>
        <v>-2.5549491038134096</v>
      </c>
      <c r="O16" s="12" t="s">
        <v>220</v>
      </c>
    </row>
    <row r="17" spans="1:15" x14ac:dyDescent="0.25">
      <c r="A17" s="30">
        <v>7</v>
      </c>
      <c r="B17" s="31" t="s">
        <v>236</v>
      </c>
      <c r="C17" s="32">
        <v>50.4</v>
      </c>
      <c r="D17" s="33" t="s">
        <v>253</v>
      </c>
      <c r="E17" s="48" t="str">
        <f t="shared" si="0"/>
        <v>Significantly Different</v>
      </c>
      <c r="G17" s="12">
        <f t="shared" si="1"/>
        <v>50.4</v>
      </c>
      <c r="H17" s="12">
        <f t="shared" si="2"/>
        <v>6</v>
      </c>
      <c r="I17" s="12" t="str">
        <f t="shared" si="3"/>
        <v>+/-</v>
      </c>
      <c r="J17" s="12" t="str">
        <f t="shared" si="4"/>
        <v>0.6</v>
      </c>
      <c r="K17" s="13">
        <f t="shared" si="5"/>
        <v>0.36474164133738601</v>
      </c>
      <c r="L17" s="13">
        <f t="shared" si="6"/>
        <v>-2.5</v>
      </c>
      <c r="M17" s="13">
        <f t="shared" si="7"/>
        <v>0.36977279819442066</v>
      </c>
      <c r="N17" s="13">
        <f t="shared" si="8"/>
        <v>-6.7609083529328187</v>
      </c>
      <c r="O17" s="12" t="s">
        <v>222</v>
      </c>
    </row>
    <row r="18" spans="1:15" x14ac:dyDescent="0.25">
      <c r="A18" s="30">
        <v>8</v>
      </c>
      <c r="B18" s="31" t="s">
        <v>240</v>
      </c>
      <c r="C18" s="32">
        <v>50.3</v>
      </c>
      <c r="D18" s="33" t="s">
        <v>255</v>
      </c>
      <c r="E18" s="48" t="str">
        <f t="shared" si="0"/>
        <v>Significantly Different</v>
      </c>
      <c r="G18" s="12">
        <f t="shared" si="1"/>
        <v>50.3</v>
      </c>
      <c r="H18" s="12">
        <f t="shared" si="2"/>
        <v>6</v>
      </c>
      <c r="I18" s="12" t="str">
        <f t="shared" si="3"/>
        <v>+/-</v>
      </c>
      <c r="J18" s="12" t="str">
        <f t="shared" si="4"/>
        <v>0.4</v>
      </c>
      <c r="K18" s="13">
        <f t="shared" si="5"/>
        <v>0.24316109422492402</v>
      </c>
      <c r="L18" s="13">
        <f t="shared" si="6"/>
        <v>-2.3999999999999986</v>
      </c>
      <c r="M18" s="13">
        <f t="shared" si="7"/>
        <v>0.25064471888253259</v>
      </c>
      <c r="N18" s="13">
        <f t="shared" si="8"/>
        <v>-9.5753064764344185</v>
      </c>
      <c r="O18" s="12" t="s">
        <v>224</v>
      </c>
    </row>
    <row r="19" spans="1:15" x14ac:dyDescent="0.25">
      <c r="A19" s="30">
        <v>9</v>
      </c>
      <c r="B19" s="31" t="s">
        <v>211</v>
      </c>
      <c r="C19" s="32">
        <v>50.2</v>
      </c>
      <c r="D19" s="33" t="s">
        <v>333</v>
      </c>
      <c r="E19" s="48" t="str">
        <f t="shared" si="0"/>
        <v>Significantly Different</v>
      </c>
      <c r="G19" s="12">
        <f t="shared" si="1"/>
        <v>50.2</v>
      </c>
      <c r="H19" s="12">
        <f t="shared" si="2"/>
        <v>6</v>
      </c>
      <c r="I19" s="12" t="str">
        <f t="shared" si="3"/>
        <v>+/-</v>
      </c>
      <c r="J19" s="12" t="str">
        <f t="shared" si="4"/>
        <v>1.3</v>
      </c>
      <c r="K19" s="13">
        <f t="shared" si="5"/>
        <v>0.79027355623100304</v>
      </c>
      <c r="L19" s="13">
        <f t="shared" si="6"/>
        <v>-2.3000000000000043</v>
      </c>
      <c r="M19" s="13">
        <f t="shared" si="7"/>
        <v>0.79260819516141623</v>
      </c>
      <c r="N19" s="13">
        <f t="shared" si="8"/>
        <v>-2.9018120353040313</v>
      </c>
      <c r="O19" s="12" t="s">
        <v>226</v>
      </c>
    </row>
    <row r="20" spans="1:15" x14ac:dyDescent="0.25">
      <c r="A20" s="30">
        <v>9</v>
      </c>
      <c r="B20" s="31" t="s">
        <v>256</v>
      </c>
      <c r="C20" s="32">
        <v>50.2</v>
      </c>
      <c r="D20" s="35" t="s">
        <v>217</v>
      </c>
      <c r="E20" s="48" t="str">
        <f t="shared" si="0"/>
        <v>Significantly Different</v>
      </c>
      <c r="G20" s="12">
        <f t="shared" si="1"/>
        <v>50.2</v>
      </c>
      <c r="H20" s="12">
        <f t="shared" si="2"/>
        <v>6</v>
      </c>
      <c r="I20" s="12" t="str">
        <f t="shared" si="3"/>
        <v>+/-</v>
      </c>
      <c r="J20" s="12" t="str">
        <f t="shared" si="4"/>
        <v>0.5</v>
      </c>
      <c r="K20" s="13">
        <f t="shared" si="5"/>
        <v>0.303951367781155</v>
      </c>
      <c r="L20" s="13">
        <f t="shared" si="6"/>
        <v>-2.3000000000000043</v>
      </c>
      <c r="M20" s="13">
        <f t="shared" si="7"/>
        <v>0.30997079109986531</v>
      </c>
      <c r="N20" s="13">
        <f t="shared" si="8"/>
        <v>-7.4200539729532071</v>
      </c>
      <c r="O20" s="12" t="s">
        <v>229</v>
      </c>
    </row>
    <row r="21" spans="1:15" x14ac:dyDescent="0.25">
      <c r="A21" s="30">
        <v>11</v>
      </c>
      <c r="B21" s="31" t="s">
        <v>238</v>
      </c>
      <c r="C21" s="32">
        <v>49.8</v>
      </c>
      <c r="D21" s="33" t="s">
        <v>333</v>
      </c>
      <c r="E21" s="48" t="str">
        <f t="shared" si="0"/>
        <v>Significantly Different</v>
      </c>
      <c r="G21" s="12">
        <f t="shared" si="1"/>
        <v>49.8</v>
      </c>
      <c r="H21" s="12">
        <f t="shared" si="2"/>
        <v>6</v>
      </c>
      <c r="I21" s="12" t="str">
        <f t="shared" si="3"/>
        <v>+/-</v>
      </c>
      <c r="J21" s="12" t="str">
        <f t="shared" si="4"/>
        <v>1.3</v>
      </c>
      <c r="K21" s="13">
        <f t="shared" si="5"/>
        <v>0.79027355623100304</v>
      </c>
      <c r="L21" s="13">
        <f t="shared" si="6"/>
        <v>-1.8999999999999986</v>
      </c>
      <c r="M21" s="13">
        <f t="shared" si="7"/>
        <v>0.79260819516141623</v>
      </c>
      <c r="N21" s="13">
        <f t="shared" si="8"/>
        <v>-2.3971490726424545</v>
      </c>
      <c r="O21" s="12" t="s">
        <v>231</v>
      </c>
    </row>
    <row r="22" spans="1:15" x14ac:dyDescent="0.25">
      <c r="A22" s="30">
        <v>11</v>
      </c>
      <c r="B22" s="31" t="s">
        <v>258</v>
      </c>
      <c r="C22" s="32">
        <v>49.8</v>
      </c>
      <c r="D22" s="33" t="s">
        <v>228</v>
      </c>
      <c r="E22" s="48" t="str">
        <f t="shared" si="0"/>
        <v>Significantly Different</v>
      </c>
      <c r="G22" s="12">
        <f t="shared" si="1"/>
        <v>49.8</v>
      </c>
      <c r="H22" s="12">
        <f t="shared" si="2"/>
        <v>6</v>
      </c>
      <c r="I22" s="12" t="str">
        <f t="shared" si="3"/>
        <v>+/-</v>
      </c>
      <c r="J22" s="12" t="str">
        <f t="shared" si="4"/>
        <v>0.3</v>
      </c>
      <c r="K22" s="13">
        <f t="shared" si="5"/>
        <v>0.18237082066869301</v>
      </c>
      <c r="L22" s="13">
        <f t="shared" si="6"/>
        <v>-1.8999999999999986</v>
      </c>
      <c r="M22" s="13">
        <f t="shared" si="7"/>
        <v>0.19223572402239389</v>
      </c>
      <c r="N22" s="13">
        <f t="shared" si="8"/>
        <v>-9.8836988268562624</v>
      </c>
      <c r="O22" s="12" t="s">
        <v>233</v>
      </c>
    </row>
    <row r="23" spans="1:15" x14ac:dyDescent="0.25">
      <c r="A23" s="30">
        <v>13</v>
      </c>
      <c r="B23" s="31" t="s">
        <v>262</v>
      </c>
      <c r="C23" s="32">
        <v>49.7</v>
      </c>
      <c r="D23" s="33" t="s">
        <v>217</v>
      </c>
      <c r="E23" s="48" t="str">
        <f t="shared" si="0"/>
        <v>Significantly Different</v>
      </c>
      <c r="G23" s="12">
        <f t="shared" si="1"/>
        <v>49.7</v>
      </c>
      <c r="H23" s="12">
        <f t="shared" si="2"/>
        <v>6</v>
      </c>
      <c r="I23" s="12" t="str">
        <f t="shared" si="3"/>
        <v>+/-</v>
      </c>
      <c r="J23" s="12" t="str">
        <f t="shared" si="4"/>
        <v>0.5</v>
      </c>
      <c r="K23" s="13">
        <f t="shared" si="5"/>
        <v>0.303951367781155</v>
      </c>
      <c r="L23" s="13">
        <f t="shared" si="6"/>
        <v>-1.8000000000000043</v>
      </c>
      <c r="M23" s="13">
        <f t="shared" si="7"/>
        <v>0.30997079109986531</v>
      </c>
      <c r="N23" s="13">
        <f t="shared" si="8"/>
        <v>-5.8069987614416432</v>
      </c>
      <c r="O23" s="12" t="s">
        <v>221</v>
      </c>
    </row>
    <row r="24" spans="1:15" x14ac:dyDescent="0.25">
      <c r="A24" s="30">
        <v>14</v>
      </c>
      <c r="B24" s="31" t="s">
        <v>227</v>
      </c>
      <c r="C24" s="32">
        <v>49.6</v>
      </c>
      <c r="D24" s="33" t="s">
        <v>265</v>
      </c>
      <c r="E24" s="48" t="str">
        <f t="shared" si="0"/>
        <v>Significantly Different</v>
      </c>
      <c r="G24" s="12">
        <f t="shared" si="1"/>
        <v>49.6</v>
      </c>
      <c r="H24" s="12">
        <f t="shared" si="2"/>
        <v>6</v>
      </c>
      <c r="I24" s="12" t="str">
        <f t="shared" si="3"/>
        <v>+/-</v>
      </c>
      <c r="J24" s="12" t="str">
        <f t="shared" si="4"/>
        <v>0.7</v>
      </c>
      <c r="K24" s="13">
        <f t="shared" si="5"/>
        <v>0.42553191489361697</v>
      </c>
      <c r="L24" s="13">
        <f t="shared" si="6"/>
        <v>-1.7000000000000028</v>
      </c>
      <c r="M24" s="13">
        <f t="shared" si="7"/>
        <v>0.42985214661796195</v>
      </c>
      <c r="N24" s="13">
        <f t="shared" si="8"/>
        <v>-3.9548482271763676</v>
      </c>
      <c r="O24" s="12" t="s">
        <v>235</v>
      </c>
    </row>
    <row r="25" spans="1:15" x14ac:dyDescent="0.25">
      <c r="A25" s="30">
        <v>15</v>
      </c>
      <c r="B25" s="31" t="s">
        <v>218</v>
      </c>
      <c r="C25" s="32">
        <v>49.4</v>
      </c>
      <c r="D25" s="33" t="s">
        <v>210</v>
      </c>
      <c r="E25" s="48" t="str">
        <f t="shared" si="0"/>
        <v>Significantly Different</v>
      </c>
      <c r="G25" s="12">
        <f t="shared" si="1"/>
        <v>49.4</v>
      </c>
      <c r="H25" s="12">
        <f t="shared" si="2"/>
        <v>6</v>
      </c>
      <c r="I25" s="12" t="str">
        <f t="shared" si="3"/>
        <v>+/-</v>
      </c>
      <c r="J25" s="12" t="str">
        <f t="shared" si="4"/>
        <v>0.2</v>
      </c>
      <c r="K25" s="13">
        <f t="shared" si="5"/>
        <v>0.12158054711246201</v>
      </c>
      <c r="L25" s="13">
        <f t="shared" si="6"/>
        <v>-1.5</v>
      </c>
      <c r="M25" s="13">
        <f t="shared" si="7"/>
        <v>0.1359311840425404</v>
      </c>
      <c r="N25" s="13">
        <f t="shared" si="8"/>
        <v>-11.034995468961462</v>
      </c>
      <c r="O25" s="12" t="s">
        <v>237</v>
      </c>
    </row>
    <row r="26" spans="1:15" x14ac:dyDescent="0.25">
      <c r="A26" s="30">
        <v>15</v>
      </c>
      <c r="B26" s="31" t="s">
        <v>223</v>
      </c>
      <c r="C26" s="32">
        <v>49.4</v>
      </c>
      <c r="D26" s="33" t="s">
        <v>314</v>
      </c>
      <c r="E26" s="48" t="str">
        <f t="shared" si="0"/>
        <v>Significantly Different</v>
      </c>
      <c r="G26" s="12">
        <f t="shared" si="1"/>
        <v>49.4</v>
      </c>
      <c r="H26" s="12">
        <f t="shared" si="2"/>
        <v>6</v>
      </c>
      <c r="I26" s="12" t="str">
        <f t="shared" si="3"/>
        <v>+/-</v>
      </c>
      <c r="J26" s="12" t="str">
        <f t="shared" si="4"/>
        <v>1.1</v>
      </c>
      <c r="K26" s="13">
        <f t="shared" si="5"/>
        <v>0.66869300911854113</v>
      </c>
      <c r="L26" s="13">
        <f t="shared" si="6"/>
        <v>-1.5</v>
      </c>
      <c r="M26" s="13">
        <f t="shared" si="7"/>
        <v>0.67145051776214359</v>
      </c>
      <c r="N26" s="13">
        <f t="shared" si="8"/>
        <v>-2.2339695335991445</v>
      </c>
      <c r="O26" s="12" t="s">
        <v>219</v>
      </c>
    </row>
    <row r="27" spans="1:15" x14ac:dyDescent="0.25">
      <c r="A27" s="30">
        <v>17</v>
      </c>
      <c r="B27" s="31" t="s">
        <v>220</v>
      </c>
      <c r="C27" s="32">
        <v>49.1</v>
      </c>
      <c r="D27" s="33" t="s">
        <v>217</v>
      </c>
      <c r="E27" s="48" t="str">
        <f t="shared" si="0"/>
        <v>Significantly Different</v>
      </c>
      <c r="G27" s="12">
        <f t="shared" si="1"/>
        <v>49.1</v>
      </c>
      <c r="H27" s="12">
        <f t="shared" si="2"/>
        <v>6</v>
      </c>
      <c r="I27" s="12" t="str">
        <f t="shared" si="3"/>
        <v>+/-</v>
      </c>
      <c r="J27" s="12" t="str">
        <f t="shared" si="4"/>
        <v>0.5</v>
      </c>
      <c r="K27" s="13">
        <f t="shared" si="5"/>
        <v>0.303951367781155</v>
      </c>
      <c r="L27" s="13">
        <f t="shared" si="6"/>
        <v>-1.2000000000000028</v>
      </c>
      <c r="M27" s="13">
        <f t="shared" si="7"/>
        <v>0.30997079109986531</v>
      </c>
      <c r="N27" s="13">
        <f t="shared" si="8"/>
        <v>-3.8713325076277623</v>
      </c>
      <c r="O27" s="12" t="s">
        <v>236</v>
      </c>
    </row>
    <row r="28" spans="1:15" x14ac:dyDescent="0.25">
      <c r="A28" s="30">
        <v>17</v>
      </c>
      <c r="B28" s="31" t="s">
        <v>219</v>
      </c>
      <c r="C28" s="32">
        <v>49.1</v>
      </c>
      <c r="D28" s="33" t="s">
        <v>265</v>
      </c>
      <c r="E28" s="48" t="str">
        <f t="shared" si="0"/>
        <v>Significantly Different</v>
      </c>
      <c r="G28" s="12">
        <f t="shared" si="1"/>
        <v>49.1</v>
      </c>
      <c r="H28" s="12">
        <f t="shared" si="2"/>
        <v>6</v>
      </c>
      <c r="I28" s="12" t="str">
        <f t="shared" si="3"/>
        <v>+/-</v>
      </c>
      <c r="J28" s="12" t="str">
        <f t="shared" si="4"/>
        <v>0.7</v>
      </c>
      <c r="K28" s="13">
        <f t="shared" si="5"/>
        <v>0.42553191489361697</v>
      </c>
      <c r="L28" s="13">
        <f t="shared" si="6"/>
        <v>-1.2000000000000028</v>
      </c>
      <c r="M28" s="13">
        <f t="shared" si="7"/>
        <v>0.42985214661796195</v>
      </c>
      <c r="N28" s="13">
        <f t="shared" si="8"/>
        <v>-2.7916575721244965</v>
      </c>
      <c r="O28" s="12" t="s">
        <v>225</v>
      </c>
    </row>
    <row r="29" spans="1:15" x14ac:dyDescent="0.25">
      <c r="A29" s="30">
        <v>19</v>
      </c>
      <c r="B29" s="31" t="s">
        <v>234</v>
      </c>
      <c r="C29" s="32">
        <v>48.5</v>
      </c>
      <c r="D29" s="33" t="s">
        <v>255</v>
      </c>
      <c r="E29" s="48" t="str">
        <f t="shared" si="0"/>
        <v>Significantly Different</v>
      </c>
      <c r="G29" s="12">
        <f t="shared" si="1"/>
        <v>48.5</v>
      </c>
      <c r="H29" s="12">
        <f t="shared" si="2"/>
        <v>6</v>
      </c>
      <c r="I29" s="12" t="str">
        <f t="shared" si="3"/>
        <v>+/-</v>
      </c>
      <c r="J29" s="12" t="str">
        <f t="shared" si="4"/>
        <v>0.4</v>
      </c>
      <c r="K29" s="13">
        <f t="shared" si="5"/>
        <v>0.24316109422492402</v>
      </c>
      <c r="L29" s="13">
        <f t="shared" si="6"/>
        <v>-0.60000000000000142</v>
      </c>
      <c r="M29" s="13">
        <f t="shared" si="7"/>
        <v>0.25064471888253259</v>
      </c>
      <c r="N29" s="13">
        <f t="shared" si="8"/>
        <v>-2.3938266191086117</v>
      </c>
      <c r="O29" s="12" t="s">
        <v>241</v>
      </c>
    </row>
    <row r="30" spans="1:15" x14ac:dyDescent="0.25">
      <c r="A30" s="30">
        <v>20</v>
      </c>
      <c r="B30" s="31" t="s">
        <v>225</v>
      </c>
      <c r="C30" s="32">
        <v>48.4</v>
      </c>
      <c r="D30" s="33" t="s">
        <v>253</v>
      </c>
      <c r="E30" s="48" t="str">
        <f t="shared" si="0"/>
        <v>Not Significantly Different</v>
      </c>
      <c r="G30" s="12">
        <f t="shared" si="1"/>
        <v>48.4</v>
      </c>
      <c r="H30" s="12">
        <f t="shared" si="2"/>
        <v>6</v>
      </c>
      <c r="I30" s="12" t="str">
        <f t="shared" si="3"/>
        <v>+/-</v>
      </c>
      <c r="J30" s="12" t="str">
        <f t="shared" si="4"/>
        <v>0.6</v>
      </c>
      <c r="K30" s="13">
        <f t="shared" si="5"/>
        <v>0.36474164133738601</v>
      </c>
      <c r="L30" s="13">
        <f t="shared" si="6"/>
        <v>-0.5</v>
      </c>
      <c r="M30" s="13">
        <f t="shared" si="7"/>
        <v>0.36977279819442066</v>
      </c>
      <c r="N30" s="13">
        <f t="shared" si="8"/>
        <v>-1.3521816705865637</v>
      </c>
      <c r="O30" s="12" t="s">
        <v>207</v>
      </c>
    </row>
    <row r="31" spans="1:15" x14ac:dyDescent="0.25">
      <c r="A31" s="30">
        <v>20</v>
      </c>
      <c r="B31" s="31" t="s">
        <v>239</v>
      </c>
      <c r="C31" s="32">
        <v>48.4</v>
      </c>
      <c r="D31" s="33" t="s">
        <v>253</v>
      </c>
      <c r="E31" s="48" t="str">
        <f t="shared" si="0"/>
        <v>Not Significantly Different</v>
      </c>
      <c r="G31" s="12">
        <f t="shared" si="1"/>
        <v>48.4</v>
      </c>
      <c r="H31" s="12">
        <f t="shared" si="2"/>
        <v>6</v>
      </c>
      <c r="I31" s="12" t="str">
        <f t="shared" si="3"/>
        <v>+/-</v>
      </c>
      <c r="J31" s="12" t="str">
        <f t="shared" si="4"/>
        <v>0.6</v>
      </c>
      <c r="K31" s="13">
        <f t="shared" si="5"/>
        <v>0.36474164133738601</v>
      </c>
      <c r="L31" s="13">
        <f t="shared" si="6"/>
        <v>-0.5</v>
      </c>
      <c r="M31" s="13">
        <f t="shared" si="7"/>
        <v>0.36977279819442066</v>
      </c>
      <c r="N31" s="13">
        <f t="shared" si="8"/>
        <v>-1.3521816705865637</v>
      </c>
      <c r="O31" s="12" t="s">
        <v>244</v>
      </c>
    </row>
    <row r="32" spans="1:15" x14ac:dyDescent="0.25">
      <c r="A32" s="30">
        <v>22</v>
      </c>
      <c r="B32" s="31" t="s">
        <v>244</v>
      </c>
      <c r="C32" s="32">
        <v>48.3</v>
      </c>
      <c r="D32" s="33" t="s">
        <v>255</v>
      </c>
      <c r="E32" s="48" t="str">
        <f t="shared" si="0"/>
        <v>Not Significantly Different</v>
      </c>
      <c r="G32" s="12">
        <f t="shared" si="1"/>
        <v>48.3</v>
      </c>
      <c r="H32" s="12">
        <f t="shared" si="2"/>
        <v>6</v>
      </c>
      <c r="I32" s="12" t="str">
        <f t="shared" si="3"/>
        <v>+/-</v>
      </c>
      <c r="J32" s="12" t="str">
        <f t="shared" si="4"/>
        <v>0.4</v>
      </c>
      <c r="K32" s="13">
        <f t="shared" si="5"/>
        <v>0.24316109422492402</v>
      </c>
      <c r="L32" s="13">
        <f t="shared" si="6"/>
        <v>-0.39999999999999858</v>
      </c>
      <c r="M32" s="13">
        <f t="shared" si="7"/>
        <v>0.25064471888253259</v>
      </c>
      <c r="N32" s="13">
        <f t="shared" si="8"/>
        <v>-1.595884412739065</v>
      </c>
      <c r="O32" s="12" t="s">
        <v>247</v>
      </c>
    </row>
    <row r="33" spans="1:15" x14ac:dyDescent="0.25">
      <c r="A33" s="30">
        <v>23</v>
      </c>
      <c r="B33" s="31" t="s">
        <v>260</v>
      </c>
      <c r="C33" s="32">
        <v>48.2</v>
      </c>
      <c r="D33" s="33" t="s">
        <v>255</v>
      </c>
      <c r="E33" s="48" t="str">
        <f t="shared" si="0"/>
        <v>Not Significantly Different</v>
      </c>
      <c r="G33" s="12">
        <f t="shared" si="1"/>
        <v>48.2</v>
      </c>
      <c r="H33" s="12">
        <f t="shared" si="2"/>
        <v>6</v>
      </c>
      <c r="I33" s="12" t="str">
        <f t="shared" si="3"/>
        <v>+/-</v>
      </c>
      <c r="J33" s="12" t="str">
        <f t="shared" si="4"/>
        <v>0.4</v>
      </c>
      <c r="K33" s="13">
        <f t="shared" si="5"/>
        <v>0.24316109422492402</v>
      </c>
      <c r="L33" s="13">
        <f t="shared" si="6"/>
        <v>-0.30000000000000426</v>
      </c>
      <c r="M33" s="13">
        <f t="shared" si="7"/>
        <v>0.25064471888253259</v>
      </c>
      <c r="N33" s="13">
        <f t="shared" si="8"/>
        <v>-1.1969133095543201</v>
      </c>
      <c r="O33" s="12" t="s">
        <v>249</v>
      </c>
    </row>
    <row r="34" spans="1:15" x14ac:dyDescent="0.25">
      <c r="A34" s="30">
        <v>24</v>
      </c>
      <c r="B34" s="31" t="s">
        <v>237</v>
      </c>
      <c r="C34" s="32">
        <v>48</v>
      </c>
      <c r="D34" s="33" t="s">
        <v>253</v>
      </c>
      <c r="E34" s="48" t="str">
        <f t="shared" si="0"/>
        <v>Not Significantly Different</v>
      </c>
      <c r="G34" s="12">
        <f t="shared" si="1"/>
        <v>48</v>
      </c>
      <c r="H34" s="12">
        <f t="shared" si="2"/>
        <v>6</v>
      </c>
      <c r="I34" s="12" t="str">
        <f t="shared" si="3"/>
        <v>+/-</v>
      </c>
      <c r="J34" s="12" t="str">
        <f t="shared" si="4"/>
        <v>0.6</v>
      </c>
      <c r="K34" s="13">
        <f t="shared" si="5"/>
        <v>0.36474164133738601</v>
      </c>
      <c r="L34" s="13">
        <f t="shared" si="6"/>
        <v>-0.10000000000000142</v>
      </c>
      <c r="M34" s="13">
        <f t="shared" si="7"/>
        <v>0.36977279819442066</v>
      </c>
      <c r="N34" s="13">
        <f t="shared" si="8"/>
        <v>-0.2704363341173166</v>
      </c>
      <c r="O34" s="12" t="s">
        <v>240</v>
      </c>
    </row>
    <row r="35" spans="1:15" x14ac:dyDescent="0.25">
      <c r="A35" s="30">
        <v>25</v>
      </c>
      <c r="B35" s="31" t="s">
        <v>215</v>
      </c>
      <c r="C35" s="32">
        <v>47.9</v>
      </c>
      <c r="D35" s="33" t="s">
        <v>265</v>
      </c>
      <c r="E35" s="48" t="str">
        <f t="shared" si="0"/>
        <v>Not Significantly Different</v>
      </c>
      <c r="G35" s="12">
        <f t="shared" si="1"/>
        <v>47.9</v>
      </c>
      <c r="H35" s="12">
        <f t="shared" si="2"/>
        <v>6</v>
      </c>
      <c r="I35" s="12" t="str">
        <f t="shared" si="3"/>
        <v>+/-</v>
      </c>
      <c r="J35" s="12" t="str">
        <f t="shared" si="4"/>
        <v>0.7</v>
      </c>
      <c r="K35" s="13">
        <f t="shared" si="5"/>
        <v>0.42553191489361697</v>
      </c>
      <c r="L35" s="13">
        <f t="shared" si="6"/>
        <v>0</v>
      </c>
      <c r="M35" s="13">
        <f t="shared" si="7"/>
        <v>0.42985214661796195</v>
      </c>
      <c r="N35" s="13">
        <f t="shared" si="8"/>
        <v>0</v>
      </c>
      <c r="O35" s="12" t="s">
        <v>250</v>
      </c>
    </row>
    <row r="36" spans="1:15" x14ac:dyDescent="0.25">
      <c r="A36" s="30">
        <v>25</v>
      </c>
      <c r="B36" s="31" t="s">
        <v>261</v>
      </c>
      <c r="C36" s="32">
        <v>47.9</v>
      </c>
      <c r="D36" s="33" t="s">
        <v>217</v>
      </c>
      <c r="E36" s="48" t="str">
        <f t="shared" si="0"/>
        <v>Not Significantly Different</v>
      </c>
      <c r="G36" s="12">
        <f t="shared" si="1"/>
        <v>47.9</v>
      </c>
      <c r="H36" s="12">
        <f t="shared" si="2"/>
        <v>6</v>
      </c>
      <c r="I36" s="12" t="str">
        <f t="shared" si="3"/>
        <v>+/-</v>
      </c>
      <c r="J36" s="12" t="str">
        <f t="shared" si="4"/>
        <v>0.5</v>
      </c>
      <c r="K36" s="13">
        <f t="shared" si="5"/>
        <v>0.303951367781155</v>
      </c>
      <c r="L36" s="13">
        <f t="shared" si="6"/>
        <v>0</v>
      </c>
      <c r="M36" s="13">
        <f t="shared" si="7"/>
        <v>0.30997079109986531</v>
      </c>
      <c r="N36" s="13">
        <f t="shared" si="8"/>
        <v>0</v>
      </c>
      <c r="O36" s="12" t="s">
        <v>242</v>
      </c>
    </row>
    <row r="37" spans="1:15" x14ac:dyDescent="0.25">
      <c r="A37" s="30">
        <v>25</v>
      </c>
      <c r="B37" s="31" t="s">
        <v>251</v>
      </c>
      <c r="C37" s="32">
        <v>47.9</v>
      </c>
      <c r="D37" s="33" t="s">
        <v>217</v>
      </c>
      <c r="E37" s="48" t="str">
        <f t="shared" si="0"/>
        <v>Not Significantly Different</v>
      </c>
      <c r="G37" s="12">
        <f t="shared" si="1"/>
        <v>47.9</v>
      </c>
      <c r="H37" s="12">
        <f t="shared" si="2"/>
        <v>6</v>
      </c>
      <c r="I37" s="12" t="str">
        <f t="shared" si="3"/>
        <v>+/-</v>
      </c>
      <c r="J37" s="12" t="str">
        <f t="shared" si="4"/>
        <v>0.5</v>
      </c>
      <c r="K37" s="13">
        <f t="shared" si="5"/>
        <v>0.303951367781155</v>
      </c>
      <c r="L37" s="13">
        <f t="shared" si="6"/>
        <v>0</v>
      </c>
      <c r="M37" s="13">
        <f t="shared" si="7"/>
        <v>0.30997079109986531</v>
      </c>
      <c r="N37" s="13">
        <f t="shared" si="8"/>
        <v>0</v>
      </c>
      <c r="O37" s="12" t="s">
        <v>223</v>
      </c>
    </row>
    <row r="38" spans="1:15" x14ac:dyDescent="0.25">
      <c r="A38" s="30">
        <v>28</v>
      </c>
      <c r="B38" s="31" t="s">
        <v>213</v>
      </c>
      <c r="C38" s="32">
        <v>47.7</v>
      </c>
      <c r="D38" s="33" t="s">
        <v>217</v>
      </c>
      <c r="E38" s="48" t="str">
        <f t="shared" si="0"/>
        <v>Not Significantly Different</v>
      </c>
      <c r="G38" s="12">
        <f t="shared" si="1"/>
        <v>47.7</v>
      </c>
      <c r="H38" s="12">
        <f t="shared" si="2"/>
        <v>6</v>
      </c>
      <c r="I38" s="12" t="str">
        <f t="shared" si="3"/>
        <v>+/-</v>
      </c>
      <c r="J38" s="12" t="str">
        <f t="shared" si="4"/>
        <v>0.5</v>
      </c>
      <c r="K38" s="13">
        <f t="shared" si="5"/>
        <v>0.303951367781155</v>
      </c>
      <c r="L38" s="13">
        <f t="shared" si="6"/>
        <v>0.19999999999999574</v>
      </c>
      <c r="M38" s="13">
        <f t="shared" si="7"/>
        <v>0.30997079109986531</v>
      </c>
      <c r="N38" s="13">
        <f t="shared" si="8"/>
        <v>0.64522208460461183</v>
      </c>
      <c r="O38" s="12" t="s">
        <v>227</v>
      </c>
    </row>
    <row r="39" spans="1:15" x14ac:dyDescent="0.25">
      <c r="A39" s="30">
        <v>29</v>
      </c>
      <c r="B39" s="31" t="s">
        <v>242</v>
      </c>
      <c r="C39" s="32">
        <v>47.6</v>
      </c>
      <c r="D39" s="33" t="s">
        <v>217</v>
      </c>
      <c r="E39" s="48" t="str">
        <f t="shared" si="0"/>
        <v>Not Significantly Different</v>
      </c>
      <c r="G39" s="12">
        <f t="shared" si="1"/>
        <v>47.6</v>
      </c>
      <c r="H39" s="12">
        <f t="shared" si="2"/>
        <v>6</v>
      </c>
      <c r="I39" s="12" t="str">
        <f t="shared" si="3"/>
        <v>+/-</v>
      </c>
      <c r="J39" s="12" t="str">
        <f t="shared" si="4"/>
        <v>0.5</v>
      </c>
      <c r="K39" s="13">
        <f t="shared" si="5"/>
        <v>0.303951367781155</v>
      </c>
      <c r="L39" s="13">
        <f t="shared" si="6"/>
        <v>0.29999999999999716</v>
      </c>
      <c r="M39" s="13">
        <f t="shared" si="7"/>
        <v>0.30997079109986531</v>
      </c>
      <c r="N39" s="13">
        <f t="shared" si="8"/>
        <v>0.96783312690692913</v>
      </c>
      <c r="O39" s="12" t="s">
        <v>254</v>
      </c>
    </row>
    <row r="40" spans="1:15" x14ac:dyDescent="0.25">
      <c r="A40" s="30">
        <v>29</v>
      </c>
      <c r="B40" s="31" t="s">
        <v>248</v>
      </c>
      <c r="C40" s="32">
        <v>47.6</v>
      </c>
      <c r="D40" s="33" t="s">
        <v>228</v>
      </c>
      <c r="E40" s="48" t="str">
        <f t="shared" si="0"/>
        <v>Not Significantly Different</v>
      </c>
      <c r="G40" s="12">
        <f t="shared" si="1"/>
        <v>47.6</v>
      </c>
      <c r="H40" s="12">
        <f t="shared" si="2"/>
        <v>6</v>
      </c>
      <c r="I40" s="12" t="str">
        <f t="shared" si="3"/>
        <v>+/-</v>
      </c>
      <c r="J40" s="12" t="str">
        <f t="shared" si="4"/>
        <v>0.3</v>
      </c>
      <c r="K40" s="13">
        <f t="shared" si="5"/>
        <v>0.18237082066869301</v>
      </c>
      <c r="L40" s="13">
        <f t="shared" si="6"/>
        <v>0.29999999999999716</v>
      </c>
      <c r="M40" s="13">
        <f t="shared" si="7"/>
        <v>0.19223572402239389</v>
      </c>
      <c r="N40" s="13">
        <f t="shared" si="8"/>
        <v>1.5605840252930803</v>
      </c>
      <c r="O40" s="12" t="s">
        <v>214</v>
      </c>
    </row>
    <row r="41" spans="1:15" x14ac:dyDescent="0.25">
      <c r="A41" s="30">
        <v>31</v>
      </c>
      <c r="B41" s="31" t="s">
        <v>208</v>
      </c>
      <c r="C41" s="32">
        <v>47.4</v>
      </c>
      <c r="D41" s="33" t="s">
        <v>253</v>
      </c>
      <c r="E41" s="48" t="str">
        <f t="shared" si="0"/>
        <v>Not Significantly Different</v>
      </c>
      <c r="G41" s="12">
        <f t="shared" si="1"/>
        <v>47.4</v>
      </c>
      <c r="H41" s="12">
        <f t="shared" si="2"/>
        <v>6</v>
      </c>
      <c r="I41" s="12" t="str">
        <f t="shared" si="3"/>
        <v>+/-</v>
      </c>
      <c r="J41" s="12" t="str">
        <f t="shared" si="4"/>
        <v>0.6</v>
      </c>
      <c r="K41" s="13">
        <f t="shared" si="5"/>
        <v>0.36474164133738601</v>
      </c>
      <c r="L41" s="13">
        <f t="shared" si="6"/>
        <v>0.5</v>
      </c>
      <c r="M41" s="13">
        <f t="shared" si="7"/>
        <v>0.36977279819442066</v>
      </c>
      <c r="N41" s="13">
        <f t="shared" si="8"/>
        <v>1.3521816705865637</v>
      </c>
      <c r="O41" s="12" t="s">
        <v>257</v>
      </c>
    </row>
    <row r="42" spans="1:15" x14ac:dyDescent="0.25">
      <c r="A42" s="30">
        <v>32</v>
      </c>
      <c r="B42" s="31" t="s">
        <v>224</v>
      </c>
      <c r="C42" s="32">
        <v>47.3</v>
      </c>
      <c r="D42" s="33" t="s">
        <v>333</v>
      </c>
      <c r="E42" s="48" t="str">
        <f t="shared" si="0"/>
        <v>Not Significantly Different</v>
      </c>
      <c r="G42" s="12">
        <f t="shared" si="1"/>
        <v>47.3</v>
      </c>
      <c r="H42" s="12">
        <f t="shared" si="2"/>
        <v>6</v>
      </c>
      <c r="I42" s="12" t="str">
        <f t="shared" si="3"/>
        <v>+/-</v>
      </c>
      <c r="J42" s="12" t="str">
        <f t="shared" si="4"/>
        <v>1.3</v>
      </c>
      <c r="K42" s="13">
        <f t="shared" si="5"/>
        <v>0.79027355623100304</v>
      </c>
      <c r="L42" s="13">
        <f t="shared" si="6"/>
        <v>0.60000000000000142</v>
      </c>
      <c r="M42" s="13">
        <f t="shared" si="7"/>
        <v>0.79260819516141623</v>
      </c>
      <c r="N42" s="13">
        <f t="shared" si="8"/>
        <v>0.75699444399235649</v>
      </c>
      <c r="O42" s="12" t="s">
        <v>252</v>
      </c>
    </row>
    <row r="43" spans="1:15" x14ac:dyDescent="0.25">
      <c r="A43" s="30">
        <v>32</v>
      </c>
      <c r="B43" s="31" t="s">
        <v>212</v>
      </c>
      <c r="C43" s="32">
        <v>47.3</v>
      </c>
      <c r="D43" s="33" t="s">
        <v>320</v>
      </c>
      <c r="E43" s="48" t="str">
        <f t="shared" si="0"/>
        <v>Not Significantly Different</v>
      </c>
      <c r="G43" s="12">
        <f t="shared" si="1"/>
        <v>47.3</v>
      </c>
      <c r="H43" s="12">
        <f t="shared" si="2"/>
        <v>6</v>
      </c>
      <c r="I43" s="12" t="str">
        <f t="shared" si="3"/>
        <v>+/-</v>
      </c>
      <c r="J43" s="12" t="str">
        <f t="shared" si="4"/>
        <v>1.0</v>
      </c>
      <c r="K43" s="13">
        <f t="shared" si="5"/>
        <v>0.60790273556231</v>
      </c>
      <c r="L43" s="13">
        <f t="shared" si="6"/>
        <v>0.60000000000000142</v>
      </c>
      <c r="M43" s="13">
        <f t="shared" si="7"/>
        <v>0.61093468821403585</v>
      </c>
      <c r="N43" s="13">
        <f t="shared" si="8"/>
        <v>0.9821017067372616</v>
      </c>
      <c r="O43" s="12" t="s">
        <v>259</v>
      </c>
    </row>
    <row r="44" spans="1:15" x14ac:dyDescent="0.25">
      <c r="A44" s="30">
        <v>34</v>
      </c>
      <c r="B44" s="31" t="s">
        <v>222</v>
      </c>
      <c r="C44" s="32">
        <v>47.2</v>
      </c>
      <c r="D44" s="33" t="s">
        <v>265</v>
      </c>
      <c r="E44" s="48" t="str">
        <f t="shared" si="0"/>
        <v>Not Significantly Different</v>
      </c>
      <c r="G44" s="12">
        <f t="shared" si="1"/>
        <v>47.2</v>
      </c>
      <c r="H44" s="12">
        <f t="shared" si="2"/>
        <v>6</v>
      </c>
      <c r="I44" s="12" t="str">
        <f t="shared" si="3"/>
        <v>+/-</v>
      </c>
      <c r="J44" s="12" t="str">
        <f t="shared" si="4"/>
        <v>0.7</v>
      </c>
      <c r="K44" s="13">
        <f t="shared" si="5"/>
        <v>0.42553191489361697</v>
      </c>
      <c r="L44" s="13">
        <f t="shared" si="6"/>
        <v>0.69999999999999574</v>
      </c>
      <c r="M44" s="13">
        <f t="shared" si="7"/>
        <v>0.42985214661796195</v>
      </c>
      <c r="N44" s="13">
        <f t="shared" si="8"/>
        <v>1.6284669170726094</v>
      </c>
      <c r="O44" s="12" t="s">
        <v>261</v>
      </c>
    </row>
    <row r="45" spans="1:15" x14ac:dyDescent="0.25">
      <c r="A45" s="30">
        <v>35</v>
      </c>
      <c r="B45" s="31" t="s">
        <v>235</v>
      </c>
      <c r="C45" s="32">
        <v>47.1</v>
      </c>
      <c r="D45" s="33" t="s">
        <v>228</v>
      </c>
      <c r="E45" s="48" t="str">
        <f t="shared" si="0"/>
        <v>Significantly Different</v>
      </c>
      <c r="G45" s="12">
        <f t="shared" si="1"/>
        <v>47.1</v>
      </c>
      <c r="H45" s="12">
        <f t="shared" si="2"/>
        <v>6</v>
      </c>
      <c r="I45" s="12" t="str">
        <f t="shared" si="3"/>
        <v>+/-</v>
      </c>
      <c r="J45" s="12" t="str">
        <f t="shared" si="4"/>
        <v>0.3</v>
      </c>
      <c r="K45" s="13">
        <f t="shared" si="5"/>
        <v>0.18237082066869301</v>
      </c>
      <c r="L45" s="13">
        <f t="shared" si="6"/>
        <v>0.79999999999999716</v>
      </c>
      <c r="M45" s="13">
        <f t="shared" si="7"/>
        <v>0.19223572402239389</v>
      </c>
      <c r="N45" s="13">
        <f t="shared" si="8"/>
        <v>4.1615574007815725</v>
      </c>
      <c r="O45" s="12" t="s">
        <v>230</v>
      </c>
    </row>
    <row r="46" spans="1:15" x14ac:dyDescent="0.25">
      <c r="A46" s="30">
        <v>36</v>
      </c>
      <c r="B46" s="31" t="s">
        <v>209</v>
      </c>
      <c r="C46" s="32">
        <v>47</v>
      </c>
      <c r="D46" s="33" t="s">
        <v>321</v>
      </c>
      <c r="E46" s="48" t="str">
        <f t="shared" si="0"/>
        <v>Not Significantly Different</v>
      </c>
      <c r="G46" s="12">
        <f t="shared" si="1"/>
        <v>47</v>
      </c>
      <c r="H46" s="12">
        <f t="shared" si="2"/>
        <v>6</v>
      </c>
      <c r="I46" s="12" t="str">
        <f t="shared" si="3"/>
        <v>+/-</v>
      </c>
      <c r="J46" s="12" t="str">
        <f t="shared" si="4"/>
        <v>1.2</v>
      </c>
      <c r="K46" s="13">
        <f t="shared" si="5"/>
        <v>0.72948328267477203</v>
      </c>
      <c r="L46" s="13">
        <f t="shared" si="6"/>
        <v>0.89999999999999858</v>
      </c>
      <c r="M46" s="13">
        <f t="shared" si="7"/>
        <v>0.73201182849801194</v>
      </c>
      <c r="N46" s="13">
        <f t="shared" si="8"/>
        <v>1.2294883292346181</v>
      </c>
      <c r="O46" s="12" t="s">
        <v>243</v>
      </c>
    </row>
    <row r="47" spans="1:15" x14ac:dyDescent="0.25">
      <c r="A47" s="30">
        <v>37</v>
      </c>
      <c r="B47" s="31" t="s">
        <v>231</v>
      </c>
      <c r="C47" s="32">
        <v>46.9</v>
      </c>
      <c r="D47" s="33" t="s">
        <v>255</v>
      </c>
      <c r="E47" s="48" t="str">
        <f t="shared" si="0"/>
        <v>Significantly Different</v>
      </c>
      <c r="G47" s="12">
        <f t="shared" si="1"/>
        <v>46.9</v>
      </c>
      <c r="H47" s="12">
        <f t="shared" si="2"/>
        <v>6</v>
      </c>
      <c r="I47" s="12" t="str">
        <f t="shared" si="3"/>
        <v>+/-</v>
      </c>
      <c r="J47" s="12" t="str">
        <f t="shared" si="4"/>
        <v>0.4</v>
      </c>
      <c r="K47" s="13">
        <f t="shared" si="5"/>
        <v>0.24316109422492402</v>
      </c>
      <c r="L47" s="13">
        <f t="shared" si="6"/>
        <v>1</v>
      </c>
      <c r="M47" s="13">
        <f t="shared" si="7"/>
        <v>0.25064471888253259</v>
      </c>
      <c r="N47" s="13">
        <f t="shared" si="8"/>
        <v>3.9897110318476767</v>
      </c>
      <c r="O47" s="12" t="s">
        <v>260</v>
      </c>
    </row>
    <row r="48" spans="1:15" x14ac:dyDescent="0.25">
      <c r="A48" s="30">
        <v>38</v>
      </c>
      <c r="B48" s="31" t="s">
        <v>207</v>
      </c>
      <c r="C48" s="32">
        <v>46.8</v>
      </c>
      <c r="D48" s="33" t="s">
        <v>314</v>
      </c>
      <c r="E48" s="48" t="str">
        <f t="shared" si="0"/>
        <v>Not Significantly Different</v>
      </c>
      <c r="G48" s="12">
        <f t="shared" si="1"/>
        <v>46.8</v>
      </c>
      <c r="H48" s="12">
        <f t="shared" si="2"/>
        <v>6</v>
      </c>
      <c r="I48" s="12" t="str">
        <f t="shared" si="3"/>
        <v>+/-</v>
      </c>
      <c r="J48" s="12" t="str">
        <f t="shared" si="4"/>
        <v>1.1</v>
      </c>
      <c r="K48" s="13">
        <f t="shared" si="5"/>
        <v>0.66869300911854113</v>
      </c>
      <c r="L48" s="13">
        <f t="shared" si="6"/>
        <v>1.1000000000000014</v>
      </c>
      <c r="M48" s="13">
        <f t="shared" si="7"/>
        <v>0.67145051776214359</v>
      </c>
      <c r="N48" s="13">
        <f t="shared" si="8"/>
        <v>1.6382443246393747</v>
      </c>
      <c r="O48" s="12" t="s">
        <v>239</v>
      </c>
    </row>
    <row r="49" spans="1:15" x14ac:dyDescent="0.25">
      <c r="A49" s="30">
        <v>38</v>
      </c>
      <c r="B49" s="31" t="s">
        <v>230</v>
      </c>
      <c r="C49" s="32">
        <v>46.8</v>
      </c>
      <c r="D49" s="33" t="s">
        <v>322</v>
      </c>
      <c r="E49" s="48" t="str">
        <f t="shared" si="0"/>
        <v>Not Significantly Different</v>
      </c>
      <c r="G49" s="12">
        <f t="shared" si="1"/>
        <v>46.8</v>
      </c>
      <c r="H49" s="12">
        <f t="shared" si="2"/>
        <v>6</v>
      </c>
      <c r="I49" s="12" t="str">
        <f t="shared" si="3"/>
        <v>+/-</v>
      </c>
      <c r="J49" s="12" t="str">
        <f t="shared" si="4"/>
        <v>1.5</v>
      </c>
      <c r="K49" s="13">
        <f t="shared" si="5"/>
        <v>0.91185410334346506</v>
      </c>
      <c r="L49" s="13">
        <f t="shared" si="6"/>
        <v>1.1000000000000014</v>
      </c>
      <c r="M49" s="13">
        <f t="shared" si="7"/>
        <v>0.91387819929318592</v>
      </c>
      <c r="N49" s="13">
        <f t="shared" si="8"/>
        <v>1.2036614954276907</v>
      </c>
      <c r="O49" s="12" t="s">
        <v>248</v>
      </c>
    </row>
    <row r="50" spans="1:15" x14ac:dyDescent="0.25">
      <c r="A50" s="30">
        <v>40</v>
      </c>
      <c r="B50" s="31" t="s">
        <v>247</v>
      </c>
      <c r="C50" s="32">
        <v>46.7</v>
      </c>
      <c r="D50" s="33" t="s">
        <v>217</v>
      </c>
      <c r="E50" s="48" t="str">
        <f t="shared" si="0"/>
        <v>Significantly Different</v>
      </c>
      <c r="G50" s="12">
        <f t="shared" si="1"/>
        <v>46.7</v>
      </c>
      <c r="H50" s="12">
        <f t="shared" si="2"/>
        <v>6</v>
      </c>
      <c r="I50" s="12" t="str">
        <f t="shared" si="3"/>
        <v>+/-</v>
      </c>
      <c r="J50" s="12" t="str">
        <f t="shared" si="4"/>
        <v>0.5</v>
      </c>
      <c r="K50" s="13">
        <f t="shared" si="5"/>
        <v>0.303951367781155</v>
      </c>
      <c r="L50" s="13">
        <f t="shared" si="6"/>
        <v>1.1999999999999957</v>
      </c>
      <c r="M50" s="13">
        <f t="shared" si="7"/>
        <v>0.30997079109986531</v>
      </c>
      <c r="N50" s="13">
        <f t="shared" si="8"/>
        <v>3.8713325076277396</v>
      </c>
      <c r="O50" s="12" t="s">
        <v>245</v>
      </c>
    </row>
    <row r="51" spans="1:15" x14ac:dyDescent="0.25">
      <c r="A51" s="30">
        <v>40</v>
      </c>
      <c r="B51" s="31" t="s">
        <v>249</v>
      </c>
      <c r="C51" s="32">
        <v>46.7</v>
      </c>
      <c r="D51" s="33" t="s">
        <v>228</v>
      </c>
      <c r="E51" s="48" t="str">
        <f t="shared" si="0"/>
        <v>Significantly Different</v>
      </c>
      <c r="G51" s="12">
        <f t="shared" si="1"/>
        <v>46.7</v>
      </c>
      <c r="H51" s="12">
        <f t="shared" si="2"/>
        <v>6</v>
      </c>
      <c r="I51" s="12" t="str">
        <f t="shared" si="3"/>
        <v>+/-</v>
      </c>
      <c r="J51" s="12" t="str">
        <f t="shared" si="4"/>
        <v>0.3</v>
      </c>
      <c r="K51" s="13">
        <f t="shared" si="5"/>
        <v>0.18237082066869301</v>
      </c>
      <c r="L51" s="13">
        <f t="shared" si="6"/>
        <v>1.1999999999999957</v>
      </c>
      <c r="M51" s="13">
        <f t="shared" si="7"/>
        <v>0.19223572402239389</v>
      </c>
      <c r="N51" s="13">
        <f t="shared" si="8"/>
        <v>6.2423361011723584</v>
      </c>
      <c r="O51" s="12" t="s">
        <v>263</v>
      </c>
    </row>
    <row r="52" spans="1:15" x14ac:dyDescent="0.25">
      <c r="A52" s="30">
        <v>42</v>
      </c>
      <c r="B52" s="31" t="s">
        <v>229</v>
      </c>
      <c r="C52" s="32">
        <v>46.6</v>
      </c>
      <c r="D52" s="33" t="s">
        <v>228</v>
      </c>
      <c r="E52" s="48" t="str">
        <f t="shared" si="0"/>
        <v>Significantly Different</v>
      </c>
      <c r="G52" s="12">
        <f t="shared" si="1"/>
        <v>46.6</v>
      </c>
      <c r="H52" s="12">
        <f t="shared" si="2"/>
        <v>6</v>
      </c>
      <c r="I52" s="12" t="str">
        <f t="shared" si="3"/>
        <v>+/-</v>
      </c>
      <c r="J52" s="12" t="str">
        <f t="shared" si="4"/>
        <v>0.3</v>
      </c>
      <c r="K52" s="13">
        <f t="shared" si="5"/>
        <v>0.18237082066869301</v>
      </c>
      <c r="L52" s="13">
        <f t="shared" si="6"/>
        <v>1.2999999999999972</v>
      </c>
      <c r="M52" s="13">
        <f t="shared" si="7"/>
        <v>0.19223572402239389</v>
      </c>
      <c r="N52" s="13">
        <f t="shared" si="8"/>
        <v>6.7625307762700642</v>
      </c>
      <c r="O52" s="12" t="s">
        <v>238</v>
      </c>
    </row>
    <row r="53" spans="1:15" x14ac:dyDescent="0.25">
      <c r="A53" s="30">
        <v>43</v>
      </c>
      <c r="B53" s="31" t="s">
        <v>263</v>
      </c>
      <c r="C53" s="32">
        <v>46.5</v>
      </c>
      <c r="D53" s="33" t="s">
        <v>253</v>
      </c>
      <c r="E53" s="48" t="str">
        <f t="shared" si="0"/>
        <v>Significantly Different</v>
      </c>
      <c r="G53" s="12">
        <f t="shared" si="1"/>
        <v>46.5</v>
      </c>
      <c r="H53" s="12">
        <f t="shared" si="2"/>
        <v>6</v>
      </c>
      <c r="I53" s="12" t="str">
        <f t="shared" si="3"/>
        <v>+/-</v>
      </c>
      <c r="J53" s="12" t="str">
        <f t="shared" si="4"/>
        <v>0.6</v>
      </c>
      <c r="K53" s="13">
        <f t="shared" si="5"/>
        <v>0.36474164133738601</v>
      </c>
      <c r="L53" s="13">
        <f t="shared" si="6"/>
        <v>1.3999999999999986</v>
      </c>
      <c r="M53" s="13">
        <f t="shared" si="7"/>
        <v>0.36977279819442066</v>
      </c>
      <c r="N53" s="13">
        <f t="shared" si="8"/>
        <v>3.7861086776423742</v>
      </c>
      <c r="O53" s="12" t="s">
        <v>251</v>
      </c>
    </row>
    <row r="54" spans="1:15" x14ac:dyDescent="0.25">
      <c r="A54" s="30">
        <v>44</v>
      </c>
      <c r="B54" s="31" t="s">
        <v>243</v>
      </c>
      <c r="C54" s="32">
        <v>45.1</v>
      </c>
      <c r="D54" s="33" t="s">
        <v>255</v>
      </c>
      <c r="E54" s="48" t="str">
        <f t="shared" si="0"/>
        <v>Significantly Different</v>
      </c>
      <c r="G54" s="12">
        <f t="shared" si="1"/>
        <v>45.1</v>
      </c>
      <c r="H54" s="12">
        <f t="shared" si="2"/>
        <v>6</v>
      </c>
      <c r="I54" s="12" t="str">
        <f t="shared" si="3"/>
        <v>+/-</v>
      </c>
      <c r="J54" s="12" t="str">
        <f t="shared" si="4"/>
        <v>0.4</v>
      </c>
      <c r="K54" s="13">
        <f t="shared" si="5"/>
        <v>0.24316109422492402</v>
      </c>
      <c r="L54" s="13">
        <f t="shared" si="6"/>
        <v>2.7999999999999972</v>
      </c>
      <c r="M54" s="13">
        <f t="shared" si="7"/>
        <v>0.25064471888253259</v>
      </c>
      <c r="N54" s="13">
        <f t="shared" si="8"/>
        <v>11.171190889173484</v>
      </c>
      <c r="O54" s="12" t="s">
        <v>258</v>
      </c>
    </row>
    <row r="55" spans="1:15" x14ac:dyDescent="0.25">
      <c r="A55" s="30">
        <v>45</v>
      </c>
      <c r="B55" s="31" t="s">
        <v>250</v>
      </c>
      <c r="C55" s="32">
        <v>44.4</v>
      </c>
      <c r="D55" s="33" t="s">
        <v>246</v>
      </c>
      <c r="E55" s="48" t="str">
        <f t="shared" si="0"/>
        <v>Significantly Different</v>
      </c>
      <c r="G55" s="12">
        <f t="shared" si="1"/>
        <v>44.4</v>
      </c>
      <c r="H55" s="12">
        <f t="shared" si="2"/>
        <v>6</v>
      </c>
      <c r="I55" s="12" t="str">
        <f t="shared" si="3"/>
        <v>+/-</v>
      </c>
      <c r="J55" s="12" t="str">
        <f t="shared" si="4"/>
        <v>0.9</v>
      </c>
      <c r="K55" s="13">
        <f t="shared" si="5"/>
        <v>0.54711246200607899</v>
      </c>
      <c r="L55" s="13">
        <f t="shared" si="6"/>
        <v>3.5</v>
      </c>
      <c r="M55" s="13">
        <f t="shared" si="7"/>
        <v>0.55047933970440222</v>
      </c>
      <c r="N55" s="13">
        <f t="shared" si="8"/>
        <v>6.3580951137592896</v>
      </c>
      <c r="O55" s="12" t="s">
        <v>232</v>
      </c>
    </row>
    <row r="56" spans="1:15" x14ac:dyDescent="0.25">
      <c r="A56" s="30">
        <v>46</v>
      </c>
      <c r="B56" s="31" t="s">
        <v>259</v>
      </c>
      <c r="C56" s="32">
        <v>44</v>
      </c>
      <c r="D56" s="33" t="s">
        <v>228</v>
      </c>
      <c r="E56" s="48" t="str">
        <f t="shared" si="0"/>
        <v>Significantly Different</v>
      </c>
      <c r="G56" s="12">
        <f t="shared" si="1"/>
        <v>44</v>
      </c>
      <c r="H56" s="12">
        <f t="shared" si="2"/>
        <v>6</v>
      </c>
      <c r="I56" s="12" t="str">
        <f t="shared" si="3"/>
        <v>+/-</v>
      </c>
      <c r="J56" s="12" t="str">
        <f t="shared" si="4"/>
        <v>0.3</v>
      </c>
      <c r="K56" s="13">
        <f t="shared" si="5"/>
        <v>0.18237082066869301</v>
      </c>
      <c r="L56" s="13">
        <f t="shared" si="6"/>
        <v>3.8999999999999986</v>
      </c>
      <c r="M56" s="13">
        <f t="shared" si="7"/>
        <v>0.19223572402239389</v>
      </c>
      <c r="N56" s="13">
        <f t="shared" si="8"/>
        <v>20.287592328810231</v>
      </c>
      <c r="O56" s="12" t="s">
        <v>209</v>
      </c>
    </row>
    <row r="57" spans="1:15" x14ac:dyDescent="0.25">
      <c r="A57" s="30">
        <v>47</v>
      </c>
      <c r="B57" s="31" t="s">
        <v>252</v>
      </c>
      <c r="C57" s="32">
        <v>43.4</v>
      </c>
      <c r="D57" s="33" t="s">
        <v>294</v>
      </c>
      <c r="E57" s="48" t="str">
        <f t="shared" si="0"/>
        <v>Significantly Different</v>
      </c>
      <c r="G57" s="12">
        <f t="shared" si="1"/>
        <v>43.4</v>
      </c>
      <c r="H57" s="12">
        <f t="shared" si="2"/>
        <v>6</v>
      </c>
      <c r="I57" s="12" t="str">
        <f t="shared" si="3"/>
        <v>+/-</v>
      </c>
      <c r="J57" s="12" t="str">
        <f t="shared" si="4"/>
        <v>0.8</v>
      </c>
      <c r="K57" s="13">
        <f t="shared" si="5"/>
        <v>0.48632218844984804</v>
      </c>
      <c r="L57" s="13">
        <f t="shared" si="6"/>
        <v>4.5</v>
      </c>
      <c r="M57" s="13">
        <f t="shared" si="7"/>
        <v>0.49010685399991183</v>
      </c>
      <c r="N57" s="13">
        <f t="shared" si="8"/>
        <v>9.1816712279661559</v>
      </c>
      <c r="O57" s="12" t="s">
        <v>262</v>
      </c>
    </row>
    <row r="58" spans="1:15" x14ac:dyDescent="0.25">
      <c r="A58" s="30">
        <v>48</v>
      </c>
      <c r="B58" s="31" t="s">
        <v>254</v>
      </c>
      <c r="C58" s="32">
        <v>43.3</v>
      </c>
      <c r="D58" s="33" t="s">
        <v>265</v>
      </c>
      <c r="E58" s="48" t="str">
        <f t="shared" si="0"/>
        <v>Significantly Different</v>
      </c>
      <c r="G58" s="12">
        <f t="shared" si="1"/>
        <v>43.3</v>
      </c>
      <c r="H58" s="12">
        <f t="shared" si="2"/>
        <v>6</v>
      </c>
      <c r="I58" s="12" t="str">
        <f t="shared" si="3"/>
        <v>+/-</v>
      </c>
      <c r="J58" s="12" t="str">
        <f t="shared" si="4"/>
        <v>0.7</v>
      </c>
      <c r="K58" s="13">
        <f t="shared" si="5"/>
        <v>0.42553191489361697</v>
      </c>
      <c r="L58" s="13">
        <f t="shared" si="6"/>
        <v>4.6000000000000014</v>
      </c>
      <c r="M58" s="13">
        <f t="shared" si="7"/>
        <v>0.42985214661796195</v>
      </c>
      <c r="N58" s="13">
        <f t="shared" si="8"/>
        <v>10.701354026477215</v>
      </c>
      <c r="O58" s="12" t="s">
        <v>256</v>
      </c>
    </row>
    <row r="59" spans="1:15" x14ac:dyDescent="0.25">
      <c r="A59" s="30">
        <v>49</v>
      </c>
      <c r="B59" s="31" t="s">
        <v>241</v>
      </c>
      <c r="C59" s="32">
        <v>43.1</v>
      </c>
      <c r="D59" s="33" t="s">
        <v>253</v>
      </c>
      <c r="E59" s="48" t="str">
        <f t="shared" si="0"/>
        <v>Significantly Different</v>
      </c>
      <c r="G59" s="12">
        <f t="shared" si="1"/>
        <v>43.1</v>
      </c>
      <c r="H59" s="12">
        <f t="shared" si="2"/>
        <v>6</v>
      </c>
      <c r="I59" s="12" t="str">
        <f t="shared" si="3"/>
        <v>+/-</v>
      </c>
      <c r="J59" s="12" t="str">
        <f t="shared" si="4"/>
        <v>0.6</v>
      </c>
      <c r="K59" s="13">
        <f t="shared" si="5"/>
        <v>0.36474164133738601</v>
      </c>
      <c r="L59" s="13">
        <f t="shared" si="6"/>
        <v>4.7999999999999972</v>
      </c>
      <c r="M59" s="13">
        <f t="shared" si="7"/>
        <v>0.36977279819442066</v>
      </c>
      <c r="N59" s="13">
        <f t="shared" si="8"/>
        <v>12.980944037631003</v>
      </c>
      <c r="O59" s="12" t="s">
        <v>212</v>
      </c>
    </row>
    <row r="60" spans="1:15" x14ac:dyDescent="0.25">
      <c r="A60" s="30">
        <v>50</v>
      </c>
      <c r="B60" s="31" t="s">
        <v>245</v>
      </c>
      <c r="C60" s="32">
        <v>43</v>
      </c>
      <c r="D60" s="33" t="s">
        <v>321</v>
      </c>
      <c r="E60" s="48" t="str">
        <f t="shared" si="0"/>
        <v>Significantly Different</v>
      </c>
      <c r="G60" s="12">
        <f t="shared" si="1"/>
        <v>43</v>
      </c>
      <c r="H60" s="12">
        <f t="shared" si="2"/>
        <v>6</v>
      </c>
      <c r="I60" s="12" t="str">
        <f t="shared" si="3"/>
        <v>+/-</v>
      </c>
      <c r="J60" s="12" t="str">
        <f t="shared" si="4"/>
        <v>1.2</v>
      </c>
      <c r="K60" s="13">
        <f t="shared" si="5"/>
        <v>0.72948328267477203</v>
      </c>
      <c r="L60" s="13">
        <f t="shared" si="6"/>
        <v>4.8999999999999986</v>
      </c>
      <c r="M60" s="13">
        <f t="shared" si="7"/>
        <v>0.73201182849801194</v>
      </c>
      <c r="N60" s="13">
        <f t="shared" si="8"/>
        <v>6.6938809036107081</v>
      </c>
      <c r="O60" s="12" t="s">
        <v>234</v>
      </c>
    </row>
    <row r="61" spans="1:15" x14ac:dyDescent="0.25">
      <c r="A61" s="30">
        <v>51</v>
      </c>
      <c r="B61" s="31" t="s">
        <v>226</v>
      </c>
      <c r="C61" s="32">
        <v>25.4</v>
      </c>
      <c r="D61" s="33" t="s">
        <v>314</v>
      </c>
      <c r="E61" s="48" t="str">
        <f t="shared" si="0"/>
        <v>Significantly Different</v>
      </c>
      <c r="G61" s="12">
        <f t="shared" si="1"/>
        <v>25.4</v>
      </c>
      <c r="H61" s="12">
        <f t="shared" si="2"/>
        <v>6</v>
      </c>
      <c r="I61" s="12" t="str">
        <f t="shared" si="3"/>
        <v>+/-</v>
      </c>
      <c r="J61" s="12" t="str">
        <f t="shared" si="4"/>
        <v>1.1</v>
      </c>
      <c r="K61" s="13">
        <f t="shared" si="5"/>
        <v>0.66869300911854113</v>
      </c>
      <c r="L61" s="13">
        <f t="shared" si="6"/>
        <v>22.5</v>
      </c>
      <c r="M61" s="13">
        <f t="shared" si="7"/>
        <v>0.67145051776214359</v>
      </c>
      <c r="N61" s="13">
        <f t="shared" si="8"/>
        <v>33.509543003987169</v>
      </c>
      <c r="O61" s="12" t="s">
        <v>216</v>
      </c>
    </row>
    <row r="62" spans="1:15" ht="15.75" thickBot="1" x14ac:dyDescent="0.3">
      <c r="A62" s="36"/>
      <c r="B62" s="37" t="s">
        <v>264</v>
      </c>
      <c r="C62" s="38">
        <v>37.1</v>
      </c>
      <c r="D62" s="39" t="s">
        <v>253</v>
      </c>
      <c r="E62" s="49" t="str">
        <f t="shared" si="0"/>
        <v>Significantly Different</v>
      </c>
      <c r="G62" s="12">
        <f t="shared" si="1"/>
        <v>37.1</v>
      </c>
      <c r="H62" s="12">
        <f t="shared" si="2"/>
        <v>6</v>
      </c>
      <c r="I62" s="12" t="str">
        <f t="shared" si="3"/>
        <v>+/-</v>
      </c>
      <c r="J62" s="12" t="str">
        <f t="shared" si="4"/>
        <v>0.6</v>
      </c>
      <c r="K62" s="13">
        <f t="shared" si="5"/>
        <v>0.36474164133738601</v>
      </c>
      <c r="L62" s="13">
        <f t="shared" si="6"/>
        <v>10.799999999999997</v>
      </c>
      <c r="M62" s="13">
        <f t="shared" si="7"/>
        <v>0.36977279819442066</v>
      </c>
      <c r="N62" s="13">
        <f t="shared" si="8"/>
        <v>29.207124084669768</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395" priority="5" operator="equal">
      <formula>"State Selected"</formula>
    </cfRule>
    <cfRule type="cellIs" dxfId="394" priority="6" operator="equal">
      <formula>"Not Significantly Different"</formula>
    </cfRule>
  </conditionalFormatting>
  <conditionalFormatting sqref="E10:E62">
    <cfRule type="cellIs" dxfId="393" priority="1" operator="equal">
      <formula>"OTHER ERROR"</formula>
    </cfRule>
    <cfRule type="cellIs" dxfId="392" priority="2" operator="equal">
      <formula>"Statistical Test not applicable"</formula>
    </cfRule>
    <cfRule type="cellIs" dxfId="391" priority="3" operator="equal">
      <formula>"Geography Selected"</formula>
    </cfRule>
    <cfRule type="cellIs" dxfId="390"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3108E135-C0F5-49F0-8D84-E2500CF22690}">
      <formula1>$O$10:$O$62</formula1>
    </dataValidation>
  </dataValidation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6384B-AA90-4036-BDC7-AFE657DB0B78}">
  <sheetPr codeName="Sheet52"/>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55</v>
      </c>
    </row>
    <row r="2" spans="1:16" x14ac:dyDescent="0.25">
      <c r="A2" s="14" t="s">
        <v>181</v>
      </c>
      <c r="B2" s="12" t="s">
        <v>387</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18.3</v>
      </c>
      <c r="C6" s="12" t="s">
        <v>188</v>
      </c>
      <c r="H6" s="19" t="s">
        <v>189</v>
      </c>
      <c r="I6" s="12">
        <f>VLOOKUP($B$4,$B$9:$K$62,6,FALSE)</f>
        <v>18.3</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18.3</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18.3</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232</v>
      </c>
      <c r="C11" s="32">
        <v>29.8</v>
      </c>
      <c r="D11" s="35" t="s">
        <v>217</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29.8</v>
      </c>
      <c r="H11" s="12">
        <f t="shared" ref="H11:H62" si="2">LEN(TRIM(D11))</f>
        <v>6</v>
      </c>
      <c r="I11" s="12" t="str">
        <f t="shared" ref="I11:I62" si="3">IF(H11&gt;=3,MID(TRIM(D11),1,3),"NO")</f>
        <v>+/-</v>
      </c>
      <c r="J11" s="12" t="str">
        <f t="shared" ref="J11:J62" si="4">IF(TRIM(I11)="+/-",MID(TRIM(D11),4,H11-3),D11)</f>
        <v>0.5</v>
      </c>
      <c r="K11" s="13">
        <f t="shared" ref="K11:K62" si="5">IF(TRIM(J11)="*****",0,IF(ISERROR(VALUE(J11)),"NA",VALUE(J11/$I$4)))</f>
        <v>0.303951367781155</v>
      </c>
      <c r="L11" s="13">
        <f t="shared" ref="L11:L62" si="6">IF(AND(ISNUMBER(G11),ISNUMBER($I$6)),$I$6-G11,"N/A")</f>
        <v>-11.5</v>
      </c>
      <c r="M11" s="13">
        <f t="shared" ref="M11:M62" si="7">IF(AND(ISNUMBER(K11),ISNUMBER($I$7)),SQRT(K11^2+($I$7)^2),"N/A")</f>
        <v>0.30997079109986531</v>
      </c>
      <c r="N11" s="13">
        <f>IF(AND(ISNUMBER(L11),ISNUMBER(M11),M11&lt;&gt;0),L11/M11,"NA")</f>
        <v>-37.10026986476597</v>
      </c>
      <c r="O11" s="12" t="s">
        <v>208</v>
      </c>
    </row>
    <row r="12" spans="1:16" x14ac:dyDescent="0.25">
      <c r="A12" s="30">
        <v>2</v>
      </c>
      <c r="B12" s="31" t="s">
        <v>211</v>
      </c>
      <c r="C12" s="32">
        <v>21.8</v>
      </c>
      <c r="D12" s="33" t="s">
        <v>321</v>
      </c>
      <c r="E12" s="48" t="str">
        <f t="shared" si="0"/>
        <v>Significantly Different</v>
      </c>
      <c r="G12" s="12">
        <f t="shared" si="1"/>
        <v>21.8</v>
      </c>
      <c r="H12" s="12">
        <f t="shared" si="2"/>
        <v>6</v>
      </c>
      <c r="I12" s="12" t="str">
        <f t="shared" si="3"/>
        <v>+/-</v>
      </c>
      <c r="J12" s="12" t="str">
        <f t="shared" si="4"/>
        <v>1.2</v>
      </c>
      <c r="K12" s="13">
        <f t="shared" si="5"/>
        <v>0.72948328267477203</v>
      </c>
      <c r="L12" s="13">
        <f t="shared" si="6"/>
        <v>-3.5</v>
      </c>
      <c r="M12" s="13">
        <f t="shared" si="7"/>
        <v>0.73201182849801194</v>
      </c>
      <c r="N12" s="13">
        <f t="shared" ref="N12:N62" si="8">IF(AND(ISNUMBER(L12),ISNUMBER(M12),M12&lt;&gt;0),L12/M12,"NA")</f>
        <v>-4.7813435025790785</v>
      </c>
      <c r="O12" s="12" t="s">
        <v>211</v>
      </c>
    </row>
    <row r="13" spans="1:16" x14ac:dyDescent="0.25">
      <c r="A13" s="30">
        <v>3</v>
      </c>
      <c r="B13" s="31" t="s">
        <v>258</v>
      </c>
      <c r="C13" s="32">
        <v>21.6</v>
      </c>
      <c r="D13" s="33" t="s">
        <v>210</v>
      </c>
      <c r="E13" s="48" t="str">
        <f t="shared" si="0"/>
        <v>Significantly Different</v>
      </c>
      <c r="G13" s="12">
        <f t="shared" si="1"/>
        <v>21.6</v>
      </c>
      <c r="H13" s="12">
        <f t="shared" si="2"/>
        <v>6</v>
      </c>
      <c r="I13" s="12" t="str">
        <f t="shared" si="3"/>
        <v>+/-</v>
      </c>
      <c r="J13" s="12" t="str">
        <f t="shared" si="4"/>
        <v>0.2</v>
      </c>
      <c r="K13" s="13">
        <f t="shared" si="5"/>
        <v>0.12158054711246201</v>
      </c>
      <c r="L13" s="13">
        <f t="shared" si="6"/>
        <v>-3.3000000000000007</v>
      </c>
      <c r="M13" s="13">
        <f t="shared" si="7"/>
        <v>0.1359311840425404</v>
      </c>
      <c r="N13" s="13">
        <f t="shared" si="8"/>
        <v>-24.276990031715222</v>
      </c>
      <c r="O13" s="12" t="s">
        <v>213</v>
      </c>
    </row>
    <row r="14" spans="1:16" x14ac:dyDescent="0.25">
      <c r="A14" s="30">
        <v>4</v>
      </c>
      <c r="B14" s="31" t="s">
        <v>221</v>
      </c>
      <c r="C14" s="32">
        <v>21.4</v>
      </c>
      <c r="D14" s="33" t="s">
        <v>294</v>
      </c>
      <c r="E14" s="48" t="str">
        <f t="shared" si="0"/>
        <v>Significantly Different</v>
      </c>
      <c r="G14" s="12">
        <f t="shared" si="1"/>
        <v>21.4</v>
      </c>
      <c r="H14" s="12">
        <f t="shared" si="2"/>
        <v>6</v>
      </c>
      <c r="I14" s="12" t="str">
        <f t="shared" si="3"/>
        <v>+/-</v>
      </c>
      <c r="J14" s="12" t="str">
        <f t="shared" si="4"/>
        <v>0.8</v>
      </c>
      <c r="K14" s="13">
        <f t="shared" si="5"/>
        <v>0.48632218844984804</v>
      </c>
      <c r="L14" s="13">
        <f t="shared" si="6"/>
        <v>-3.0999999999999979</v>
      </c>
      <c r="M14" s="13">
        <f t="shared" si="7"/>
        <v>0.49010685399991183</v>
      </c>
      <c r="N14" s="13">
        <f t="shared" si="8"/>
        <v>-6.3251512903766809</v>
      </c>
      <c r="O14" s="12" t="s">
        <v>215</v>
      </c>
    </row>
    <row r="15" spans="1:16" x14ac:dyDescent="0.25">
      <c r="A15" s="30">
        <v>5</v>
      </c>
      <c r="B15" s="31" t="s">
        <v>257</v>
      </c>
      <c r="C15" s="32">
        <v>21</v>
      </c>
      <c r="D15" s="33" t="s">
        <v>255</v>
      </c>
      <c r="E15" s="48" t="str">
        <f t="shared" si="0"/>
        <v>Significantly Different</v>
      </c>
      <c r="G15" s="12">
        <f t="shared" si="1"/>
        <v>21</v>
      </c>
      <c r="H15" s="12">
        <f t="shared" si="2"/>
        <v>6</v>
      </c>
      <c r="I15" s="12" t="str">
        <f t="shared" si="3"/>
        <v>+/-</v>
      </c>
      <c r="J15" s="12" t="str">
        <f t="shared" si="4"/>
        <v>0.4</v>
      </c>
      <c r="K15" s="13">
        <f t="shared" si="5"/>
        <v>0.24316109422492402</v>
      </c>
      <c r="L15" s="13">
        <f t="shared" si="6"/>
        <v>-2.6999999999999993</v>
      </c>
      <c r="M15" s="13">
        <f t="shared" si="7"/>
        <v>0.25064471888253259</v>
      </c>
      <c r="N15" s="13">
        <f t="shared" si="8"/>
        <v>-10.772219785988725</v>
      </c>
      <c r="O15" s="12" t="s">
        <v>218</v>
      </c>
    </row>
    <row r="16" spans="1:16" x14ac:dyDescent="0.25">
      <c r="A16" s="30">
        <v>6</v>
      </c>
      <c r="B16" s="31" t="s">
        <v>218</v>
      </c>
      <c r="C16" s="32">
        <v>20.8</v>
      </c>
      <c r="D16" s="33" t="s">
        <v>210</v>
      </c>
      <c r="E16" s="48" t="str">
        <f t="shared" si="0"/>
        <v>Significantly Different</v>
      </c>
      <c r="G16" s="12">
        <f t="shared" si="1"/>
        <v>20.8</v>
      </c>
      <c r="H16" s="12">
        <f t="shared" si="2"/>
        <v>6</v>
      </c>
      <c r="I16" s="12" t="str">
        <f t="shared" si="3"/>
        <v>+/-</v>
      </c>
      <c r="J16" s="12" t="str">
        <f t="shared" si="4"/>
        <v>0.2</v>
      </c>
      <c r="K16" s="13">
        <f t="shared" si="5"/>
        <v>0.12158054711246201</v>
      </c>
      <c r="L16" s="13">
        <f t="shared" si="6"/>
        <v>-2.5</v>
      </c>
      <c r="M16" s="13">
        <f t="shared" si="7"/>
        <v>0.1359311840425404</v>
      </c>
      <c r="N16" s="13">
        <f t="shared" si="8"/>
        <v>-18.39165911493577</v>
      </c>
      <c r="O16" s="12" t="s">
        <v>220</v>
      </c>
    </row>
    <row r="17" spans="1:15" x14ac:dyDescent="0.25">
      <c r="A17" s="30">
        <v>7</v>
      </c>
      <c r="B17" s="31" t="s">
        <v>236</v>
      </c>
      <c r="C17" s="32">
        <v>20.5</v>
      </c>
      <c r="D17" s="33" t="s">
        <v>255</v>
      </c>
      <c r="E17" s="48" t="str">
        <f t="shared" si="0"/>
        <v>Significantly Different</v>
      </c>
      <c r="G17" s="12">
        <f t="shared" si="1"/>
        <v>20.5</v>
      </c>
      <c r="H17" s="12">
        <f t="shared" si="2"/>
        <v>6</v>
      </c>
      <c r="I17" s="12" t="str">
        <f t="shared" si="3"/>
        <v>+/-</v>
      </c>
      <c r="J17" s="12" t="str">
        <f t="shared" si="4"/>
        <v>0.4</v>
      </c>
      <c r="K17" s="13">
        <f t="shared" si="5"/>
        <v>0.24316109422492402</v>
      </c>
      <c r="L17" s="13">
        <f t="shared" si="6"/>
        <v>-2.1999999999999993</v>
      </c>
      <c r="M17" s="13">
        <f t="shared" si="7"/>
        <v>0.25064471888253259</v>
      </c>
      <c r="N17" s="13">
        <f t="shared" si="8"/>
        <v>-8.7773642700648864</v>
      </c>
      <c r="O17" s="12" t="s">
        <v>222</v>
      </c>
    </row>
    <row r="18" spans="1:15" x14ac:dyDescent="0.25">
      <c r="A18" s="30">
        <v>8</v>
      </c>
      <c r="B18" s="31" t="s">
        <v>227</v>
      </c>
      <c r="C18" s="32">
        <v>20.3</v>
      </c>
      <c r="D18" s="33" t="s">
        <v>217</v>
      </c>
      <c r="E18" s="48" t="str">
        <f t="shared" si="0"/>
        <v>Significantly Different</v>
      </c>
      <c r="G18" s="12">
        <f t="shared" si="1"/>
        <v>20.3</v>
      </c>
      <c r="H18" s="12">
        <f t="shared" si="2"/>
        <v>6</v>
      </c>
      <c r="I18" s="12" t="str">
        <f t="shared" si="3"/>
        <v>+/-</v>
      </c>
      <c r="J18" s="12" t="str">
        <f t="shared" si="4"/>
        <v>0.5</v>
      </c>
      <c r="K18" s="13">
        <f t="shared" si="5"/>
        <v>0.303951367781155</v>
      </c>
      <c r="L18" s="13">
        <f t="shared" si="6"/>
        <v>-2</v>
      </c>
      <c r="M18" s="13">
        <f t="shared" si="7"/>
        <v>0.30997079109986531</v>
      </c>
      <c r="N18" s="13">
        <f t="shared" si="8"/>
        <v>-6.4522208460462549</v>
      </c>
      <c r="O18" s="12" t="s">
        <v>224</v>
      </c>
    </row>
    <row r="19" spans="1:15" x14ac:dyDescent="0.25">
      <c r="A19" s="30">
        <v>9</v>
      </c>
      <c r="B19" s="31" t="s">
        <v>220</v>
      </c>
      <c r="C19" s="32">
        <v>20.100000000000001</v>
      </c>
      <c r="D19" s="33" t="s">
        <v>255</v>
      </c>
      <c r="E19" s="48" t="str">
        <f t="shared" si="0"/>
        <v>Significantly Different</v>
      </c>
      <c r="G19" s="12">
        <f t="shared" si="1"/>
        <v>20.100000000000001</v>
      </c>
      <c r="H19" s="12">
        <f t="shared" si="2"/>
        <v>6</v>
      </c>
      <c r="I19" s="12" t="str">
        <f t="shared" si="3"/>
        <v>+/-</v>
      </c>
      <c r="J19" s="12" t="str">
        <f t="shared" si="4"/>
        <v>0.4</v>
      </c>
      <c r="K19" s="13">
        <f t="shared" si="5"/>
        <v>0.24316109422492402</v>
      </c>
      <c r="L19" s="13">
        <f t="shared" si="6"/>
        <v>-1.8000000000000007</v>
      </c>
      <c r="M19" s="13">
        <f t="shared" si="7"/>
        <v>0.25064471888253259</v>
      </c>
      <c r="N19" s="13">
        <f t="shared" si="8"/>
        <v>-7.1814798573258214</v>
      </c>
      <c r="O19" s="12" t="s">
        <v>226</v>
      </c>
    </row>
    <row r="20" spans="1:15" x14ac:dyDescent="0.25">
      <c r="A20" s="30">
        <v>10</v>
      </c>
      <c r="B20" s="31" t="s">
        <v>240</v>
      </c>
      <c r="C20" s="32">
        <v>19.899999999999999</v>
      </c>
      <c r="D20" s="35" t="s">
        <v>228</v>
      </c>
      <c r="E20" s="48" t="str">
        <f t="shared" si="0"/>
        <v>Significantly Different</v>
      </c>
      <c r="G20" s="12">
        <f t="shared" si="1"/>
        <v>19.899999999999999</v>
      </c>
      <c r="H20" s="12">
        <f t="shared" si="2"/>
        <v>6</v>
      </c>
      <c r="I20" s="12" t="str">
        <f t="shared" si="3"/>
        <v>+/-</v>
      </c>
      <c r="J20" s="12" t="str">
        <f t="shared" si="4"/>
        <v>0.3</v>
      </c>
      <c r="K20" s="13">
        <f t="shared" si="5"/>
        <v>0.18237082066869301</v>
      </c>
      <c r="L20" s="13">
        <f t="shared" si="6"/>
        <v>-1.5999999999999979</v>
      </c>
      <c r="M20" s="13">
        <f t="shared" si="7"/>
        <v>0.19223572402239389</v>
      </c>
      <c r="N20" s="13">
        <f t="shared" si="8"/>
        <v>-8.3231148015631629</v>
      </c>
      <c r="O20" s="12" t="s">
        <v>229</v>
      </c>
    </row>
    <row r="21" spans="1:15" x14ac:dyDescent="0.25">
      <c r="A21" s="30">
        <v>11</v>
      </c>
      <c r="B21" s="31" t="s">
        <v>256</v>
      </c>
      <c r="C21" s="32">
        <v>19.600000000000001</v>
      </c>
      <c r="D21" s="33" t="s">
        <v>255</v>
      </c>
      <c r="E21" s="48" t="str">
        <f t="shared" si="0"/>
        <v>Significantly Different</v>
      </c>
      <c r="G21" s="12">
        <f t="shared" si="1"/>
        <v>19.600000000000001</v>
      </c>
      <c r="H21" s="12">
        <f t="shared" si="2"/>
        <v>6</v>
      </c>
      <c r="I21" s="12" t="str">
        <f t="shared" si="3"/>
        <v>+/-</v>
      </c>
      <c r="J21" s="12" t="str">
        <f t="shared" si="4"/>
        <v>0.4</v>
      </c>
      <c r="K21" s="13">
        <f t="shared" si="5"/>
        <v>0.24316109422492402</v>
      </c>
      <c r="L21" s="13">
        <f t="shared" si="6"/>
        <v>-1.3000000000000007</v>
      </c>
      <c r="M21" s="13">
        <f t="shared" si="7"/>
        <v>0.25064471888253259</v>
      </c>
      <c r="N21" s="13">
        <f t="shared" si="8"/>
        <v>-5.1866243414019824</v>
      </c>
      <c r="O21" s="12" t="s">
        <v>231</v>
      </c>
    </row>
    <row r="22" spans="1:15" x14ac:dyDescent="0.25">
      <c r="A22" s="30">
        <v>12</v>
      </c>
      <c r="B22" s="31" t="s">
        <v>262</v>
      </c>
      <c r="C22" s="32">
        <v>19.399999999999999</v>
      </c>
      <c r="D22" s="33" t="s">
        <v>228</v>
      </c>
      <c r="E22" s="48" t="str">
        <f t="shared" si="0"/>
        <v>Significantly Different</v>
      </c>
      <c r="G22" s="12">
        <f t="shared" si="1"/>
        <v>19.399999999999999</v>
      </c>
      <c r="H22" s="12">
        <f t="shared" si="2"/>
        <v>6</v>
      </c>
      <c r="I22" s="12" t="str">
        <f t="shared" si="3"/>
        <v>+/-</v>
      </c>
      <c r="J22" s="12" t="str">
        <f t="shared" si="4"/>
        <v>0.3</v>
      </c>
      <c r="K22" s="13">
        <f t="shared" si="5"/>
        <v>0.18237082066869301</v>
      </c>
      <c r="L22" s="13">
        <f t="shared" si="6"/>
        <v>-1.0999999999999979</v>
      </c>
      <c r="M22" s="13">
        <f t="shared" si="7"/>
        <v>0.19223572402239389</v>
      </c>
      <c r="N22" s="13">
        <f t="shared" si="8"/>
        <v>-5.7221414260746712</v>
      </c>
      <c r="O22" s="12" t="s">
        <v>233</v>
      </c>
    </row>
    <row r="23" spans="1:15" x14ac:dyDescent="0.25">
      <c r="A23" s="30">
        <v>13</v>
      </c>
      <c r="B23" s="31" t="s">
        <v>244</v>
      </c>
      <c r="C23" s="32">
        <v>19.100000000000001</v>
      </c>
      <c r="D23" s="33" t="s">
        <v>255</v>
      </c>
      <c r="E23" s="48" t="str">
        <f t="shared" si="0"/>
        <v>Significantly Different</v>
      </c>
      <c r="G23" s="12">
        <f t="shared" si="1"/>
        <v>19.100000000000001</v>
      </c>
      <c r="H23" s="12">
        <f t="shared" si="2"/>
        <v>6</v>
      </c>
      <c r="I23" s="12" t="str">
        <f t="shared" si="3"/>
        <v>+/-</v>
      </c>
      <c r="J23" s="12" t="str">
        <f t="shared" si="4"/>
        <v>0.4</v>
      </c>
      <c r="K23" s="13">
        <f t="shared" si="5"/>
        <v>0.24316109422492402</v>
      </c>
      <c r="L23" s="13">
        <f t="shared" si="6"/>
        <v>-0.80000000000000071</v>
      </c>
      <c r="M23" s="13">
        <f t="shared" si="7"/>
        <v>0.25064471888253259</v>
      </c>
      <c r="N23" s="13">
        <f t="shared" si="8"/>
        <v>-3.1917688254781442</v>
      </c>
      <c r="O23" s="12" t="s">
        <v>221</v>
      </c>
    </row>
    <row r="24" spans="1:15" x14ac:dyDescent="0.25">
      <c r="A24" s="30">
        <v>14</v>
      </c>
      <c r="B24" s="31" t="s">
        <v>233</v>
      </c>
      <c r="C24" s="32">
        <v>19</v>
      </c>
      <c r="D24" s="33" t="s">
        <v>294</v>
      </c>
      <c r="E24" s="48" t="str">
        <f t="shared" si="0"/>
        <v>Not Significantly Different</v>
      </c>
      <c r="G24" s="12">
        <f t="shared" si="1"/>
        <v>19</v>
      </c>
      <c r="H24" s="12">
        <f t="shared" si="2"/>
        <v>6</v>
      </c>
      <c r="I24" s="12" t="str">
        <f t="shared" si="3"/>
        <v>+/-</v>
      </c>
      <c r="J24" s="12" t="str">
        <f t="shared" si="4"/>
        <v>0.8</v>
      </c>
      <c r="K24" s="13">
        <f t="shared" si="5"/>
        <v>0.48632218844984804</v>
      </c>
      <c r="L24" s="13">
        <f t="shared" si="6"/>
        <v>-0.69999999999999929</v>
      </c>
      <c r="M24" s="13">
        <f t="shared" si="7"/>
        <v>0.49010685399991183</v>
      </c>
      <c r="N24" s="13">
        <f t="shared" si="8"/>
        <v>-1.4282599687947339</v>
      </c>
      <c r="O24" s="12" t="s">
        <v>235</v>
      </c>
    </row>
    <row r="25" spans="1:15" x14ac:dyDescent="0.25">
      <c r="A25" s="30">
        <v>15</v>
      </c>
      <c r="B25" s="31" t="s">
        <v>260</v>
      </c>
      <c r="C25" s="32">
        <v>18.899999999999999</v>
      </c>
      <c r="D25" s="33" t="s">
        <v>255</v>
      </c>
      <c r="E25" s="48" t="str">
        <f t="shared" si="0"/>
        <v>Significantly Different</v>
      </c>
      <c r="G25" s="12">
        <f t="shared" si="1"/>
        <v>18.899999999999999</v>
      </c>
      <c r="H25" s="12">
        <f t="shared" si="2"/>
        <v>6</v>
      </c>
      <c r="I25" s="12" t="str">
        <f t="shared" si="3"/>
        <v>+/-</v>
      </c>
      <c r="J25" s="12" t="str">
        <f t="shared" si="4"/>
        <v>0.4</v>
      </c>
      <c r="K25" s="13">
        <f t="shared" si="5"/>
        <v>0.24316109422492402</v>
      </c>
      <c r="L25" s="13">
        <f t="shared" si="6"/>
        <v>-0.59999999999999787</v>
      </c>
      <c r="M25" s="13">
        <f t="shared" si="7"/>
        <v>0.25064471888253259</v>
      </c>
      <c r="N25" s="13">
        <f t="shared" si="8"/>
        <v>-2.3938266191085975</v>
      </c>
      <c r="O25" s="12" t="s">
        <v>237</v>
      </c>
    </row>
    <row r="26" spans="1:15" x14ac:dyDescent="0.25">
      <c r="A26" s="30">
        <v>16</v>
      </c>
      <c r="B26" s="31" t="s">
        <v>231</v>
      </c>
      <c r="C26" s="32">
        <v>18.600000000000001</v>
      </c>
      <c r="D26" s="33" t="s">
        <v>255</v>
      </c>
      <c r="E26" s="48" t="str">
        <f t="shared" si="0"/>
        <v>Not Significantly Different</v>
      </c>
      <c r="G26" s="12">
        <f t="shared" si="1"/>
        <v>18.600000000000001</v>
      </c>
      <c r="H26" s="12">
        <f t="shared" si="2"/>
        <v>6</v>
      </c>
      <c r="I26" s="12" t="str">
        <f t="shared" si="3"/>
        <v>+/-</v>
      </c>
      <c r="J26" s="12" t="str">
        <f t="shared" si="4"/>
        <v>0.4</v>
      </c>
      <c r="K26" s="13">
        <f t="shared" si="5"/>
        <v>0.24316109422492402</v>
      </c>
      <c r="L26" s="13">
        <f t="shared" si="6"/>
        <v>-0.30000000000000071</v>
      </c>
      <c r="M26" s="13">
        <f t="shared" si="7"/>
        <v>0.25064471888253259</v>
      </c>
      <c r="N26" s="13">
        <f t="shared" si="8"/>
        <v>-1.1969133095543059</v>
      </c>
      <c r="O26" s="12" t="s">
        <v>219</v>
      </c>
    </row>
    <row r="27" spans="1:15" x14ac:dyDescent="0.25">
      <c r="A27" s="30">
        <v>16</v>
      </c>
      <c r="B27" s="31" t="s">
        <v>235</v>
      </c>
      <c r="C27" s="32">
        <v>18.600000000000001</v>
      </c>
      <c r="D27" s="33" t="s">
        <v>210</v>
      </c>
      <c r="E27" s="48" t="str">
        <f t="shared" si="0"/>
        <v>Significantly Different</v>
      </c>
      <c r="G27" s="12">
        <f t="shared" si="1"/>
        <v>18.600000000000001</v>
      </c>
      <c r="H27" s="12">
        <f t="shared" si="2"/>
        <v>6</v>
      </c>
      <c r="I27" s="12" t="str">
        <f t="shared" si="3"/>
        <v>+/-</v>
      </c>
      <c r="J27" s="12" t="str">
        <f t="shared" si="4"/>
        <v>0.2</v>
      </c>
      <c r="K27" s="13">
        <f t="shared" si="5"/>
        <v>0.12158054711246201</v>
      </c>
      <c r="L27" s="13">
        <f t="shared" si="6"/>
        <v>-0.30000000000000071</v>
      </c>
      <c r="M27" s="13">
        <f t="shared" si="7"/>
        <v>0.1359311840425404</v>
      </c>
      <c r="N27" s="13">
        <f t="shared" si="8"/>
        <v>-2.2069990937922976</v>
      </c>
      <c r="O27" s="12" t="s">
        <v>236</v>
      </c>
    </row>
    <row r="28" spans="1:15" x14ac:dyDescent="0.25">
      <c r="A28" s="30">
        <v>18</v>
      </c>
      <c r="B28" s="31" t="s">
        <v>219</v>
      </c>
      <c r="C28" s="32">
        <v>18.5</v>
      </c>
      <c r="D28" s="33" t="s">
        <v>217</v>
      </c>
      <c r="E28" s="48" t="str">
        <f t="shared" si="0"/>
        <v>Not Significantly Different</v>
      </c>
      <c r="G28" s="12">
        <f t="shared" si="1"/>
        <v>18.5</v>
      </c>
      <c r="H28" s="12">
        <f t="shared" si="2"/>
        <v>6</v>
      </c>
      <c r="I28" s="12" t="str">
        <f t="shared" si="3"/>
        <v>+/-</v>
      </c>
      <c r="J28" s="12" t="str">
        <f t="shared" si="4"/>
        <v>0.5</v>
      </c>
      <c r="K28" s="13">
        <f t="shared" si="5"/>
        <v>0.303951367781155</v>
      </c>
      <c r="L28" s="13">
        <f t="shared" si="6"/>
        <v>-0.19999999999999929</v>
      </c>
      <c r="M28" s="13">
        <f t="shared" si="7"/>
        <v>0.30997079109986531</v>
      </c>
      <c r="N28" s="13">
        <f t="shared" si="8"/>
        <v>-0.64522208460462327</v>
      </c>
      <c r="O28" s="12" t="s">
        <v>225</v>
      </c>
    </row>
    <row r="29" spans="1:15" x14ac:dyDescent="0.25">
      <c r="A29" s="30">
        <v>19</v>
      </c>
      <c r="B29" s="31" t="s">
        <v>247</v>
      </c>
      <c r="C29" s="32">
        <v>18.399999999999999</v>
      </c>
      <c r="D29" s="33" t="s">
        <v>228</v>
      </c>
      <c r="E29" s="48" t="str">
        <f t="shared" si="0"/>
        <v>Not Significantly Different</v>
      </c>
      <c r="G29" s="12">
        <f t="shared" si="1"/>
        <v>18.399999999999999</v>
      </c>
      <c r="H29" s="12">
        <f t="shared" si="2"/>
        <v>6</v>
      </c>
      <c r="I29" s="12" t="str">
        <f t="shared" si="3"/>
        <v>+/-</v>
      </c>
      <c r="J29" s="12" t="str">
        <f t="shared" si="4"/>
        <v>0.3</v>
      </c>
      <c r="K29" s="13">
        <f t="shared" si="5"/>
        <v>0.18237082066869301</v>
      </c>
      <c r="L29" s="13">
        <f t="shared" si="6"/>
        <v>-9.9999999999997868E-2</v>
      </c>
      <c r="M29" s="13">
        <f t="shared" si="7"/>
        <v>0.19223572402239389</v>
      </c>
      <c r="N29" s="13">
        <f t="shared" si="8"/>
        <v>-0.52019467509768724</v>
      </c>
      <c r="O29" s="12" t="s">
        <v>241</v>
      </c>
    </row>
    <row r="30" spans="1:15" x14ac:dyDescent="0.25">
      <c r="A30" s="30">
        <v>20</v>
      </c>
      <c r="B30" s="31" t="s">
        <v>238</v>
      </c>
      <c r="C30" s="32">
        <v>18.3</v>
      </c>
      <c r="D30" s="33" t="s">
        <v>294</v>
      </c>
      <c r="E30" s="48" t="str">
        <f t="shared" si="0"/>
        <v>Not Significantly Different</v>
      </c>
      <c r="G30" s="12">
        <f t="shared" si="1"/>
        <v>18.3</v>
      </c>
      <c r="H30" s="12">
        <f t="shared" si="2"/>
        <v>6</v>
      </c>
      <c r="I30" s="12" t="str">
        <f t="shared" si="3"/>
        <v>+/-</v>
      </c>
      <c r="J30" s="12" t="str">
        <f t="shared" si="4"/>
        <v>0.8</v>
      </c>
      <c r="K30" s="13">
        <f t="shared" si="5"/>
        <v>0.48632218844984804</v>
      </c>
      <c r="L30" s="13">
        <f t="shared" si="6"/>
        <v>0</v>
      </c>
      <c r="M30" s="13">
        <f t="shared" si="7"/>
        <v>0.49010685399991183</v>
      </c>
      <c r="N30" s="13">
        <f t="shared" si="8"/>
        <v>0</v>
      </c>
      <c r="O30" s="12" t="s">
        <v>207</v>
      </c>
    </row>
    <row r="31" spans="1:15" x14ac:dyDescent="0.25">
      <c r="A31" s="30">
        <v>21</v>
      </c>
      <c r="B31" s="31" t="s">
        <v>230</v>
      </c>
      <c r="C31" s="32">
        <v>18.100000000000001</v>
      </c>
      <c r="D31" s="33" t="s">
        <v>320</v>
      </c>
      <c r="E31" s="48" t="str">
        <f t="shared" si="0"/>
        <v>Not Significantly Different</v>
      </c>
      <c r="G31" s="12">
        <f t="shared" si="1"/>
        <v>18.100000000000001</v>
      </c>
      <c r="H31" s="12">
        <f t="shared" si="2"/>
        <v>6</v>
      </c>
      <c r="I31" s="12" t="str">
        <f t="shared" si="3"/>
        <v>+/-</v>
      </c>
      <c r="J31" s="12" t="str">
        <f t="shared" si="4"/>
        <v>1.0</v>
      </c>
      <c r="K31" s="13">
        <f t="shared" si="5"/>
        <v>0.60790273556231</v>
      </c>
      <c r="L31" s="13">
        <f t="shared" si="6"/>
        <v>0.19999999999999929</v>
      </c>
      <c r="M31" s="13">
        <f t="shared" si="7"/>
        <v>0.61093468821403585</v>
      </c>
      <c r="N31" s="13">
        <f t="shared" si="8"/>
        <v>0.32736723557908526</v>
      </c>
      <c r="O31" s="12" t="s">
        <v>244</v>
      </c>
    </row>
    <row r="32" spans="1:15" x14ac:dyDescent="0.25">
      <c r="A32" s="30">
        <v>22</v>
      </c>
      <c r="B32" s="31" t="s">
        <v>222</v>
      </c>
      <c r="C32" s="32">
        <v>18</v>
      </c>
      <c r="D32" s="33" t="s">
        <v>217</v>
      </c>
      <c r="E32" s="48" t="str">
        <f t="shared" si="0"/>
        <v>Not Significantly Different</v>
      </c>
      <c r="G32" s="12">
        <f t="shared" si="1"/>
        <v>18</v>
      </c>
      <c r="H32" s="12">
        <f t="shared" si="2"/>
        <v>6</v>
      </c>
      <c r="I32" s="12" t="str">
        <f t="shared" si="3"/>
        <v>+/-</v>
      </c>
      <c r="J32" s="12" t="str">
        <f t="shared" si="4"/>
        <v>0.5</v>
      </c>
      <c r="K32" s="13">
        <f t="shared" si="5"/>
        <v>0.303951367781155</v>
      </c>
      <c r="L32" s="13">
        <f t="shared" si="6"/>
        <v>0.30000000000000071</v>
      </c>
      <c r="M32" s="13">
        <f t="shared" si="7"/>
        <v>0.30997079109986531</v>
      </c>
      <c r="N32" s="13">
        <f t="shared" si="8"/>
        <v>0.96783312690694057</v>
      </c>
      <c r="O32" s="12" t="s">
        <v>247</v>
      </c>
    </row>
    <row r="33" spans="1:15" x14ac:dyDescent="0.25">
      <c r="A33" s="30">
        <v>22</v>
      </c>
      <c r="B33" s="31" t="s">
        <v>237</v>
      </c>
      <c r="C33" s="32">
        <v>18</v>
      </c>
      <c r="D33" s="33" t="s">
        <v>255</v>
      </c>
      <c r="E33" s="48" t="str">
        <f t="shared" si="0"/>
        <v>Not Significantly Different</v>
      </c>
      <c r="G33" s="12">
        <f t="shared" si="1"/>
        <v>18</v>
      </c>
      <c r="H33" s="12">
        <f t="shared" si="2"/>
        <v>6</v>
      </c>
      <c r="I33" s="12" t="str">
        <f t="shared" si="3"/>
        <v>+/-</v>
      </c>
      <c r="J33" s="12" t="str">
        <f t="shared" si="4"/>
        <v>0.4</v>
      </c>
      <c r="K33" s="13">
        <f t="shared" si="5"/>
        <v>0.24316109422492402</v>
      </c>
      <c r="L33" s="13">
        <f t="shared" si="6"/>
        <v>0.30000000000000071</v>
      </c>
      <c r="M33" s="13">
        <f t="shared" si="7"/>
        <v>0.25064471888253259</v>
      </c>
      <c r="N33" s="13">
        <f t="shared" si="8"/>
        <v>1.1969133095543059</v>
      </c>
      <c r="O33" s="12" t="s">
        <v>249</v>
      </c>
    </row>
    <row r="34" spans="1:15" x14ac:dyDescent="0.25">
      <c r="A34" s="30">
        <v>22</v>
      </c>
      <c r="B34" s="31" t="s">
        <v>216</v>
      </c>
      <c r="C34" s="32">
        <v>18</v>
      </c>
      <c r="D34" s="33" t="s">
        <v>321</v>
      </c>
      <c r="E34" s="48" t="str">
        <f t="shared" si="0"/>
        <v>Not Significantly Different</v>
      </c>
      <c r="G34" s="12">
        <f t="shared" si="1"/>
        <v>18</v>
      </c>
      <c r="H34" s="12">
        <f t="shared" si="2"/>
        <v>6</v>
      </c>
      <c r="I34" s="12" t="str">
        <f t="shared" si="3"/>
        <v>+/-</v>
      </c>
      <c r="J34" s="12" t="str">
        <f t="shared" si="4"/>
        <v>1.2</v>
      </c>
      <c r="K34" s="13">
        <f t="shared" si="5"/>
        <v>0.72948328267477203</v>
      </c>
      <c r="L34" s="13">
        <f t="shared" si="6"/>
        <v>0.30000000000000071</v>
      </c>
      <c r="M34" s="13">
        <f t="shared" si="7"/>
        <v>0.73201182849801194</v>
      </c>
      <c r="N34" s="13">
        <f t="shared" si="8"/>
        <v>0.40982944307820768</v>
      </c>
      <c r="O34" s="12" t="s">
        <v>240</v>
      </c>
    </row>
    <row r="35" spans="1:15" x14ac:dyDescent="0.25">
      <c r="A35" s="30">
        <v>25</v>
      </c>
      <c r="B35" s="31" t="s">
        <v>225</v>
      </c>
      <c r="C35" s="32">
        <v>17.899999999999999</v>
      </c>
      <c r="D35" s="33" t="s">
        <v>255</v>
      </c>
      <c r="E35" s="48" t="str">
        <f t="shared" si="0"/>
        <v>Not Significantly Different</v>
      </c>
      <c r="G35" s="12">
        <f t="shared" si="1"/>
        <v>17.899999999999999</v>
      </c>
      <c r="H35" s="12">
        <f t="shared" si="2"/>
        <v>6</v>
      </c>
      <c r="I35" s="12" t="str">
        <f t="shared" si="3"/>
        <v>+/-</v>
      </c>
      <c r="J35" s="12" t="str">
        <f t="shared" si="4"/>
        <v>0.4</v>
      </c>
      <c r="K35" s="13">
        <f t="shared" si="5"/>
        <v>0.24316109422492402</v>
      </c>
      <c r="L35" s="13">
        <f t="shared" si="6"/>
        <v>0.40000000000000213</v>
      </c>
      <c r="M35" s="13">
        <f t="shared" si="7"/>
        <v>0.25064471888253259</v>
      </c>
      <c r="N35" s="13">
        <f t="shared" si="8"/>
        <v>1.5958844127390792</v>
      </c>
      <c r="O35" s="12" t="s">
        <v>250</v>
      </c>
    </row>
    <row r="36" spans="1:15" x14ac:dyDescent="0.25">
      <c r="A36" s="30">
        <v>26</v>
      </c>
      <c r="B36" s="31" t="s">
        <v>213</v>
      </c>
      <c r="C36" s="32">
        <v>17.600000000000001</v>
      </c>
      <c r="D36" s="33" t="s">
        <v>228</v>
      </c>
      <c r="E36" s="48" t="str">
        <f t="shared" si="0"/>
        <v>Significantly Different</v>
      </c>
      <c r="G36" s="12">
        <f t="shared" si="1"/>
        <v>17.600000000000001</v>
      </c>
      <c r="H36" s="12">
        <f t="shared" si="2"/>
        <v>6</v>
      </c>
      <c r="I36" s="12" t="str">
        <f t="shared" si="3"/>
        <v>+/-</v>
      </c>
      <c r="J36" s="12" t="str">
        <f t="shared" si="4"/>
        <v>0.3</v>
      </c>
      <c r="K36" s="13">
        <f t="shared" si="5"/>
        <v>0.18237082066869301</v>
      </c>
      <c r="L36" s="13">
        <f t="shared" si="6"/>
        <v>0.69999999999999929</v>
      </c>
      <c r="M36" s="13">
        <f t="shared" si="7"/>
        <v>0.19223572402239389</v>
      </c>
      <c r="N36" s="13">
        <f t="shared" si="8"/>
        <v>3.641362725683885</v>
      </c>
      <c r="O36" s="12" t="s">
        <v>242</v>
      </c>
    </row>
    <row r="37" spans="1:15" x14ac:dyDescent="0.25">
      <c r="A37" s="30">
        <v>26</v>
      </c>
      <c r="B37" s="31" t="s">
        <v>261</v>
      </c>
      <c r="C37" s="32">
        <v>17.600000000000001</v>
      </c>
      <c r="D37" s="33" t="s">
        <v>228</v>
      </c>
      <c r="E37" s="48" t="str">
        <f t="shared" si="0"/>
        <v>Significantly Different</v>
      </c>
      <c r="G37" s="12">
        <f t="shared" si="1"/>
        <v>17.600000000000001</v>
      </c>
      <c r="H37" s="12">
        <f t="shared" si="2"/>
        <v>6</v>
      </c>
      <c r="I37" s="12" t="str">
        <f t="shared" si="3"/>
        <v>+/-</v>
      </c>
      <c r="J37" s="12" t="str">
        <f t="shared" si="4"/>
        <v>0.3</v>
      </c>
      <c r="K37" s="13">
        <f t="shared" si="5"/>
        <v>0.18237082066869301</v>
      </c>
      <c r="L37" s="13">
        <f t="shared" si="6"/>
        <v>0.69999999999999929</v>
      </c>
      <c r="M37" s="13">
        <f t="shared" si="7"/>
        <v>0.19223572402239389</v>
      </c>
      <c r="N37" s="13">
        <f t="shared" si="8"/>
        <v>3.641362725683885</v>
      </c>
      <c r="O37" s="12" t="s">
        <v>223</v>
      </c>
    </row>
    <row r="38" spans="1:15" x14ac:dyDescent="0.25">
      <c r="A38" s="30">
        <v>26</v>
      </c>
      <c r="B38" s="31" t="s">
        <v>239</v>
      </c>
      <c r="C38" s="32">
        <v>17.600000000000001</v>
      </c>
      <c r="D38" s="33" t="s">
        <v>255</v>
      </c>
      <c r="E38" s="48" t="str">
        <f t="shared" si="0"/>
        <v>Significantly Different</v>
      </c>
      <c r="G38" s="12">
        <f t="shared" si="1"/>
        <v>17.600000000000001</v>
      </c>
      <c r="H38" s="12">
        <f t="shared" si="2"/>
        <v>6</v>
      </c>
      <c r="I38" s="12" t="str">
        <f t="shared" si="3"/>
        <v>+/-</v>
      </c>
      <c r="J38" s="12" t="str">
        <f t="shared" si="4"/>
        <v>0.4</v>
      </c>
      <c r="K38" s="13">
        <f t="shared" si="5"/>
        <v>0.24316109422492402</v>
      </c>
      <c r="L38" s="13">
        <f t="shared" si="6"/>
        <v>0.69999999999999929</v>
      </c>
      <c r="M38" s="13">
        <f t="shared" si="7"/>
        <v>0.25064471888253259</v>
      </c>
      <c r="N38" s="13">
        <f t="shared" si="8"/>
        <v>2.7927977222933711</v>
      </c>
      <c r="O38" s="12" t="s">
        <v>227</v>
      </c>
    </row>
    <row r="39" spans="1:15" x14ac:dyDescent="0.25">
      <c r="A39" s="30">
        <v>29</v>
      </c>
      <c r="B39" s="31" t="s">
        <v>234</v>
      </c>
      <c r="C39" s="32">
        <v>17.5</v>
      </c>
      <c r="D39" s="33" t="s">
        <v>228</v>
      </c>
      <c r="E39" s="48" t="str">
        <f t="shared" si="0"/>
        <v>Significantly Different</v>
      </c>
      <c r="G39" s="12">
        <f t="shared" si="1"/>
        <v>17.5</v>
      </c>
      <c r="H39" s="12">
        <f t="shared" si="2"/>
        <v>6</v>
      </c>
      <c r="I39" s="12" t="str">
        <f t="shared" si="3"/>
        <v>+/-</v>
      </c>
      <c r="J39" s="12" t="str">
        <f t="shared" si="4"/>
        <v>0.3</v>
      </c>
      <c r="K39" s="13">
        <f t="shared" si="5"/>
        <v>0.18237082066869301</v>
      </c>
      <c r="L39" s="13">
        <f t="shared" si="6"/>
        <v>0.80000000000000071</v>
      </c>
      <c r="M39" s="13">
        <f t="shared" si="7"/>
        <v>0.19223572402239389</v>
      </c>
      <c r="N39" s="13">
        <f t="shared" si="8"/>
        <v>4.1615574007815903</v>
      </c>
      <c r="O39" s="12" t="s">
        <v>254</v>
      </c>
    </row>
    <row r="40" spans="1:15" x14ac:dyDescent="0.25">
      <c r="A40" s="30">
        <v>30</v>
      </c>
      <c r="B40" s="31" t="s">
        <v>215</v>
      </c>
      <c r="C40" s="32">
        <v>17.399999999999999</v>
      </c>
      <c r="D40" s="33" t="s">
        <v>217</v>
      </c>
      <c r="E40" s="48" t="str">
        <f t="shared" si="0"/>
        <v>Significantly Different</v>
      </c>
      <c r="G40" s="12">
        <f t="shared" si="1"/>
        <v>17.399999999999999</v>
      </c>
      <c r="H40" s="12">
        <f t="shared" si="2"/>
        <v>6</v>
      </c>
      <c r="I40" s="12" t="str">
        <f t="shared" si="3"/>
        <v>+/-</v>
      </c>
      <c r="J40" s="12" t="str">
        <f t="shared" si="4"/>
        <v>0.5</v>
      </c>
      <c r="K40" s="13">
        <f t="shared" si="5"/>
        <v>0.303951367781155</v>
      </c>
      <c r="L40" s="13">
        <f t="shared" si="6"/>
        <v>0.90000000000000213</v>
      </c>
      <c r="M40" s="13">
        <f t="shared" si="7"/>
        <v>0.30997079109986531</v>
      </c>
      <c r="N40" s="13">
        <f t="shared" si="8"/>
        <v>2.9034993807208216</v>
      </c>
      <c r="O40" s="12" t="s">
        <v>214</v>
      </c>
    </row>
    <row r="41" spans="1:15" x14ac:dyDescent="0.25">
      <c r="A41" s="30">
        <v>31</v>
      </c>
      <c r="B41" s="31" t="s">
        <v>251</v>
      </c>
      <c r="C41" s="32">
        <v>17.2</v>
      </c>
      <c r="D41" s="33" t="s">
        <v>255</v>
      </c>
      <c r="E41" s="48" t="str">
        <f t="shared" si="0"/>
        <v>Significantly Different</v>
      </c>
      <c r="G41" s="12">
        <f t="shared" si="1"/>
        <v>17.2</v>
      </c>
      <c r="H41" s="12">
        <f t="shared" si="2"/>
        <v>6</v>
      </c>
      <c r="I41" s="12" t="str">
        <f t="shared" si="3"/>
        <v>+/-</v>
      </c>
      <c r="J41" s="12" t="str">
        <f t="shared" si="4"/>
        <v>0.4</v>
      </c>
      <c r="K41" s="13">
        <f t="shared" si="5"/>
        <v>0.24316109422492402</v>
      </c>
      <c r="L41" s="13">
        <f t="shared" si="6"/>
        <v>1.1000000000000014</v>
      </c>
      <c r="M41" s="13">
        <f t="shared" si="7"/>
        <v>0.25064471888253259</v>
      </c>
      <c r="N41" s="13">
        <f t="shared" si="8"/>
        <v>4.3886821350324503</v>
      </c>
      <c r="O41" s="12" t="s">
        <v>257</v>
      </c>
    </row>
    <row r="42" spans="1:15" x14ac:dyDescent="0.25">
      <c r="A42" s="30">
        <v>32</v>
      </c>
      <c r="B42" s="31" t="s">
        <v>259</v>
      </c>
      <c r="C42" s="32">
        <v>17.100000000000001</v>
      </c>
      <c r="D42" s="33" t="s">
        <v>210</v>
      </c>
      <c r="E42" s="48" t="str">
        <f t="shared" si="0"/>
        <v>Significantly Different</v>
      </c>
      <c r="G42" s="12">
        <f t="shared" si="1"/>
        <v>17.100000000000001</v>
      </c>
      <c r="H42" s="12">
        <f t="shared" si="2"/>
        <v>6</v>
      </c>
      <c r="I42" s="12" t="str">
        <f t="shared" si="3"/>
        <v>+/-</v>
      </c>
      <c r="J42" s="12" t="str">
        <f t="shared" si="4"/>
        <v>0.2</v>
      </c>
      <c r="K42" s="13">
        <f t="shared" si="5"/>
        <v>0.12158054711246201</v>
      </c>
      <c r="L42" s="13">
        <f t="shared" si="6"/>
        <v>1.1999999999999993</v>
      </c>
      <c r="M42" s="13">
        <f t="shared" si="7"/>
        <v>0.1359311840425404</v>
      </c>
      <c r="N42" s="13">
        <f t="shared" si="8"/>
        <v>8.8279963751691657</v>
      </c>
      <c r="O42" s="12" t="s">
        <v>252</v>
      </c>
    </row>
    <row r="43" spans="1:15" x14ac:dyDescent="0.25">
      <c r="A43" s="30">
        <v>33</v>
      </c>
      <c r="B43" s="31" t="s">
        <v>242</v>
      </c>
      <c r="C43" s="32">
        <v>17</v>
      </c>
      <c r="D43" s="33" t="s">
        <v>255</v>
      </c>
      <c r="E43" s="48" t="str">
        <f t="shared" si="0"/>
        <v>Significantly Different</v>
      </c>
      <c r="G43" s="12">
        <f t="shared" si="1"/>
        <v>17</v>
      </c>
      <c r="H43" s="12">
        <f t="shared" si="2"/>
        <v>6</v>
      </c>
      <c r="I43" s="12" t="str">
        <f t="shared" si="3"/>
        <v>+/-</v>
      </c>
      <c r="J43" s="12" t="str">
        <f t="shared" si="4"/>
        <v>0.4</v>
      </c>
      <c r="K43" s="13">
        <f t="shared" si="5"/>
        <v>0.24316109422492402</v>
      </c>
      <c r="L43" s="13">
        <f t="shared" si="6"/>
        <v>1.3000000000000007</v>
      </c>
      <c r="M43" s="13">
        <f t="shared" si="7"/>
        <v>0.25064471888253259</v>
      </c>
      <c r="N43" s="13">
        <f t="shared" si="8"/>
        <v>5.1866243414019824</v>
      </c>
      <c r="O43" s="12" t="s">
        <v>259</v>
      </c>
    </row>
    <row r="44" spans="1:15" x14ac:dyDescent="0.25">
      <c r="A44" s="30">
        <v>33</v>
      </c>
      <c r="B44" s="31" t="s">
        <v>223</v>
      </c>
      <c r="C44" s="32">
        <v>17</v>
      </c>
      <c r="D44" s="33" t="s">
        <v>265</v>
      </c>
      <c r="E44" s="48" t="str">
        <f t="shared" si="0"/>
        <v>Significantly Different</v>
      </c>
      <c r="G44" s="12">
        <f t="shared" si="1"/>
        <v>17</v>
      </c>
      <c r="H44" s="12">
        <f t="shared" si="2"/>
        <v>6</v>
      </c>
      <c r="I44" s="12" t="str">
        <f t="shared" si="3"/>
        <v>+/-</v>
      </c>
      <c r="J44" s="12" t="str">
        <f t="shared" si="4"/>
        <v>0.7</v>
      </c>
      <c r="K44" s="13">
        <f t="shared" si="5"/>
        <v>0.42553191489361697</v>
      </c>
      <c r="L44" s="13">
        <f t="shared" si="6"/>
        <v>1.3000000000000007</v>
      </c>
      <c r="M44" s="13">
        <f t="shared" si="7"/>
        <v>0.42985214661796195</v>
      </c>
      <c r="N44" s="13">
        <f t="shared" si="8"/>
        <v>3.0242957031348658</v>
      </c>
      <c r="O44" s="12" t="s">
        <v>261</v>
      </c>
    </row>
    <row r="45" spans="1:15" x14ac:dyDescent="0.25">
      <c r="A45" s="30">
        <v>35</v>
      </c>
      <c r="B45" s="31" t="s">
        <v>249</v>
      </c>
      <c r="C45" s="32">
        <v>16.7</v>
      </c>
      <c r="D45" s="33" t="s">
        <v>210</v>
      </c>
      <c r="E45" s="48" t="str">
        <f t="shared" si="0"/>
        <v>Significantly Different</v>
      </c>
      <c r="G45" s="12">
        <f t="shared" si="1"/>
        <v>16.7</v>
      </c>
      <c r="H45" s="12">
        <f t="shared" si="2"/>
        <v>6</v>
      </c>
      <c r="I45" s="12" t="str">
        <f t="shared" si="3"/>
        <v>+/-</v>
      </c>
      <c r="J45" s="12" t="str">
        <f t="shared" si="4"/>
        <v>0.2</v>
      </c>
      <c r="K45" s="13">
        <f t="shared" si="5"/>
        <v>0.12158054711246201</v>
      </c>
      <c r="L45" s="13">
        <f t="shared" si="6"/>
        <v>1.6000000000000014</v>
      </c>
      <c r="M45" s="13">
        <f t="shared" si="7"/>
        <v>0.1359311840425404</v>
      </c>
      <c r="N45" s="13">
        <f t="shared" si="8"/>
        <v>11.770661833558904</v>
      </c>
      <c r="O45" s="12" t="s">
        <v>230</v>
      </c>
    </row>
    <row r="46" spans="1:15" x14ac:dyDescent="0.25">
      <c r="A46" s="30">
        <v>36</v>
      </c>
      <c r="B46" s="31" t="s">
        <v>214</v>
      </c>
      <c r="C46" s="32">
        <v>16.600000000000001</v>
      </c>
      <c r="D46" s="33" t="s">
        <v>294</v>
      </c>
      <c r="E46" s="48" t="str">
        <f t="shared" si="0"/>
        <v>Significantly Different</v>
      </c>
      <c r="G46" s="12">
        <f t="shared" si="1"/>
        <v>16.600000000000001</v>
      </c>
      <c r="H46" s="12">
        <f t="shared" si="2"/>
        <v>6</v>
      </c>
      <c r="I46" s="12" t="str">
        <f t="shared" si="3"/>
        <v>+/-</v>
      </c>
      <c r="J46" s="12" t="str">
        <f t="shared" si="4"/>
        <v>0.8</v>
      </c>
      <c r="K46" s="13">
        <f t="shared" si="5"/>
        <v>0.48632218844984804</v>
      </c>
      <c r="L46" s="13">
        <f t="shared" si="6"/>
        <v>1.6999999999999993</v>
      </c>
      <c r="M46" s="13">
        <f t="shared" si="7"/>
        <v>0.49010685399991183</v>
      </c>
      <c r="N46" s="13">
        <f t="shared" si="8"/>
        <v>3.468631352787213</v>
      </c>
      <c r="O46" s="12" t="s">
        <v>243</v>
      </c>
    </row>
    <row r="47" spans="1:15" x14ac:dyDescent="0.25">
      <c r="A47" s="30">
        <v>36</v>
      </c>
      <c r="B47" s="31" t="s">
        <v>248</v>
      </c>
      <c r="C47" s="32">
        <v>16.600000000000001</v>
      </c>
      <c r="D47" s="33" t="s">
        <v>210</v>
      </c>
      <c r="E47" s="48" t="str">
        <f t="shared" si="0"/>
        <v>Significantly Different</v>
      </c>
      <c r="G47" s="12">
        <f t="shared" si="1"/>
        <v>16.600000000000001</v>
      </c>
      <c r="H47" s="12">
        <f t="shared" si="2"/>
        <v>6</v>
      </c>
      <c r="I47" s="12" t="str">
        <f t="shared" si="3"/>
        <v>+/-</v>
      </c>
      <c r="J47" s="12" t="str">
        <f t="shared" si="4"/>
        <v>0.2</v>
      </c>
      <c r="K47" s="13">
        <f t="shared" si="5"/>
        <v>0.12158054711246201</v>
      </c>
      <c r="L47" s="13">
        <f t="shared" si="6"/>
        <v>1.6999999999999993</v>
      </c>
      <c r="M47" s="13">
        <f t="shared" si="7"/>
        <v>0.1359311840425404</v>
      </c>
      <c r="N47" s="13">
        <f t="shared" si="8"/>
        <v>12.50632819815632</v>
      </c>
      <c r="O47" s="12" t="s">
        <v>260</v>
      </c>
    </row>
    <row r="48" spans="1:15" x14ac:dyDescent="0.25">
      <c r="A48" s="30">
        <v>38</v>
      </c>
      <c r="B48" s="31" t="s">
        <v>208</v>
      </c>
      <c r="C48" s="32">
        <v>16.399999999999999</v>
      </c>
      <c r="D48" s="33" t="s">
        <v>255</v>
      </c>
      <c r="E48" s="48" t="str">
        <f t="shared" si="0"/>
        <v>Significantly Different</v>
      </c>
      <c r="G48" s="12">
        <f t="shared" si="1"/>
        <v>16.399999999999999</v>
      </c>
      <c r="H48" s="12">
        <f t="shared" si="2"/>
        <v>6</v>
      </c>
      <c r="I48" s="12" t="str">
        <f t="shared" si="3"/>
        <v>+/-</v>
      </c>
      <c r="J48" s="12" t="str">
        <f t="shared" si="4"/>
        <v>0.4</v>
      </c>
      <c r="K48" s="13">
        <f t="shared" si="5"/>
        <v>0.24316109422492402</v>
      </c>
      <c r="L48" s="13">
        <f t="shared" si="6"/>
        <v>1.9000000000000021</v>
      </c>
      <c r="M48" s="13">
        <f t="shared" si="7"/>
        <v>0.25064471888253259</v>
      </c>
      <c r="N48" s="13">
        <f t="shared" si="8"/>
        <v>7.5804509605105945</v>
      </c>
      <c r="O48" s="12" t="s">
        <v>239</v>
      </c>
    </row>
    <row r="49" spans="1:15" x14ac:dyDescent="0.25">
      <c r="A49" s="30">
        <v>38</v>
      </c>
      <c r="B49" s="31" t="s">
        <v>250</v>
      </c>
      <c r="C49" s="32">
        <v>16.399999999999999</v>
      </c>
      <c r="D49" s="33" t="s">
        <v>253</v>
      </c>
      <c r="E49" s="48" t="str">
        <f t="shared" si="0"/>
        <v>Significantly Different</v>
      </c>
      <c r="G49" s="12">
        <f t="shared" si="1"/>
        <v>16.399999999999999</v>
      </c>
      <c r="H49" s="12">
        <f t="shared" si="2"/>
        <v>6</v>
      </c>
      <c r="I49" s="12" t="str">
        <f t="shared" si="3"/>
        <v>+/-</v>
      </c>
      <c r="J49" s="12" t="str">
        <f t="shared" si="4"/>
        <v>0.6</v>
      </c>
      <c r="K49" s="13">
        <f t="shared" si="5"/>
        <v>0.36474164133738601</v>
      </c>
      <c r="L49" s="13">
        <f t="shared" si="6"/>
        <v>1.9000000000000021</v>
      </c>
      <c r="M49" s="13">
        <f t="shared" si="7"/>
        <v>0.36977279819442066</v>
      </c>
      <c r="N49" s="13">
        <f t="shared" si="8"/>
        <v>5.1382903482289475</v>
      </c>
      <c r="O49" s="12" t="s">
        <v>248</v>
      </c>
    </row>
    <row r="50" spans="1:15" x14ac:dyDescent="0.25">
      <c r="A50" s="30">
        <v>40</v>
      </c>
      <c r="B50" s="31" t="s">
        <v>243</v>
      </c>
      <c r="C50" s="32">
        <v>16.100000000000001</v>
      </c>
      <c r="D50" s="33" t="s">
        <v>228</v>
      </c>
      <c r="E50" s="48" t="str">
        <f t="shared" si="0"/>
        <v>Significantly Different</v>
      </c>
      <c r="G50" s="12">
        <f t="shared" si="1"/>
        <v>16.100000000000001</v>
      </c>
      <c r="H50" s="12">
        <f t="shared" si="2"/>
        <v>6</v>
      </c>
      <c r="I50" s="12" t="str">
        <f t="shared" si="3"/>
        <v>+/-</v>
      </c>
      <c r="J50" s="12" t="str">
        <f t="shared" si="4"/>
        <v>0.3</v>
      </c>
      <c r="K50" s="13">
        <f t="shared" si="5"/>
        <v>0.18237082066869301</v>
      </c>
      <c r="L50" s="13">
        <f t="shared" si="6"/>
        <v>2.1999999999999993</v>
      </c>
      <c r="M50" s="13">
        <f t="shared" si="7"/>
        <v>0.19223572402239389</v>
      </c>
      <c r="N50" s="13">
        <f t="shared" si="8"/>
        <v>11.44428285214936</v>
      </c>
      <c r="O50" s="12" t="s">
        <v>245</v>
      </c>
    </row>
    <row r="51" spans="1:15" x14ac:dyDescent="0.25">
      <c r="A51" s="30">
        <v>41</v>
      </c>
      <c r="B51" s="31" t="s">
        <v>254</v>
      </c>
      <c r="C51" s="32">
        <v>16</v>
      </c>
      <c r="D51" s="33" t="s">
        <v>217</v>
      </c>
      <c r="E51" s="48" t="str">
        <f t="shared" si="0"/>
        <v>Significantly Different</v>
      </c>
      <c r="G51" s="12">
        <f t="shared" si="1"/>
        <v>16</v>
      </c>
      <c r="H51" s="12">
        <f t="shared" si="2"/>
        <v>6</v>
      </c>
      <c r="I51" s="12" t="str">
        <f t="shared" si="3"/>
        <v>+/-</v>
      </c>
      <c r="J51" s="12" t="str">
        <f t="shared" si="4"/>
        <v>0.5</v>
      </c>
      <c r="K51" s="13">
        <f t="shared" si="5"/>
        <v>0.303951367781155</v>
      </c>
      <c r="L51" s="13">
        <f t="shared" si="6"/>
        <v>2.3000000000000007</v>
      </c>
      <c r="M51" s="13">
        <f t="shared" si="7"/>
        <v>0.30997079109986531</v>
      </c>
      <c r="N51" s="13">
        <f t="shared" si="8"/>
        <v>7.4200539729531956</v>
      </c>
      <c r="O51" s="12" t="s">
        <v>263</v>
      </c>
    </row>
    <row r="52" spans="1:15" x14ac:dyDescent="0.25">
      <c r="A52" s="30">
        <v>42</v>
      </c>
      <c r="B52" s="31" t="s">
        <v>241</v>
      </c>
      <c r="C52" s="32">
        <v>15.8</v>
      </c>
      <c r="D52" s="33" t="s">
        <v>217</v>
      </c>
      <c r="E52" s="48" t="str">
        <f t="shared" si="0"/>
        <v>Significantly Different</v>
      </c>
      <c r="G52" s="12">
        <f t="shared" si="1"/>
        <v>15.8</v>
      </c>
      <c r="H52" s="12">
        <f t="shared" si="2"/>
        <v>6</v>
      </c>
      <c r="I52" s="12" t="str">
        <f t="shared" si="3"/>
        <v>+/-</v>
      </c>
      <c r="J52" s="12" t="str">
        <f t="shared" si="4"/>
        <v>0.5</v>
      </c>
      <c r="K52" s="13">
        <f t="shared" si="5"/>
        <v>0.303951367781155</v>
      </c>
      <c r="L52" s="13">
        <f t="shared" si="6"/>
        <v>2.5</v>
      </c>
      <c r="M52" s="13">
        <f t="shared" si="7"/>
        <v>0.30997079109986531</v>
      </c>
      <c r="N52" s="13">
        <f t="shared" si="8"/>
        <v>8.0652760575578188</v>
      </c>
      <c r="O52" s="12" t="s">
        <v>238</v>
      </c>
    </row>
    <row r="53" spans="1:15" x14ac:dyDescent="0.25">
      <c r="A53" s="30">
        <v>43</v>
      </c>
      <c r="B53" s="31" t="s">
        <v>263</v>
      </c>
      <c r="C53" s="32">
        <v>15.7</v>
      </c>
      <c r="D53" s="33" t="s">
        <v>255</v>
      </c>
      <c r="E53" s="48" t="str">
        <f t="shared" si="0"/>
        <v>Significantly Different</v>
      </c>
      <c r="G53" s="12">
        <f t="shared" si="1"/>
        <v>15.7</v>
      </c>
      <c r="H53" s="12">
        <f t="shared" si="2"/>
        <v>6</v>
      </c>
      <c r="I53" s="12" t="str">
        <f t="shared" si="3"/>
        <v>+/-</v>
      </c>
      <c r="J53" s="12" t="str">
        <f t="shared" si="4"/>
        <v>0.4</v>
      </c>
      <c r="K53" s="13">
        <f t="shared" si="5"/>
        <v>0.24316109422492402</v>
      </c>
      <c r="L53" s="13">
        <f t="shared" si="6"/>
        <v>2.6000000000000014</v>
      </c>
      <c r="M53" s="13">
        <f t="shared" si="7"/>
        <v>0.25064471888253259</v>
      </c>
      <c r="N53" s="13">
        <f t="shared" si="8"/>
        <v>10.373248682803965</v>
      </c>
      <c r="O53" s="12" t="s">
        <v>251</v>
      </c>
    </row>
    <row r="54" spans="1:15" x14ac:dyDescent="0.25">
      <c r="A54" s="30">
        <v>44</v>
      </c>
      <c r="B54" s="31" t="s">
        <v>245</v>
      </c>
      <c r="C54" s="32">
        <v>15.6</v>
      </c>
      <c r="D54" s="33" t="s">
        <v>294</v>
      </c>
      <c r="E54" s="48" t="str">
        <f t="shared" si="0"/>
        <v>Significantly Different</v>
      </c>
      <c r="G54" s="12">
        <f t="shared" si="1"/>
        <v>15.6</v>
      </c>
      <c r="H54" s="12">
        <f t="shared" si="2"/>
        <v>6</v>
      </c>
      <c r="I54" s="12" t="str">
        <f t="shared" si="3"/>
        <v>+/-</v>
      </c>
      <c r="J54" s="12" t="str">
        <f t="shared" si="4"/>
        <v>0.8</v>
      </c>
      <c r="K54" s="13">
        <f t="shared" si="5"/>
        <v>0.48632218844984804</v>
      </c>
      <c r="L54" s="13">
        <f t="shared" si="6"/>
        <v>2.7000000000000011</v>
      </c>
      <c r="M54" s="13">
        <f t="shared" si="7"/>
        <v>0.49010685399991183</v>
      </c>
      <c r="N54" s="13">
        <f t="shared" si="8"/>
        <v>5.5090027367796957</v>
      </c>
      <c r="O54" s="12" t="s">
        <v>258</v>
      </c>
    </row>
    <row r="55" spans="1:15" x14ac:dyDescent="0.25">
      <c r="A55" s="30">
        <v>45</v>
      </c>
      <c r="B55" s="31" t="s">
        <v>224</v>
      </c>
      <c r="C55" s="32">
        <v>15.5</v>
      </c>
      <c r="D55" s="33" t="s">
        <v>320</v>
      </c>
      <c r="E55" s="48" t="str">
        <f t="shared" si="0"/>
        <v>Significantly Different</v>
      </c>
      <c r="G55" s="12">
        <f t="shared" si="1"/>
        <v>15.5</v>
      </c>
      <c r="H55" s="12">
        <f t="shared" si="2"/>
        <v>6</v>
      </c>
      <c r="I55" s="12" t="str">
        <f t="shared" si="3"/>
        <v>+/-</v>
      </c>
      <c r="J55" s="12" t="str">
        <f t="shared" si="4"/>
        <v>1.0</v>
      </c>
      <c r="K55" s="13">
        <f t="shared" si="5"/>
        <v>0.60790273556231</v>
      </c>
      <c r="L55" s="13">
        <f t="shared" si="6"/>
        <v>2.8000000000000007</v>
      </c>
      <c r="M55" s="13">
        <f t="shared" si="7"/>
        <v>0.61093468821403585</v>
      </c>
      <c r="N55" s="13">
        <f t="shared" si="8"/>
        <v>4.5831412981072113</v>
      </c>
      <c r="O55" s="12" t="s">
        <v>232</v>
      </c>
    </row>
    <row r="56" spans="1:15" x14ac:dyDescent="0.25">
      <c r="A56" s="30">
        <v>46</v>
      </c>
      <c r="B56" s="31" t="s">
        <v>209</v>
      </c>
      <c r="C56" s="32">
        <v>14.9</v>
      </c>
      <c r="D56" s="33" t="s">
        <v>294</v>
      </c>
      <c r="E56" s="48" t="str">
        <f t="shared" si="0"/>
        <v>Significantly Different</v>
      </c>
      <c r="G56" s="12">
        <f t="shared" si="1"/>
        <v>14.9</v>
      </c>
      <c r="H56" s="12">
        <f t="shared" si="2"/>
        <v>6</v>
      </c>
      <c r="I56" s="12" t="str">
        <f t="shared" si="3"/>
        <v>+/-</v>
      </c>
      <c r="J56" s="12" t="str">
        <f t="shared" si="4"/>
        <v>0.8</v>
      </c>
      <c r="K56" s="13">
        <f t="shared" si="5"/>
        <v>0.48632218844984804</v>
      </c>
      <c r="L56" s="13">
        <f t="shared" si="6"/>
        <v>3.4000000000000004</v>
      </c>
      <c r="M56" s="13">
        <f t="shared" si="7"/>
        <v>0.49010685399991183</v>
      </c>
      <c r="N56" s="13">
        <f t="shared" si="8"/>
        <v>6.9372627055744296</v>
      </c>
      <c r="O56" s="12" t="s">
        <v>209</v>
      </c>
    </row>
    <row r="57" spans="1:15" x14ac:dyDescent="0.25">
      <c r="A57" s="30">
        <v>47</v>
      </c>
      <c r="B57" s="31" t="s">
        <v>212</v>
      </c>
      <c r="C57" s="32">
        <v>14.8</v>
      </c>
      <c r="D57" s="33" t="s">
        <v>253</v>
      </c>
      <c r="E57" s="48" t="str">
        <f t="shared" si="0"/>
        <v>Significantly Different</v>
      </c>
      <c r="G57" s="12">
        <f t="shared" si="1"/>
        <v>14.8</v>
      </c>
      <c r="H57" s="12">
        <f t="shared" si="2"/>
        <v>6</v>
      </c>
      <c r="I57" s="12" t="str">
        <f t="shared" si="3"/>
        <v>+/-</v>
      </c>
      <c r="J57" s="12" t="str">
        <f t="shared" si="4"/>
        <v>0.6</v>
      </c>
      <c r="K57" s="13">
        <f t="shared" si="5"/>
        <v>0.36474164133738601</v>
      </c>
      <c r="L57" s="13">
        <f t="shared" si="6"/>
        <v>3.5</v>
      </c>
      <c r="M57" s="13">
        <f t="shared" si="7"/>
        <v>0.36977279819442066</v>
      </c>
      <c r="N57" s="13">
        <f t="shared" si="8"/>
        <v>9.4652716941059456</v>
      </c>
      <c r="O57" s="12" t="s">
        <v>262</v>
      </c>
    </row>
    <row r="58" spans="1:15" x14ac:dyDescent="0.25">
      <c r="A58" s="30">
        <v>48</v>
      </c>
      <c r="B58" s="31" t="s">
        <v>229</v>
      </c>
      <c r="C58" s="32">
        <v>14.7</v>
      </c>
      <c r="D58" s="33" t="s">
        <v>210</v>
      </c>
      <c r="E58" s="48" t="str">
        <f t="shared" si="0"/>
        <v>Significantly Different</v>
      </c>
      <c r="G58" s="12">
        <f t="shared" si="1"/>
        <v>14.7</v>
      </c>
      <c r="H58" s="12">
        <f t="shared" si="2"/>
        <v>6</v>
      </c>
      <c r="I58" s="12" t="str">
        <f t="shared" si="3"/>
        <v>+/-</v>
      </c>
      <c r="J58" s="12" t="str">
        <f t="shared" si="4"/>
        <v>0.2</v>
      </c>
      <c r="K58" s="13">
        <f t="shared" si="5"/>
        <v>0.12158054711246201</v>
      </c>
      <c r="L58" s="13">
        <f t="shared" si="6"/>
        <v>3.6000000000000014</v>
      </c>
      <c r="M58" s="13">
        <f t="shared" si="7"/>
        <v>0.1359311840425404</v>
      </c>
      <c r="N58" s="13">
        <f t="shared" si="8"/>
        <v>26.48398912550752</v>
      </c>
      <c r="O58" s="12" t="s">
        <v>256</v>
      </c>
    </row>
    <row r="59" spans="1:15" x14ac:dyDescent="0.25">
      <c r="A59" s="30">
        <v>49</v>
      </c>
      <c r="B59" s="31" t="s">
        <v>207</v>
      </c>
      <c r="C59" s="32">
        <v>14.6</v>
      </c>
      <c r="D59" s="33" t="s">
        <v>253</v>
      </c>
      <c r="E59" s="48" t="str">
        <f t="shared" si="0"/>
        <v>Significantly Different</v>
      </c>
      <c r="G59" s="12">
        <f t="shared" si="1"/>
        <v>14.6</v>
      </c>
      <c r="H59" s="12">
        <f t="shared" si="2"/>
        <v>6</v>
      </c>
      <c r="I59" s="12" t="str">
        <f t="shared" si="3"/>
        <v>+/-</v>
      </c>
      <c r="J59" s="12" t="str">
        <f t="shared" si="4"/>
        <v>0.6</v>
      </c>
      <c r="K59" s="13">
        <f t="shared" si="5"/>
        <v>0.36474164133738601</v>
      </c>
      <c r="L59" s="13">
        <f t="shared" si="6"/>
        <v>3.7000000000000011</v>
      </c>
      <c r="M59" s="13">
        <f t="shared" si="7"/>
        <v>0.36977279819442066</v>
      </c>
      <c r="N59" s="13">
        <f t="shared" si="8"/>
        <v>10.006144362340574</v>
      </c>
      <c r="O59" s="12" t="s">
        <v>212</v>
      </c>
    </row>
    <row r="60" spans="1:15" x14ac:dyDescent="0.25">
      <c r="A60" s="30">
        <v>50</v>
      </c>
      <c r="B60" s="31" t="s">
        <v>252</v>
      </c>
      <c r="C60" s="32">
        <v>14.5</v>
      </c>
      <c r="D60" s="33" t="s">
        <v>217</v>
      </c>
      <c r="E60" s="48" t="str">
        <f t="shared" si="0"/>
        <v>Significantly Different</v>
      </c>
      <c r="G60" s="12">
        <f t="shared" si="1"/>
        <v>14.5</v>
      </c>
      <c r="H60" s="12">
        <f t="shared" si="2"/>
        <v>6</v>
      </c>
      <c r="I60" s="12" t="str">
        <f t="shared" si="3"/>
        <v>+/-</v>
      </c>
      <c r="J60" s="12" t="str">
        <f t="shared" si="4"/>
        <v>0.5</v>
      </c>
      <c r="K60" s="13">
        <f t="shared" si="5"/>
        <v>0.303951367781155</v>
      </c>
      <c r="L60" s="13">
        <f t="shared" si="6"/>
        <v>3.8000000000000007</v>
      </c>
      <c r="M60" s="13">
        <f t="shared" si="7"/>
        <v>0.30997079109986531</v>
      </c>
      <c r="N60" s="13">
        <f t="shared" si="8"/>
        <v>12.259219607487887</v>
      </c>
      <c r="O60" s="12" t="s">
        <v>234</v>
      </c>
    </row>
    <row r="61" spans="1:15" x14ac:dyDescent="0.25">
      <c r="A61" s="30">
        <v>51</v>
      </c>
      <c r="B61" s="31" t="s">
        <v>226</v>
      </c>
      <c r="C61" s="32">
        <v>9.1999999999999993</v>
      </c>
      <c r="D61" s="33" t="s">
        <v>294</v>
      </c>
      <c r="E61" s="48" t="str">
        <f t="shared" si="0"/>
        <v>Significantly Different</v>
      </c>
      <c r="G61" s="12">
        <f t="shared" si="1"/>
        <v>9.1999999999999993</v>
      </c>
      <c r="H61" s="12">
        <f t="shared" si="2"/>
        <v>6</v>
      </c>
      <c r="I61" s="12" t="str">
        <f t="shared" si="3"/>
        <v>+/-</v>
      </c>
      <c r="J61" s="12" t="str">
        <f t="shared" si="4"/>
        <v>0.8</v>
      </c>
      <c r="K61" s="13">
        <f t="shared" si="5"/>
        <v>0.48632218844984804</v>
      </c>
      <c r="L61" s="13">
        <f t="shared" si="6"/>
        <v>9.1000000000000014</v>
      </c>
      <c r="M61" s="13">
        <f t="shared" si="7"/>
        <v>0.49010685399991183</v>
      </c>
      <c r="N61" s="13">
        <f t="shared" si="8"/>
        <v>18.567379594331562</v>
      </c>
      <c r="O61" s="12" t="s">
        <v>216</v>
      </c>
    </row>
    <row r="62" spans="1:15" ht="15.75" thickBot="1" x14ac:dyDescent="0.3">
      <c r="A62" s="36"/>
      <c r="B62" s="37" t="s">
        <v>264</v>
      </c>
      <c r="C62" s="38">
        <v>9.6999999999999993</v>
      </c>
      <c r="D62" s="39" t="s">
        <v>255</v>
      </c>
      <c r="E62" s="49" t="str">
        <f t="shared" si="0"/>
        <v>Significantly Different</v>
      </c>
      <c r="G62" s="12">
        <f t="shared" si="1"/>
        <v>9.6999999999999993</v>
      </c>
      <c r="H62" s="12">
        <f t="shared" si="2"/>
        <v>6</v>
      </c>
      <c r="I62" s="12" t="str">
        <f t="shared" si="3"/>
        <v>+/-</v>
      </c>
      <c r="J62" s="12" t="str">
        <f t="shared" si="4"/>
        <v>0.4</v>
      </c>
      <c r="K62" s="13">
        <f t="shared" si="5"/>
        <v>0.24316109422492402</v>
      </c>
      <c r="L62" s="13">
        <f t="shared" si="6"/>
        <v>8.6000000000000014</v>
      </c>
      <c r="M62" s="13">
        <f t="shared" si="7"/>
        <v>0.25064471888253259</v>
      </c>
      <c r="N62" s="13">
        <f t="shared" si="8"/>
        <v>34.311514873890026</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389" priority="5" operator="equal">
      <formula>"State Selected"</formula>
    </cfRule>
    <cfRule type="cellIs" dxfId="388" priority="6" operator="equal">
      <formula>"Not Significantly Different"</formula>
    </cfRule>
  </conditionalFormatting>
  <conditionalFormatting sqref="E10:E62">
    <cfRule type="cellIs" dxfId="387" priority="1" operator="equal">
      <formula>"OTHER ERROR"</formula>
    </cfRule>
    <cfRule type="cellIs" dxfId="386" priority="2" operator="equal">
      <formula>"Statistical Test not applicable"</formula>
    </cfRule>
    <cfRule type="cellIs" dxfId="385" priority="3" operator="equal">
      <formula>"Geography Selected"</formula>
    </cfRule>
    <cfRule type="cellIs" dxfId="384"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2FB9DCAB-4D4F-465C-BB8E-09D7A95519A3}">
      <formula1>$O$10:$O$62</formula1>
    </dataValidation>
  </dataValidation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D9D67-951F-448B-B934-9C26A71384B1}">
  <sheetPr codeName="Sheet54"/>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57</v>
      </c>
    </row>
    <row r="2" spans="1:16" x14ac:dyDescent="0.25">
      <c r="A2" s="14" t="s">
        <v>181</v>
      </c>
      <c r="B2" s="12" t="s">
        <v>388</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30.3</v>
      </c>
      <c r="C6" s="12" t="s">
        <v>188</v>
      </c>
      <c r="H6" s="19" t="s">
        <v>189</v>
      </c>
      <c r="I6" s="12">
        <f>VLOOKUP($B$4,$B$9:$K$62,6,FALSE)</f>
        <v>30.3</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30.3</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30.3</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232</v>
      </c>
      <c r="C11" s="32">
        <v>40.299999999999997</v>
      </c>
      <c r="D11" s="35" t="s">
        <v>253</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40.299999999999997</v>
      </c>
      <c r="H11" s="12">
        <f t="shared" ref="H11:H62" si="2">LEN(TRIM(D11))</f>
        <v>6</v>
      </c>
      <c r="I11" s="12" t="str">
        <f t="shared" ref="I11:I62" si="3">IF(H11&gt;=3,MID(TRIM(D11),1,3),"NO")</f>
        <v>+/-</v>
      </c>
      <c r="J11" s="12" t="str">
        <f t="shared" ref="J11:J62" si="4">IF(TRIM(I11)="+/-",MID(TRIM(D11),4,H11-3),D11)</f>
        <v>0.6</v>
      </c>
      <c r="K11" s="13">
        <f t="shared" ref="K11:K62" si="5">IF(TRIM(J11)="*****",0,IF(ISERROR(VALUE(J11)),"NA",VALUE(J11/$I$4)))</f>
        <v>0.36474164133738601</v>
      </c>
      <c r="L11" s="13">
        <f t="shared" ref="L11:L62" si="6">IF(AND(ISNUMBER(G11),ISNUMBER($I$6)),$I$6-G11,"N/A")</f>
        <v>-9.9999999999999964</v>
      </c>
      <c r="M11" s="13">
        <f t="shared" ref="M11:M62" si="7">IF(AND(ISNUMBER(K11),ISNUMBER($I$7)),SQRT(K11^2+($I$7)^2),"N/A")</f>
        <v>0.36977279819442066</v>
      </c>
      <c r="N11" s="13">
        <f>IF(AND(ISNUMBER(L11),ISNUMBER(M11),M11&lt;&gt;0),L11/M11,"NA")</f>
        <v>-27.043633411731264</v>
      </c>
      <c r="O11" s="12" t="s">
        <v>208</v>
      </c>
    </row>
    <row r="12" spans="1:16" x14ac:dyDescent="0.25">
      <c r="A12" s="30">
        <v>2</v>
      </c>
      <c r="B12" s="31" t="s">
        <v>258</v>
      </c>
      <c r="C12" s="32">
        <v>35.700000000000003</v>
      </c>
      <c r="D12" s="33" t="s">
        <v>228</v>
      </c>
      <c r="E12" s="48" t="str">
        <f t="shared" si="0"/>
        <v>Significantly Different</v>
      </c>
      <c r="G12" s="12">
        <f t="shared" si="1"/>
        <v>35.700000000000003</v>
      </c>
      <c r="H12" s="12">
        <f t="shared" si="2"/>
        <v>6</v>
      </c>
      <c r="I12" s="12" t="str">
        <f t="shared" si="3"/>
        <v>+/-</v>
      </c>
      <c r="J12" s="12" t="str">
        <f t="shared" si="4"/>
        <v>0.3</v>
      </c>
      <c r="K12" s="13">
        <f t="shared" si="5"/>
        <v>0.18237082066869301</v>
      </c>
      <c r="L12" s="13">
        <f t="shared" si="6"/>
        <v>-5.4000000000000021</v>
      </c>
      <c r="M12" s="13">
        <f t="shared" si="7"/>
        <v>0.19223572402239389</v>
      </c>
      <c r="N12" s="13">
        <f t="shared" ref="N12:N62" si="8">IF(AND(ISNUMBER(L12),ISNUMBER(M12),M12&lt;&gt;0),L12/M12,"NA")</f>
        <v>-28.090512455275725</v>
      </c>
      <c r="O12" s="12" t="s">
        <v>211</v>
      </c>
    </row>
    <row r="13" spans="1:16" x14ac:dyDescent="0.25">
      <c r="A13" s="30">
        <v>3</v>
      </c>
      <c r="B13" s="31" t="s">
        <v>211</v>
      </c>
      <c r="C13" s="32">
        <v>34.200000000000003</v>
      </c>
      <c r="D13" s="33" t="s">
        <v>333</v>
      </c>
      <c r="E13" s="48" t="str">
        <f t="shared" si="0"/>
        <v>Significantly Different</v>
      </c>
      <c r="G13" s="12">
        <f t="shared" si="1"/>
        <v>34.200000000000003</v>
      </c>
      <c r="H13" s="12">
        <f t="shared" si="2"/>
        <v>6</v>
      </c>
      <c r="I13" s="12" t="str">
        <f t="shared" si="3"/>
        <v>+/-</v>
      </c>
      <c r="J13" s="12" t="str">
        <f t="shared" si="4"/>
        <v>1.3</v>
      </c>
      <c r="K13" s="13">
        <f t="shared" si="5"/>
        <v>0.79027355623100304</v>
      </c>
      <c r="L13" s="13">
        <f t="shared" si="6"/>
        <v>-3.9000000000000021</v>
      </c>
      <c r="M13" s="13">
        <f t="shared" si="7"/>
        <v>0.79260819516141623</v>
      </c>
      <c r="N13" s="13">
        <f t="shared" si="8"/>
        <v>-4.9204638859503076</v>
      </c>
      <c r="O13" s="12" t="s">
        <v>213</v>
      </c>
    </row>
    <row r="14" spans="1:16" x14ac:dyDescent="0.25">
      <c r="A14" s="30">
        <v>4</v>
      </c>
      <c r="B14" s="31" t="s">
        <v>218</v>
      </c>
      <c r="C14" s="32">
        <v>33.4</v>
      </c>
      <c r="D14" s="33" t="s">
        <v>210</v>
      </c>
      <c r="E14" s="48" t="str">
        <f t="shared" si="0"/>
        <v>Significantly Different</v>
      </c>
      <c r="G14" s="12">
        <f t="shared" si="1"/>
        <v>33.4</v>
      </c>
      <c r="H14" s="12">
        <f t="shared" si="2"/>
        <v>6</v>
      </c>
      <c r="I14" s="12" t="str">
        <f t="shared" si="3"/>
        <v>+/-</v>
      </c>
      <c r="J14" s="12" t="str">
        <f t="shared" si="4"/>
        <v>0.2</v>
      </c>
      <c r="K14" s="13">
        <f t="shared" si="5"/>
        <v>0.12158054711246201</v>
      </c>
      <c r="L14" s="13">
        <f t="shared" si="6"/>
        <v>-3.0999999999999979</v>
      </c>
      <c r="M14" s="13">
        <f t="shared" si="7"/>
        <v>0.1359311840425404</v>
      </c>
      <c r="N14" s="13">
        <f t="shared" si="8"/>
        <v>-22.805657302520341</v>
      </c>
      <c r="O14" s="12" t="s">
        <v>215</v>
      </c>
    </row>
    <row r="15" spans="1:16" x14ac:dyDescent="0.25">
      <c r="A15" s="30">
        <v>5</v>
      </c>
      <c r="B15" s="31" t="s">
        <v>231</v>
      </c>
      <c r="C15" s="32">
        <v>32.799999999999997</v>
      </c>
      <c r="D15" s="33" t="s">
        <v>217</v>
      </c>
      <c r="E15" s="48" t="str">
        <f t="shared" si="0"/>
        <v>Significantly Different</v>
      </c>
      <c r="G15" s="12">
        <f t="shared" si="1"/>
        <v>32.799999999999997</v>
      </c>
      <c r="H15" s="12">
        <f t="shared" si="2"/>
        <v>6</v>
      </c>
      <c r="I15" s="12" t="str">
        <f t="shared" si="3"/>
        <v>+/-</v>
      </c>
      <c r="J15" s="12" t="str">
        <f t="shared" si="4"/>
        <v>0.5</v>
      </c>
      <c r="K15" s="13">
        <f t="shared" si="5"/>
        <v>0.303951367781155</v>
      </c>
      <c r="L15" s="13">
        <f t="shared" si="6"/>
        <v>-2.4999999999999964</v>
      </c>
      <c r="M15" s="13">
        <f t="shared" si="7"/>
        <v>0.30997079109986531</v>
      </c>
      <c r="N15" s="13">
        <f t="shared" si="8"/>
        <v>-8.0652760575578082</v>
      </c>
      <c r="O15" s="12" t="s">
        <v>218</v>
      </c>
    </row>
    <row r="16" spans="1:16" x14ac:dyDescent="0.25">
      <c r="A16" s="30">
        <v>5</v>
      </c>
      <c r="B16" s="31" t="s">
        <v>260</v>
      </c>
      <c r="C16" s="32">
        <v>32.799999999999997</v>
      </c>
      <c r="D16" s="33" t="s">
        <v>255</v>
      </c>
      <c r="E16" s="48" t="str">
        <f t="shared" si="0"/>
        <v>Significantly Different</v>
      </c>
      <c r="G16" s="12">
        <f t="shared" si="1"/>
        <v>32.799999999999997</v>
      </c>
      <c r="H16" s="12">
        <f t="shared" si="2"/>
        <v>6</v>
      </c>
      <c r="I16" s="12" t="str">
        <f t="shared" si="3"/>
        <v>+/-</v>
      </c>
      <c r="J16" s="12" t="str">
        <f t="shared" si="4"/>
        <v>0.4</v>
      </c>
      <c r="K16" s="13">
        <f t="shared" si="5"/>
        <v>0.24316109422492402</v>
      </c>
      <c r="L16" s="13">
        <f t="shared" si="6"/>
        <v>-2.4999999999999964</v>
      </c>
      <c r="M16" s="13">
        <f t="shared" si="7"/>
        <v>0.25064471888253259</v>
      </c>
      <c r="N16" s="13">
        <f t="shared" si="8"/>
        <v>-9.9742775796191783</v>
      </c>
      <c r="O16" s="12" t="s">
        <v>220</v>
      </c>
    </row>
    <row r="17" spans="1:15" x14ac:dyDescent="0.25">
      <c r="A17" s="30">
        <v>7</v>
      </c>
      <c r="B17" s="31" t="s">
        <v>221</v>
      </c>
      <c r="C17" s="32">
        <v>31.9</v>
      </c>
      <c r="D17" s="33" t="s">
        <v>246</v>
      </c>
      <c r="E17" s="48" t="str">
        <f t="shared" si="0"/>
        <v>Significantly Different</v>
      </c>
      <c r="G17" s="12">
        <f t="shared" si="1"/>
        <v>31.9</v>
      </c>
      <c r="H17" s="12">
        <f t="shared" si="2"/>
        <v>6</v>
      </c>
      <c r="I17" s="12" t="str">
        <f t="shared" si="3"/>
        <v>+/-</v>
      </c>
      <c r="J17" s="12" t="str">
        <f t="shared" si="4"/>
        <v>0.9</v>
      </c>
      <c r="K17" s="13">
        <f t="shared" si="5"/>
        <v>0.54711246200607899</v>
      </c>
      <c r="L17" s="13">
        <f t="shared" si="6"/>
        <v>-1.5999999999999979</v>
      </c>
      <c r="M17" s="13">
        <f t="shared" si="7"/>
        <v>0.55047933970440222</v>
      </c>
      <c r="N17" s="13">
        <f t="shared" si="8"/>
        <v>-2.9065577662899571</v>
      </c>
      <c r="O17" s="12" t="s">
        <v>222</v>
      </c>
    </row>
    <row r="18" spans="1:15" x14ac:dyDescent="0.25">
      <c r="A18" s="30">
        <v>8</v>
      </c>
      <c r="B18" s="31" t="s">
        <v>257</v>
      </c>
      <c r="C18" s="32">
        <v>31.6</v>
      </c>
      <c r="D18" s="33" t="s">
        <v>255</v>
      </c>
      <c r="E18" s="48" t="str">
        <f t="shared" si="0"/>
        <v>Significantly Different</v>
      </c>
      <c r="G18" s="12">
        <f t="shared" si="1"/>
        <v>31.6</v>
      </c>
      <c r="H18" s="12">
        <f t="shared" si="2"/>
        <v>6</v>
      </c>
      <c r="I18" s="12" t="str">
        <f t="shared" si="3"/>
        <v>+/-</v>
      </c>
      <c r="J18" s="12" t="str">
        <f t="shared" si="4"/>
        <v>0.4</v>
      </c>
      <c r="K18" s="13">
        <f t="shared" si="5"/>
        <v>0.24316109422492402</v>
      </c>
      <c r="L18" s="13">
        <f t="shared" si="6"/>
        <v>-1.3000000000000007</v>
      </c>
      <c r="M18" s="13">
        <f t="shared" si="7"/>
        <v>0.25064471888253259</v>
      </c>
      <c r="N18" s="13">
        <f t="shared" si="8"/>
        <v>-5.1866243414019824</v>
      </c>
      <c r="O18" s="12" t="s">
        <v>224</v>
      </c>
    </row>
    <row r="19" spans="1:15" x14ac:dyDescent="0.25">
      <c r="A19" s="30">
        <v>9</v>
      </c>
      <c r="B19" s="31" t="s">
        <v>244</v>
      </c>
      <c r="C19" s="32">
        <v>31.4</v>
      </c>
      <c r="D19" s="33" t="s">
        <v>255</v>
      </c>
      <c r="E19" s="48" t="str">
        <f t="shared" si="0"/>
        <v>Significantly Different</v>
      </c>
      <c r="G19" s="12">
        <f t="shared" si="1"/>
        <v>31.4</v>
      </c>
      <c r="H19" s="12">
        <f t="shared" si="2"/>
        <v>6</v>
      </c>
      <c r="I19" s="12" t="str">
        <f t="shared" si="3"/>
        <v>+/-</v>
      </c>
      <c r="J19" s="12" t="str">
        <f t="shared" si="4"/>
        <v>0.4</v>
      </c>
      <c r="K19" s="13">
        <f t="shared" si="5"/>
        <v>0.24316109422492402</v>
      </c>
      <c r="L19" s="13">
        <f t="shared" si="6"/>
        <v>-1.0999999999999979</v>
      </c>
      <c r="M19" s="13">
        <f t="shared" si="7"/>
        <v>0.25064471888253259</v>
      </c>
      <c r="N19" s="13">
        <f t="shared" si="8"/>
        <v>-4.3886821350324361</v>
      </c>
      <c r="O19" s="12" t="s">
        <v>226</v>
      </c>
    </row>
    <row r="20" spans="1:15" x14ac:dyDescent="0.25">
      <c r="A20" s="30">
        <v>10</v>
      </c>
      <c r="B20" s="31" t="s">
        <v>215</v>
      </c>
      <c r="C20" s="32">
        <v>31.2</v>
      </c>
      <c r="D20" s="35" t="s">
        <v>265</v>
      </c>
      <c r="E20" s="48" t="str">
        <f t="shared" si="0"/>
        <v>Significantly Different</v>
      </c>
      <c r="G20" s="12">
        <f t="shared" si="1"/>
        <v>31.2</v>
      </c>
      <c r="H20" s="12">
        <f t="shared" si="2"/>
        <v>6</v>
      </c>
      <c r="I20" s="12" t="str">
        <f t="shared" si="3"/>
        <v>+/-</v>
      </c>
      <c r="J20" s="12" t="str">
        <f t="shared" si="4"/>
        <v>0.7</v>
      </c>
      <c r="K20" s="13">
        <f t="shared" si="5"/>
        <v>0.42553191489361697</v>
      </c>
      <c r="L20" s="13">
        <f t="shared" si="6"/>
        <v>-0.89999999999999858</v>
      </c>
      <c r="M20" s="13">
        <f t="shared" si="7"/>
        <v>0.42985214661796195</v>
      </c>
      <c r="N20" s="13">
        <f t="shared" si="8"/>
        <v>-2.093743179093364</v>
      </c>
      <c r="O20" s="12" t="s">
        <v>229</v>
      </c>
    </row>
    <row r="21" spans="1:15" x14ac:dyDescent="0.25">
      <c r="A21" s="30">
        <v>10</v>
      </c>
      <c r="B21" s="31" t="s">
        <v>236</v>
      </c>
      <c r="C21" s="32">
        <v>31.2</v>
      </c>
      <c r="D21" s="33" t="s">
        <v>253</v>
      </c>
      <c r="E21" s="48" t="str">
        <f t="shared" si="0"/>
        <v>Significantly Different</v>
      </c>
      <c r="G21" s="12">
        <f t="shared" si="1"/>
        <v>31.2</v>
      </c>
      <c r="H21" s="12">
        <f t="shared" si="2"/>
        <v>6</v>
      </c>
      <c r="I21" s="12" t="str">
        <f t="shared" si="3"/>
        <v>+/-</v>
      </c>
      <c r="J21" s="12" t="str">
        <f t="shared" si="4"/>
        <v>0.6</v>
      </c>
      <c r="K21" s="13">
        <f t="shared" si="5"/>
        <v>0.36474164133738601</v>
      </c>
      <c r="L21" s="13">
        <f t="shared" si="6"/>
        <v>-0.89999999999999858</v>
      </c>
      <c r="M21" s="13">
        <f t="shared" si="7"/>
        <v>0.36977279819442066</v>
      </c>
      <c r="N21" s="13">
        <f t="shared" si="8"/>
        <v>-2.4339270070558108</v>
      </c>
      <c r="O21" s="12" t="s">
        <v>231</v>
      </c>
    </row>
    <row r="22" spans="1:15" x14ac:dyDescent="0.25">
      <c r="A22" s="30">
        <v>10</v>
      </c>
      <c r="B22" s="31" t="s">
        <v>250</v>
      </c>
      <c r="C22" s="32">
        <v>31.2</v>
      </c>
      <c r="D22" s="33" t="s">
        <v>253</v>
      </c>
      <c r="E22" s="48" t="str">
        <f t="shared" si="0"/>
        <v>Significantly Different</v>
      </c>
      <c r="G22" s="12">
        <f t="shared" si="1"/>
        <v>31.2</v>
      </c>
      <c r="H22" s="12">
        <f t="shared" si="2"/>
        <v>6</v>
      </c>
      <c r="I22" s="12" t="str">
        <f t="shared" si="3"/>
        <v>+/-</v>
      </c>
      <c r="J22" s="12" t="str">
        <f t="shared" si="4"/>
        <v>0.6</v>
      </c>
      <c r="K22" s="13">
        <f t="shared" si="5"/>
        <v>0.36474164133738601</v>
      </c>
      <c r="L22" s="13">
        <f t="shared" si="6"/>
        <v>-0.89999999999999858</v>
      </c>
      <c r="M22" s="13">
        <f t="shared" si="7"/>
        <v>0.36977279819442066</v>
      </c>
      <c r="N22" s="13">
        <f t="shared" si="8"/>
        <v>-2.4339270070558108</v>
      </c>
      <c r="O22" s="12" t="s">
        <v>233</v>
      </c>
    </row>
    <row r="23" spans="1:15" x14ac:dyDescent="0.25">
      <c r="A23" s="30">
        <v>13</v>
      </c>
      <c r="B23" s="31" t="s">
        <v>233</v>
      </c>
      <c r="C23" s="32">
        <v>31.1</v>
      </c>
      <c r="D23" s="33" t="s">
        <v>320</v>
      </c>
      <c r="E23" s="48" t="str">
        <f t="shared" si="0"/>
        <v>Not Significantly Different</v>
      </c>
      <c r="G23" s="12">
        <f t="shared" si="1"/>
        <v>31.1</v>
      </c>
      <c r="H23" s="12">
        <f t="shared" si="2"/>
        <v>6</v>
      </c>
      <c r="I23" s="12" t="str">
        <f t="shared" si="3"/>
        <v>+/-</v>
      </c>
      <c r="J23" s="12" t="str">
        <f t="shared" si="4"/>
        <v>1.0</v>
      </c>
      <c r="K23" s="13">
        <f t="shared" si="5"/>
        <v>0.60790273556231</v>
      </c>
      <c r="L23" s="13">
        <f t="shared" si="6"/>
        <v>-0.80000000000000071</v>
      </c>
      <c r="M23" s="13">
        <f t="shared" si="7"/>
        <v>0.61093468821403585</v>
      </c>
      <c r="N23" s="13">
        <f t="shared" si="8"/>
        <v>-1.309468942316347</v>
      </c>
      <c r="O23" s="12" t="s">
        <v>221</v>
      </c>
    </row>
    <row r="24" spans="1:15" x14ac:dyDescent="0.25">
      <c r="A24" s="30">
        <v>13</v>
      </c>
      <c r="B24" s="31" t="s">
        <v>225</v>
      </c>
      <c r="C24" s="32">
        <v>31.1</v>
      </c>
      <c r="D24" s="33" t="s">
        <v>255</v>
      </c>
      <c r="E24" s="48" t="str">
        <f t="shared" si="0"/>
        <v>Significantly Different</v>
      </c>
      <c r="G24" s="12">
        <f t="shared" si="1"/>
        <v>31.1</v>
      </c>
      <c r="H24" s="12">
        <f t="shared" si="2"/>
        <v>6</v>
      </c>
      <c r="I24" s="12" t="str">
        <f t="shared" si="3"/>
        <v>+/-</v>
      </c>
      <c r="J24" s="12" t="str">
        <f t="shared" si="4"/>
        <v>0.4</v>
      </c>
      <c r="K24" s="13">
        <f t="shared" si="5"/>
        <v>0.24316109422492402</v>
      </c>
      <c r="L24" s="13">
        <f t="shared" si="6"/>
        <v>-0.80000000000000071</v>
      </c>
      <c r="M24" s="13">
        <f t="shared" si="7"/>
        <v>0.25064471888253259</v>
      </c>
      <c r="N24" s="13">
        <f t="shared" si="8"/>
        <v>-3.1917688254781442</v>
      </c>
      <c r="O24" s="12" t="s">
        <v>235</v>
      </c>
    </row>
    <row r="25" spans="1:15" x14ac:dyDescent="0.25">
      <c r="A25" s="30">
        <v>15</v>
      </c>
      <c r="B25" s="31" t="s">
        <v>227</v>
      </c>
      <c r="C25" s="32">
        <v>31</v>
      </c>
      <c r="D25" s="33" t="s">
        <v>217</v>
      </c>
      <c r="E25" s="48" t="str">
        <f t="shared" si="0"/>
        <v>Significantly Different</v>
      </c>
      <c r="G25" s="12">
        <f t="shared" si="1"/>
        <v>31</v>
      </c>
      <c r="H25" s="12">
        <f t="shared" si="2"/>
        <v>6</v>
      </c>
      <c r="I25" s="12" t="str">
        <f t="shared" si="3"/>
        <v>+/-</v>
      </c>
      <c r="J25" s="12" t="str">
        <f t="shared" si="4"/>
        <v>0.5</v>
      </c>
      <c r="K25" s="13">
        <f t="shared" si="5"/>
        <v>0.303951367781155</v>
      </c>
      <c r="L25" s="13">
        <f t="shared" si="6"/>
        <v>-0.69999999999999929</v>
      </c>
      <c r="M25" s="13">
        <f t="shared" si="7"/>
        <v>0.30997079109986531</v>
      </c>
      <c r="N25" s="13">
        <f t="shared" si="8"/>
        <v>-2.2582772961161872</v>
      </c>
      <c r="O25" s="12" t="s">
        <v>237</v>
      </c>
    </row>
    <row r="26" spans="1:15" x14ac:dyDescent="0.25">
      <c r="A26" s="30">
        <v>16</v>
      </c>
      <c r="B26" s="31" t="s">
        <v>262</v>
      </c>
      <c r="C26" s="32">
        <v>30.8</v>
      </c>
      <c r="D26" s="33" t="s">
        <v>255</v>
      </c>
      <c r="E26" s="48" t="str">
        <f t="shared" si="0"/>
        <v>Significantly Different</v>
      </c>
      <c r="G26" s="12">
        <f t="shared" si="1"/>
        <v>30.8</v>
      </c>
      <c r="H26" s="12">
        <f t="shared" si="2"/>
        <v>6</v>
      </c>
      <c r="I26" s="12" t="str">
        <f t="shared" si="3"/>
        <v>+/-</v>
      </c>
      <c r="J26" s="12" t="str">
        <f t="shared" si="4"/>
        <v>0.4</v>
      </c>
      <c r="K26" s="13">
        <f t="shared" si="5"/>
        <v>0.24316109422492402</v>
      </c>
      <c r="L26" s="13">
        <f t="shared" si="6"/>
        <v>-0.5</v>
      </c>
      <c r="M26" s="13">
        <f t="shared" si="7"/>
        <v>0.25064471888253259</v>
      </c>
      <c r="N26" s="13">
        <f t="shared" si="8"/>
        <v>-1.9948555159238384</v>
      </c>
      <c r="O26" s="12" t="s">
        <v>219</v>
      </c>
    </row>
    <row r="27" spans="1:15" x14ac:dyDescent="0.25">
      <c r="A27" s="30">
        <v>17</v>
      </c>
      <c r="B27" s="31" t="s">
        <v>237</v>
      </c>
      <c r="C27" s="32">
        <v>30.6</v>
      </c>
      <c r="D27" s="33" t="s">
        <v>255</v>
      </c>
      <c r="E27" s="48" t="str">
        <f t="shared" si="0"/>
        <v>Not Significantly Different</v>
      </c>
      <c r="G27" s="12">
        <f t="shared" si="1"/>
        <v>30.6</v>
      </c>
      <c r="H27" s="12">
        <f t="shared" si="2"/>
        <v>6</v>
      </c>
      <c r="I27" s="12" t="str">
        <f t="shared" si="3"/>
        <v>+/-</v>
      </c>
      <c r="J27" s="12" t="str">
        <f t="shared" si="4"/>
        <v>0.4</v>
      </c>
      <c r="K27" s="13">
        <f t="shared" si="5"/>
        <v>0.24316109422492402</v>
      </c>
      <c r="L27" s="13">
        <f t="shared" si="6"/>
        <v>-0.30000000000000071</v>
      </c>
      <c r="M27" s="13">
        <f t="shared" si="7"/>
        <v>0.25064471888253259</v>
      </c>
      <c r="N27" s="13">
        <f t="shared" si="8"/>
        <v>-1.1969133095543059</v>
      </c>
      <c r="O27" s="12" t="s">
        <v>236</v>
      </c>
    </row>
    <row r="28" spans="1:15" x14ac:dyDescent="0.25">
      <c r="A28" s="30">
        <v>18</v>
      </c>
      <c r="B28" s="31" t="s">
        <v>241</v>
      </c>
      <c r="C28" s="32">
        <v>30.5</v>
      </c>
      <c r="D28" s="33" t="s">
        <v>253</v>
      </c>
      <c r="E28" s="48" t="str">
        <f t="shared" si="0"/>
        <v>Not Significantly Different</v>
      </c>
      <c r="G28" s="12">
        <f t="shared" si="1"/>
        <v>30.5</v>
      </c>
      <c r="H28" s="12">
        <f t="shared" si="2"/>
        <v>6</v>
      </c>
      <c r="I28" s="12" t="str">
        <f t="shared" si="3"/>
        <v>+/-</v>
      </c>
      <c r="J28" s="12" t="str">
        <f t="shared" si="4"/>
        <v>0.6</v>
      </c>
      <c r="K28" s="13">
        <f t="shared" si="5"/>
        <v>0.36474164133738601</v>
      </c>
      <c r="L28" s="13">
        <f t="shared" si="6"/>
        <v>-0.19999999999999929</v>
      </c>
      <c r="M28" s="13">
        <f t="shared" si="7"/>
        <v>0.36977279819442066</v>
      </c>
      <c r="N28" s="13">
        <f t="shared" si="8"/>
        <v>-0.54087266823462354</v>
      </c>
      <c r="O28" s="12" t="s">
        <v>225</v>
      </c>
    </row>
    <row r="29" spans="1:15" x14ac:dyDescent="0.25">
      <c r="A29" s="30">
        <v>19</v>
      </c>
      <c r="B29" s="31" t="s">
        <v>213</v>
      </c>
      <c r="C29" s="32">
        <v>30.4</v>
      </c>
      <c r="D29" s="33" t="s">
        <v>255</v>
      </c>
      <c r="E29" s="48" t="str">
        <f t="shared" si="0"/>
        <v>Not Significantly Different</v>
      </c>
      <c r="G29" s="12">
        <f t="shared" si="1"/>
        <v>30.4</v>
      </c>
      <c r="H29" s="12">
        <f t="shared" si="2"/>
        <v>6</v>
      </c>
      <c r="I29" s="12" t="str">
        <f t="shared" si="3"/>
        <v>+/-</v>
      </c>
      <c r="J29" s="12" t="str">
        <f t="shared" si="4"/>
        <v>0.4</v>
      </c>
      <c r="K29" s="13">
        <f t="shared" si="5"/>
        <v>0.24316109422492402</v>
      </c>
      <c r="L29" s="13">
        <f t="shared" si="6"/>
        <v>-9.9999999999997868E-2</v>
      </c>
      <c r="M29" s="13">
        <f t="shared" si="7"/>
        <v>0.25064471888253259</v>
      </c>
      <c r="N29" s="13">
        <f t="shared" si="8"/>
        <v>-0.3989711031847592</v>
      </c>
      <c r="O29" s="12" t="s">
        <v>241</v>
      </c>
    </row>
    <row r="30" spans="1:15" x14ac:dyDescent="0.25">
      <c r="A30" s="30">
        <v>20</v>
      </c>
      <c r="B30" s="31" t="s">
        <v>251</v>
      </c>
      <c r="C30" s="32">
        <v>30.2</v>
      </c>
      <c r="D30" s="33" t="s">
        <v>255</v>
      </c>
      <c r="E30" s="48" t="str">
        <f t="shared" si="0"/>
        <v>Not Significantly Different</v>
      </c>
      <c r="G30" s="12">
        <f t="shared" si="1"/>
        <v>30.2</v>
      </c>
      <c r="H30" s="12">
        <f t="shared" si="2"/>
        <v>6</v>
      </c>
      <c r="I30" s="12" t="str">
        <f t="shared" si="3"/>
        <v>+/-</v>
      </c>
      <c r="J30" s="12" t="str">
        <f t="shared" si="4"/>
        <v>0.4</v>
      </c>
      <c r="K30" s="13">
        <f t="shared" si="5"/>
        <v>0.24316109422492402</v>
      </c>
      <c r="L30" s="13">
        <f t="shared" si="6"/>
        <v>0.10000000000000142</v>
      </c>
      <c r="M30" s="13">
        <f t="shared" si="7"/>
        <v>0.25064471888253259</v>
      </c>
      <c r="N30" s="13">
        <f t="shared" si="8"/>
        <v>0.39897110318477336</v>
      </c>
      <c r="O30" s="12" t="s">
        <v>207</v>
      </c>
    </row>
    <row r="31" spans="1:15" x14ac:dyDescent="0.25">
      <c r="A31" s="30">
        <v>21</v>
      </c>
      <c r="B31" s="31" t="s">
        <v>235</v>
      </c>
      <c r="C31" s="32">
        <v>30.1</v>
      </c>
      <c r="D31" s="33" t="s">
        <v>228</v>
      </c>
      <c r="E31" s="48" t="str">
        <f t="shared" si="0"/>
        <v>Not Significantly Different</v>
      </c>
      <c r="G31" s="12">
        <f t="shared" si="1"/>
        <v>30.1</v>
      </c>
      <c r="H31" s="12">
        <f t="shared" si="2"/>
        <v>6</v>
      </c>
      <c r="I31" s="12" t="str">
        <f t="shared" si="3"/>
        <v>+/-</v>
      </c>
      <c r="J31" s="12" t="str">
        <f t="shared" si="4"/>
        <v>0.3</v>
      </c>
      <c r="K31" s="13">
        <f t="shared" si="5"/>
        <v>0.18237082066869301</v>
      </c>
      <c r="L31" s="13">
        <f t="shared" si="6"/>
        <v>0.19999999999999929</v>
      </c>
      <c r="M31" s="13">
        <f t="shared" si="7"/>
        <v>0.19223572402239389</v>
      </c>
      <c r="N31" s="13">
        <f t="shared" si="8"/>
        <v>1.0403893501953931</v>
      </c>
      <c r="O31" s="12" t="s">
        <v>244</v>
      </c>
    </row>
    <row r="32" spans="1:15" x14ac:dyDescent="0.25">
      <c r="A32" s="30">
        <v>21</v>
      </c>
      <c r="B32" s="31" t="s">
        <v>261</v>
      </c>
      <c r="C32" s="32">
        <v>30.1</v>
      </c>
      <c r="D32" s="33" t="s">
        <v>255</v>
      </c>
      <c r="E32" s="48" t="str">
        <f t="shared" si="0"/>
        <v>Not Significantly Different</v>
      </c>
      <c r="G32" s="12">
        <f t="shared" si="1"/>
        <v>30.1</v>
      </c>
      <c r="H32" s="12">
        <f t="shared" si="2"/>
        <v>6</v>
      </c>
      <c r="I32" s="12" t="str">
        <f t="shared" si="3"/>
        <v>+/-</v>
      </c>
      <c r="J32" s="12" t="str">
        <f t="shared" si="4"/>
        <v>0.4</v>
      </c>
      <c r="K32" s="13">
        <f t="shared" si="5"/>
        <v>0.24316109422492402</v>
      </c>
      <c r="L32" s="13">
        <f t="shared" si="6"/>
        <v>0.19999999999999929</v>
      </c>
      <c r="M32" s="13">
        <f t="shared" si="7"/>
        <v>0.25064471888253259</v>
      </c>
      <c r="N32" s="13">
        <f t="shared" si="8"/>
        <v>0.7979422063695325</v>
      </c>
      <c r="O32" s="12" t="s">
        <v>247</v>
      </c>
    </row>
    <row r="33" spans="1:15" x14ac:dyDescent="0.25">
      <c r="A33" s="30">
        <v>21</v>
      </c>
      <c r="B33" s="31" t="s">
        <v>256</v>
      </c>
      <c r="C33" s="32">
        <v>30.1</v>
      </c>
      <c r="D33" s="33" t="s">
        <v>255</v>
      </c>
      <c r="E33" s="48" t="str">
        <f t="shared" si="0"/>
        <v>Not Significantly Different</v>
      </c>
      <c r="G33" s="12">
        <f t="shared" si="1"/>
        <v>30.1</v>
      </c>
      <c r="H33" s="12">
        <f t="shared" si="2"/>
        <v>6</v>
      </c>
      <c r="I33" s="12" t="str">
        <f t="shared" si="3"/>
        <v>+/-</v>
      </c>
      <c r="J33" s="12" t="str">
        <f t="shared" si="4"/>
        <v>0.4</v>
      </c>
      <c r="K33" s="13">
        <f t="shared" si="5"/>
        <v>0.24316109422492402</v>
      </c>
      <c r="L33" s="13">
        <f t="shared" si="6"/>
        <v>0.19999999999999929</v>
      </c>
      <c r="M33" s="13">
        <f t="shared" si="7"/>
        <v>0.25064471888253259</v>
      </c>
      <c r="N33" s="13">
        <f t="shared" si="8"/>
        <v>0.7979422063695325</v>
      </c>
      <c r="O33" s="12" t="s">
        <v>249</v>
      </c>
    </row>
    <row r="34" spans="1:15" x14ac:dyDescent="0.25">
      <c r="A34" s="30">
        <v>24</v>
      </c>
      <c r="B34" s="31" t="s">
        <v>220</v>
      </c>
      <c r="C34" s="32">
        <v>30</v>
      </c>
      <c r="D34" s="33" t="s">
        <v>255</v>
      </c>
      <c r="E34" s="48" t="str">
        <f t="shared" si="0"/>
        <v>Not Significantly Different</v>
      </c>
      <c r="G34" s="12">
        <f t="shared" si="1"/>
        <v>30</v>
      </c>
      <c r="H34" s="12">
        <f t="shared" si="2"/>
        <v>6</v>
      </c>
      <c r="I34" s="12" t="str">
        <f t="shared" si="3"/>
        <v>+/-</v>
      </c>
      <c r="J34" s="12" t="str">
        <f t="shared" si="4"/>
        <v>0.4</v>
      </c>
      <c r="K34" s="13">
        <f t="shared" si="5"/>
        <v>0.24316109422492402</v>
      </c>
      <c r="L34" s="13">
        <f t="shared" si="6"/>
        <v>0.30000000000000071</v>
      </c>
      <c r="M34" s="13">
        <f t="shared" si="7"/>
        <v>0.25064471888253259</v>
      </c>
      <c r="N34" s="13">
        <f t="shared" si="8"/>
        <v>1.1969133095543059</v>
      </c>
      <c r="O34" s="12" t="s">
        <v>240</v>
      </c>
    </row>
    <row r="35" spans="1:15" x14ac:dyDescent="0.25">
      <c r="A35" s="30">
        <v>25</v>
      </c>
      <c r="B35" s="31" t="s">
        <v>240</v>
      </c>
      <c r="C35" s="32">
        <v>29.6</v>
      </c>
      <c r="D35" s="33" t="s">
        <v>228</v>
      </c>
      <c r="E35" s="48" t="str">
        <f t="shared" si="0"/>
        <v>Significantly Different</v>
      </c>
      <c r="G35" s="12">
        <f t="shared" si="1"/>
        <v>29.6</v>
      </c>
      <c r="H35" s="12">
        <f t="shared" si="2"/>
        <v>6</v>
      </c>
      <c r="I35" s="12" t="str">
        <f t="shared" si="3"/>
        <v>+/-</v>
      </c>
      <c r="J35" s="12" t="str">
        <f t="shared" si="4"/>
        <v>0.3</v>
      </c>
      <c r="K35" s="13">
        <f t="shared" si="5"/>
        <v>0.18237082066869301</v>
      </c>
      <c r="L35" s="13">
        <f t="shared" si="6"/>
        <v>0.69999999999999929</v>
      </c>
      <c r="M35" s="13">
        <f t="shared" si="7"/>
        <v>0.19223572402239389</v>
      </c>
      <c r="N35" s="13">
        <f t="shared" si="8"/>
        <v>3.641362725683885</v>
      </c>
      <c r="O35" s="12" t="s">
        <v>250</v>
      </c>
    </row>
    <row r="36" spans="1:15" x14ac:dyDescent="0.25">
      <c r="A36" s="30">
        <v>25</v>
      </c>
      <c r="B36" s="31" t="s">
        <v>238</v>
      </c>
      <c r="C36" s="32">
        <v>29.6</v>
      </c>
      <c r="D36" s="33" t="s">
        <v>246</v>
      </c>
      <c r="E36" s="48" t="str">
        <f t="shared" si="0"/>
        <v>Not Significantly Different</v>
      </c>
      <c r="G36" s="12">
        <f t="shared" si="1"/>
        <v>29.6</v>
      </c>
      <c r="H36" s="12">
        <f t="shared" si="2"/>
        <v>6</v>
      </c>
      <c r="I36" s="12" t="str">
        <f t="shared" si="3"/>
        <v>+/-</v>
      </c>
      <c r="J36" s="12" t="str">
        <f t="shared" si="4"/>
        <v>0.9</v>
      </c>
      <c r="K36" s="13">
        <f t="shared" si="5"/>
        <v>0.54711246200607899</v>
      </c>
      <c r="L36" s="13">
        <f t="shared" si="6"/>
        <v>0.69999999999999929</v>
      </c>
      <c r="M36" s="13">
        <f t="shared" si="7"/>
        <v>0.55047933970440222</v>
      </c>
      <c r="N36" s="13">
        <f t="shared" si="8"/>
        <v>1.2716190227518567</v>
      </c>
      <c r="O36" s="12" t="s">
        <v>242</v>
      </c>
    </row>
    <row r="37" spans="1:15" x14ac:dyDescent="0.25">
      <c r="A37" s="30">
        <v>27</v>
      </c>
      <c r="B37" s="31" t="s">
        <v>208</v>
      </c>
      <c r="C37" s="32">
        <v>29.5</v>
      </c>
      <c r="D37" s="33" t="s">
        <v>217</v>
      </c>
      <c r="E37" s="48" t="str">
        <f t="shared" si="0"/>
        <v>Significantly Different</v>
      </c>
      <c r="G37" s="12">
        <f t="shared" si="1"/>
        <v>29.5</v>
      </c>
      <c r="H37" s="12">
        <f t="shared" si="2"/>
        <v>6</v>
      </c>
      <c r="I37" s="12" t="str">
        <f t="shared" si="3"/>
        <v>+/-</v>
      </c>
      <c r="J37" s="12" t="str">
        <f t="shared" si="4"/>
        <v>0.5</v>
      </c>
      <c r="K37" s="13">
        <f t="shared" si="5"/>
        <v>0.303951367781155</v>
      </c>
      <c r="L37" s="13">
        <f t="shared" si="6"/>
        <v>0.80000000000000071</v>
      </c>
      <c r="M37" s="13">
        <f t="shared" si="7"/>
        <v>0.30997079109986531</v>
      </c>
      <c r="N37" s="13">
        <f t="shared" si="8"/>
        <v>2.5808883384185046</v>
      </c>
      <c r="O37" s="12" t="s">
        <v>223</v>
      </c>
    </row>
    <row r="38" spans="1:15" x14ac:dyDescent="0.25">
      <c r="A38" s="30">
        <v>28</v>
      </c>
      <c r="B38" s="31" t="s">
        <v>219</v>
      </c>
      <c r="C38" s="32">
        <v>29.4</v>
      </c>
      <c r="D38" s="33" t="s">
        <v>217</v>
      </c>
      <c r="E38" s="48" t="str">
        <f t="shared" si="0"/>
        <v>Significantly Different</v>
      </c>
      <c r="G38" s="12">
        <f t="shared" si="1"/>
        <v>29.4</v>
      </c>
      <c r="H38" s="12">
        <f t="shared" si="2"/>
        <v>6</v>
      </c>
      <c r="I38" s="12" t="str">
        <f t="shared" si="3"/>
        <v>+/-</v>
      </c>
      <c r="J38" s="12" t="str">
        <f t="shared" si="4"/>
        <v>0.5</v>
      </c>
      <c r="K38" s="13">
        <f t="shared" si="5"/>
        <v>0.303951367781155</v>
      </c>
      <c r="L38" s="13">
        <f t="shared" si="6"/>
        <v>0.90000000000000213</v>
      </c>
      <c r="M38" s="13">
        <f t="shared" si="7"/>
        <v>0.30997079109986531</v>
      </c>
      <c r="N38" s="13">
        <f t="shared" si="8"/>
        <v>2.9034993807208216</v>
      </c>
      <c r="O38" s="12" t="s">
        <v>227</v>
      </c>
    </row>
    <row r="39" spans="1:15" x14ac:dyDescent="0.25">
      <c r="A39" s="30">
        <v>28</v>
      </c>
      <c r="B39" s="31" t="s">
        <v>254</v>
      </c>
      <c r="C39" s="32">
        <v>29.4</v>
      </c>
      <c r="D39" s="33" t="s">
        <v>253</v>
      </c>
      <c r="E39" s="48" t="str">
        <f t="shared" si="0"/>
        <v>Significantly Different</v>
      </c>
      <c r="G39" s="12">
        <f t="shared" si="1"/>
        <v>29.4</v>
      </c>
      <c r="H39" s="12">
        <f t="shared" si="2"/>
        <v>6</v>
      </c>
      <c r="I39" s="12" t="str">
        <f t="shared" si="3"/>
        <v>+/-</v>
      </c>
      <c r="J39" s="12" t="str">
        <f t="shared" si="4"/>
        <v>0.6</v>
      </c>
      <c r="K39" s="13">
        <f t="shared" si="5"/>
        <v>0.36474164133738601</v>
      </c>
      <c r="L39" s="13">
        <f t="shared" si="6"/>
        <v>0.90000000000000213</v>
      </c>
      <c r="M39" s="13">
        <f t="shared" si="7"/>
        <v>0.36977279819442066</v>
      </c>
      <c r="N39" s="13">
        <f t="shared" si="8"/>
        <v>2.4339270070558205</v>
      </c>
      <c r="O39" s="12" t="s">
        <v>254</v>
      </c>
    </row>
    <row r="40" spans="1:15" x14ac:dyDescent="0.25">
      <c r="A40" s="30">
        <v>30</v>
      </c>
      <c r="B40" s="31" t="s">
        <v>222</v>
      </c>
      <c r="C40" s="32">
        <v>29.2</v>
      </c>
      <c r="D40" s="33" t="s">
        <v>253</v>
      </c>
      <c r="E40" s="48" t="str">
        <f t="shared" si="0"/>
        <v>Significantly Different</v>
      </c>
      <c r="G40" s="12">
        <f t="shared" si="1"/>
        <v>29.2</v>
      </c>
      <c r="H40" s="12">
        <f t="shared" si="2"/>
        <v>6</v>
      </c>
      <c r="I40" s="12" t="str">
        <f t="shared" si="3"/>
        <v>+/-</v>
      </c>
      <c r="J40" s="12" t="str">
        <f t="shared" si="4"/>
        <v>0.6</v>
      </c>
      <c r="K40" s="13">
        <f t="shared" si="5"/>
        <v>0.36474164133738601</v>
      </c>
      <c r="L40" s="13">
        <f t="shared" si="6"/>
        <v>1.1000000000000014</v>
      </c>
      <c r="M40" s="13">
        <f t="shared" si="7"/>
        <v>0.36977279819442066</v>
      </c>
      <c r="N40" s="13">
        <f t="shared" si="8"/>
        <v>2.974799675290444</v>
      </c>
      <c r="O40" s="12" t="s">
        <v>214</v>
      </c>
    </row>
    <row r="41" spans="1:15" x14ac:dyDescent="0.25">
      <c r="A41" s="30">
        <v>31</v>
      </c>
      <c r="B41" s="31" t="s">
        <v>263</v>
      </c>
      <c r="C41" s="32">
        <v>28.7</v>
      </c>
      <c r="D41" s="33" t="s">
        <v>217</v>
      </c>
      <c r="E41" s="48" t="str">
        <f t="shared" si="0"/>
        <v>Significantly Different</v>
      </c>
      <c r="G41" s="12">
        <f t="shared" si="1"/>
        <v>28.7</v>
      </c>
      <c r="H41" s="12">
        <f t="shared" si="2"/>
        <v>6</v>
      </c>
      <c r="I41" s="12" t="str">
        <f t="shared" si="3"/>
        <v>+/-</v>
      </c>
      <c r="J41" s="12" t="str">
        <f t="shared" si="4"/>
        <v>0.5</v>
      </c>
      <c r="K41" s="13">
        <f t="shared" si="5"/>
        <v>0.303951367781155</v>
      </c>
      <c r="L41" s="13">
        <f t="shared" si="6"/>
        <v>1.6000000000000014</v>
      </c>
      <c r="M41" s="13">
        <f t="shared" si="7"/>
        <v>0.30997079109986531</v>
      </c>
      <c r="N41" s="13">
        <f t="shared" si="8"/>
        <v>5.1617766768370092</v>
      </c>
      <c r="O41" s="12" t="s">
        <v>257</v>
      </c>
    </row>
    <row r="42" spans="1:15" x14ac:dyDescent="0.25">
      <c r="A42" s="30">
        <v>32</v>
      </c>
      <c r="B42" s="31" t="s">
        <v>259</v>
      </c>
      <c r="C42" s="32">
        <v>28.6</v>
      </c>
      <c r="D42" s="33" t="s">
        <v>210</v>
      </c>
      <c r="E42" s="48" t="str">
        <f t="shared" si="0"/>
        <v>Significantly Different</v>
      </c>
      <c r="G42" s="12">
        <f t="shared" si="1"/>
        <v>28.6</v>
      </c>
      <c r="H42" s="12">
        <f t="shared" si="2"/>
        <v>6</v>
      </c>
      <c r="I42" s="12" t="str">
        <f t="shared" si="3"/>
        <v>+/-</v>
      </c>
      <c r="J42" s="12" t="str">
        <f t="shared" si="4"/>
        <v>0.2</v>
      </c>
      <c r="K42" s="13">
        <f t="shared" si="5"/>
        <v>0.12158054711246201</v>
      </c>
      <c r="L42" s="13">
        <f t="shared" si="6"/>
        <v>1.6999999999999993</v>
      </c>
      <c r="M42" s="13">
        <f t="shared" si="7"/>
        <v>0.1359311840425404</v>
      </c>
      <c r="N42" s="13">
        <f t="shared" si="8"/>
        <v>12.50632819815632</v>
      </c>
      <c r="O42" s="12" t="s">
        <v>252</v>
      </c>
    </row>
    <row r="43" spans="1:15" x14ac:dyDescent="0.25">
      <c r="A43" s="30">
        <v>32</v>
      </c>
      <c r="B43" s="31" t="s">
        <v>243</v>
      </c>
      <c r="C43" s="32">
        <v>28.6</v>
      </c>
      <c r="D43" s="33" t="s">
        <v>228</v>
      </c>
      <c r="E43" s="48" t="str">
        <f t="shared" si="0"/>
        <v>Significantly Different</v>
      </c>
      <c r="G43" s="12">
        <f t="shared" si="1"/>
        <v>28.6</v>
      </c>
      <c r="H43" s="12">
        <f t="shared" si="2"/>
        <v>6</v>
      </c>
      <c r="I43" s="12" t="str">
        <f t="shared" si="3"/>
        <v>+/-</v>
      </c>
      <c r="J43" s="12" t="str">
        <f t="shared" si="4"/>
        <v>0.3</v>
      </c>
      <c r="K43" s="13">
        <f t="shared" si="5"/>
        <v>0.18237082066869301</v>
      </c>
      <c r="L43" s="13">
        <f t="shared" si="6"/>
        <v>1.6999999999999993</v>
      </c>
      <c r="M43" s="13">
        <f t="shared" si="7"/>
        <v>0.19223572402239389</v>
      </c>
      <c r="N43" s="13">
        <f t="shared" si="8"/>
        <v>8.8433094766608686</v>
      </c>
      <c r="O43" s="12" t="s">
        <v>259</v>
      </c>
    </row>
    <row r="44" spans="1:15" x14ac:dyDescent="0.25">
      <c r="A44" s="30">
        <v>34</v>
      </c>
      <c r="B44" s="31" t="s">
        <v>247</v>
      </c>
      <c r="C44" s="32">
        <v>28.5</v>
      </c>
      <c r="D44" s="33" t="s">
        <v>255</v>
      </c>
      <c r="E44" s="48" t="str">
        <f t="shared" si="0"/>
        <v>Significantly Different</v>
      </c>
      <c r="G44" s="12">
        <f t="shared" si="1"/>
        <v>28.5</v>
      </c>
      <c r="H44" s="12">
        <f t="shared" si="2"/>
        <v>6</v>
      </c>
      <c r="I44" s="12" t="str">
        <f t="shared" si="3"/>
        <v>+/-</v>
      </c>
      <c r="J44" s="12" t="str">
        <f t="shared" si="4"/>
        <v>0.4</v>
      </c>
      <c r="K44" s="13">
        <f t="shared" si="5"/>
        <v>0.24316109422492402</v>
      </c>
      <c r="L44" s="13">
        <f t="shared" si="6"/>
        <v>1.8000000000000007</v>
      </c>
      <c r="M44" s="13">
        <f t="shared" si="7"/>
        <v>0.25064471888253259</v>
      </c>
      <c r="N44" s="13">
        <f t="shared" si="8"/>
        <v>7.1814798573258214</v>
      </c>
      <c r="O44" s="12" t="s">
        <v>261</v>
      </c>
    </row>
    <row r="45" spans="1:15" x14ac:dyDescent="0.25">
      <c r="A45" s="30">
        <v>34</v>
      </c>
      <c r="B45" s="31" t="s">
        <v>242</v>
      </c>
      <c r="C45" s="32">
        <v>28.5</v>
      </c>
      <c r="D45" s="33" t="s">
        <v>255</v>
      </c>
      <c r="E45" s="48" t="str">
        <f t="shared" si="0"/>
        <v>Significantly Different</v>
      </c>
      <c r="G45" s="12">
        <f t="shared" si="1"/>
        <v>28.5</v>
      </c>
      <c r="H45" s="12">
        <f t="shared" si="2"/>
        <v>6</v>
      </c>
      <c r="I45" s="12" t="str">
        <f t="shared" si="3"/>
        <v>+/-</v>
      </c>
      <c r="J45" s="12" t="str">
        <f t="shared" si="4"/>
        <v>0.4</v>
      </c>
      <c r="K45" s="13">
        <f t="shared" si="5"/>
        <v>0.24316109422492402</v>
      </c>
      <c r="L45" s="13">
        <f t="shared" si="6"/>
        <v>1.8000000000000007</v>
      </c>
      <c r="M45" s="13">
        <f t="shared" si="7"/>
        <v>0.25064471888253259</v>
      </c>
      <c r="N45" s="13">
        <f t="shared" si="8"/>
        <v>7.1814798573258214</v>
      </c>
      <c r="O45" s="12" t="s">
        <v>230</v>
      </c>
    </row>
    <row r="46" spans="1:15" x14ac:dyDescent="0.25">
      <c r="A46" s="30">
        <v>36</v>
      </c>
      <c r="B46" s="31" t="s">
        <v>252</v>
      </c>
      <c r="C46" s="32">
        <v>28.2</v>
      </c>
      <c r="D46" s="33" t="s">
        <v>265</v>
      </c>
      <c r="E46" s="48" t="str">
        <f t="shared" si="0"/>
        <v>Significantly Different</v>
      </c>
      <c r="G46" s="12">
        <f t="shared" si="1"/>
        <v>28.2</v>
      </c>
      <c r="H46" s="12">
        <f t="shared" si="2"/>
        <v>6</v>
      </c>
      <c r="I46" s="12" t="str">
        <f t="shared" si="3"/>
        <v>+/-</v>
      </c>
      <c r="J46" s="12" t="str">
        <f t="shared" si="4"/>
        <v>0.7</v>
      </c>
      <c r="K46" s="13">
        <f t="shared" si="5"/>
        <v>0.42553191489361697</v>
      </c>
      <c r="L46" s="13">
        <f t="shared" si="6"/>
        <v>2.1000000000000014</v>
      </c>
      <c r="M46" s="13">
        <f t="shared" si="7"/>
        <v>0.42985214661796195</v>
      </c>
      <c r="N46" s="13">
        <f t="shared" si="8"/>
        <v>4.885400751217861</v>
      </c>
      <c r="O46" s="12" t="s">
        <v>243</v>
      </c>
    </row>
    <row r="47" spans="1:15" x14ac:dyDescent="0.25">
      <c r="A47" s="30">
        <v>37</v>
      </c>
      <c r="B47" s="31" t="s">
        <v>249</v>
      </c>
      <c r="C47" s="32">
        <v>28.1</v>
      </c>
      <c r="D47" s="33" t="s">
        <v>228</v>
      </c>
      <c r="E47" s="48" t="str">
        <f t="shared" si="0"/>
        <v>Significantly Different</v>
      </c>
      <c r="G47" s="12">
        <f t="shared" si="1"/>
        <v>28.1</v>
      </c>
      <c r="H47" s="12">
        <f t="shared" si="2"/>
        <v>6</v>
      </c>
      <c r="I47" s="12" t="str">
        <f t="shared" si="3"/>
        <v>+/-</v>
      </c>
      <c r="J47" s="12" t="str">
        <f t="shared" si="4"/>
        <v>0.3</v>
      </c>
      <c r="K47" s="13">
        <f t="shared" si="5"/>
        <v>0.18237082066869301</v>
      </c>
      <c r="L47" s="13">
        <f t="shared" si="6"/>
        <v>2.1999999999999993</v>
      </c>
      <c r="M47" s="13">
        <f t="shared" si="7"/>
        <v>0.19223572402239389</v>
      </c>
      <c r="N47" s="13">
        <f t="shared" si="8"/>
        <v>11.44428285214936</v>
      </c>
      <c r="O47" s="12" t="s">
        <v>260</v>
      </c>
    </row>
    <row r="48" spans="1:15" x14ac:dyDescent="0.25">
      <c r="A48" s="30">
        <v>37</v>
      </c>
      <c r="B48" s="31" t="s">
        <v>216</v>
      </c>
      <c r="C48" s="32">
        <v>28.1</v>
      </c>
      <c r="D48" s="33" t="s">
        <v>324</v>
      </c>
      <c r="E48" s="48" t="str">
        <f t="shared" si="0"/>
        <v>Significantly Different</v>
      </c>
      <c r="G48" s="12">
        <f t="shared" si="1"/>
        <v>28.1</v>
      </c>
      <c r="H48" s="12">
        <f t="shared" si="2"/>
        <v>6</v>
      </c>
      <c r="I48" s="12" t="str">
        <f t="shared" si="3"/>
        <v>+/-</v>
      </c>
      <c r="J48" s="12" t="str">
        <f t="shared" si="4"/>
        <v>1.4</v>
      </c>
      <c r="K48" s="13">
        <f t="shared" si="5"/>
        <v>0.85106382978723394</v>
      </c>
      <c r="L48" s="13">
        <f t="shared" si="6"/>
        <v>2.1999999999999993</v>
      </c>
      <c r="M48" s="13">
        <f t="shared" si="7"/>
        <v>0.85323214879137987</v>
      </c>
      <c r="N48" s="13">
        <f t="shared" si="8"/>
        <v>2.5784307390624495</v>
      </c>
      <c r="O48" s="12" t="s">
        <v>239</v>
      </c>
    </row>
    <row r="49" spans="1:15" x14ac:dyDescent="0.25">
      <c r="A49" s="30">
        <v>39</v>
      </c>
      <c r="B49" s="31" t="s">
        <v>234</v>
      </c>
      <c r="C49" s="32">
        <v>27.9</v>
      </c>
      <c r="D49" s="33" t="s">
        <v>228</v>
      </c>
      <c r="E49" s="48" t="str">
        <f t="shared" si="0"/>
        <v>Significantly Different</v>
      </c>
      <c r="G49" s="12">
        <f t="shared" si="1"/>
        <v>27.9</v>
      </c>
      <c r="H49" s="12">
        <f t="shared" si="2"/>
        <v>6</v>
      </c>
      <c r="I49" s="12" t="str">
        <f t="shared" si="3"/>
        <v>+/-</v>
      </c>
      <c r="J49" s="12" t="str">
        <f t="shared" si="4"/>
        <v>0.3</v>
      </c>
      <c r="K49" s="13">
        <f t="shared" si="5"/>
        <v>0.18237082066869301</v>
      </c>
      <c r="L49" s="13">
        <f t="shared" si="6"/>
        <v>2.4000000000000021</v>
      </c>
      <c r="M49" s="13">
        <f t="shared" si="7"/>
        <v>0.19223572402239389</v>
      </c>
      <c r="N49" s="13">
        <f t="shared" si="8"/>
        <v>12.484672202344772</v>
      </c>
      <c r="O49" s="12" t="s">
        <v>248</v>
      </c>
    </row>
    <row r="50" spans="1:15" x14ac:dyDescent="0.25">
      <c r="A50" s="30">
        <v>40</v>
      </c>
      <c r="B50" s="31" t="s">
        <v>239</v>
      </c>
      <c r="C50" s="32">
        <v>27.7</v>
      </c>
      <c r="D50" s="33" t="s">
        <v>217</v>
      </c>
      <c r="E50" s="48" t="str">
        <f t="shared" si="0"/>
        <v>Significantly Different</v>
      </c>
      <c r="G50" s="12">
        <f t="shared" si="1"/>
        <v>27.7</v>
      </c>
      <c r="H50" s="12">
        <f t="shared" si="2"/>
        <v>6</v>
      </c>
      <c r="I50" s="12" t="str">
        <f t="shared" si="3"/>
        <v>+/-</v>
      </c>
      <c r="J50" s="12" t="str">
        <f t="shared" si="4"/>
        <v>0.5</v>
      </c>
      <c r="K50" s="13">
        <f t="shared" si="5"/>
        <v>0.303951367781155</v>
      </c>
      <c r="L50" s="13">
        <f t="shared" si="6"/>
        <v>2.6000000000000014</v>
      </c>
      <c r="M50" s="13">
        <f t="shared" si="7"/>
        <v>0.30997079109986531</v>
      </c>
      <c r="N50" s="13">
        <f t="shared" si="8"/>
        <v>8.3878870998601371</v>
      </c>
      <c r="O50" s="12" t="s">
        <v>245</v>
      </c>
    </row>
    <row r="51" spans="1:15" x14ac:dyDescent="0.25">
      <c r="A51" s="30">
        <v>41</v>
      </c>
      <c r="B51" s="31" t="s">
        <v>224</v>
      </c>
      <c r="C51" s="32">
        <v>27.6</v>
      </c>
      <c r="D51" s="33" t="s">
        <v>333</v>
      </c>
      <c r="E51" s="48" t="str">
        <f t="shared" si="0"/>
        <v>Significantly Different</v>
      </c>
      <c r="G51" s="12">
        <f t="shared" si="1"/>
        <v>27.6</v>
      </c>
      <c r="H51" s="12">
        <f t="shared" si="2"/>
        <v>6</v>
      </c>
      <c r="I51" s="12" t="str">
        <f t="shared" si="3"/>
        <v>+/-</v>
      </c>
      <c r="J51" s="12" t="str">
        <f t="shared" si="4"/>
        <v>1.3</v>
      </c>
      <c r="K51" s="13">
        <f t="shared" si="5"/>
        <v>0.79027355623100304</v>
      </c>
      <c r="L51" s="13">
        <f t="shared" si="6"/>
        <v>2.6999999999999993</v>
      </c>
      <c r="M51" s="13">
        <f t="shared" si="7"/>
        <v>0.79260819516141623</v>
      </c>
      <c r="N51" s="13">
        <f t="shared" si="8"/>
        <v>3.4064749979655948</v>
      </c>
      <c r="O51" s="12" t="s">
        <v>263</v>
      </c>
    </row>
    <row r="52" spans="1:15" x14ac:dyDescent="0.25">
      <c r="A52" s="30">
        <v>42</v>
      </c>
      <c r="B52" s="31" t="s">
        <v>248</v>
      </c>
      <c r="C52" s="32">
        <v>27.5</v>
      </c>
      <c r="D52" s="33" t="s">
        <v>228</v>
      </c>
      <c r="E52" s="48" t="str">
        <f t="shared" si="0"/>
        <v>Significantly Different</v>
      </c>
      <c r="G52" s="12">
        <f t="shared" si="1"/>
        <v>27.5</v>
      </c>
      <c r="H52" s="12">
        <f t="shared" si="2"/>
        <v>6</v>
      </c>
      <c r="I52" s="12" t="str">
        <f t="shared" si="3"/>
        <v>+/-</v>
      </c>
      <c r="J52" s="12" t="str">
        <f t="shared" si="4"/>
        <v>0.3</v>
      </c>
      <c r="K52" s="13">
        <f t="shared" si="5"/>
        <v>0.18237082066869301</v>
      </c>
      <c r="L52" s="13">
        <f t="shared" si="6"/>
        <v>2.8000000000000007</v>
      </c>
      <c r="M52" s="13">
        <f t="shared" si="7"/>
        <v>0.19223572402239389</v>
      </c>
      <c r="N52" s="13">
        <f t="shared" si="8"/>
        <v>14.565450902735558</v>
      </c>
      <c r="O52" s="12" t="s">
        <v>238</v>
      </c>
    </row>
    <row r="53" spans="1:15" x14ac:dyDescent="0.25">
      <c r="A53" s="30">
        <v>43</v>
      </c>
      <c r="B53" s="31" t="s">
        <v>230</v>
      </c>
      <c r="C53" s="32">
        <v>27.3</v>
      </c>
      <c r="D53" s="33" t="s">
        <v>321</v>
      </c>
      <c r="E53" s="48" t="str">
        <f t="shared" si="0"/>
        <v>Significantly Different</v>
      </c>
      <c r="G53" s="12">
        <f t="shared" si="1"/>
        <v>27.3</v>
      </c>
      <c r="H53" s="12">
        <f t="shared" si="2"/>
        <v>6</v>
      </c>
      <c r="I53" s="12" t="str">
        <f t="shared" si="3"/>
        <v>+/-</v>
      </c>
      <c r="J53" s="12" t="str">
        <f t="shared" si="4"/>
        <v>1.2</v>
      </c>
      <c r="K53" s="13">
        <f t="shared" si="5"/>
        <v>0.72948328267477203</v>
      </c>
      <c r="L53" s="13">
        <f t="shared" si="6"/>
        <v>3</v>
      </c>
      <c r="M53" s="13">
        <f t="shared" si="7"/>
        <v>0.73201182849801194</v>
      </c>
      <c r="N53" s="13">
        <f t="shared" si="8"/>
        <v>4.098294430782067</v>
      </c>
      <c r="O53" s="12" t="s">
        <v>251</v>
      </c>
    </row>
    <row r="54" spans="1:15" x14ac:dyDescent="0.25">
      <c r="A54" s="30">
        <v>43</v>
      </c>
      <c r="B54" s="31" t="s">
        <v>245</v>
      </c>
      <c r="C54" s="32">
        <v>27.3</v>
      </c>
      <c r="D54" s="33" t="s">
        <v>321</v>
      </c>
      <c r="E54" s="48" t="str">
        <f t="shared" si="0"/>
        <v>Significantly Different</v>
      </c>
      <c r="G54" s="12">
        <f t="shared" si="1"/>
        <v>27.3</v>
      </c>
      <c r="H54" s="12">
        <f t="shared" si="2"/>
        <v>6</v>
      </c>
      <c r="I54" s="12" t="str">
        <f t="shared" si="3"/>
        <v>+/-</v>
      </c>
      <c r="J54" s="12" t="str">
        <f t="shared" si="4"/>
        <v>1.2</v>
      </c>
      <c r="K54" s="13">
        <f t="shared" si="5"/>
        <v>0.72948328267477203</v>
      </c>
      <c r="L54" s="13">
        <f t="shared" si="6"/>
        <v>3</v>
      </c>
      <c r="M54" s="13">
        <f t="shared" si="7"/>
        <v>0.73201182849801194</v>
      </c>
      <c r="N54" s="13">
        <f t="shared" si="8"/>
        <v>4.098294430782067</v>
      </c>
      <c r="O54" s="12" t="s">
        <v>258</v>
      </c>
    </row>
    <row r="55" spans="1:15" x14ac:dyDescent="0.25">
      <c r="A55" s="30">
        <v>45</v>
      </c>
      <c r="B55" s="31" t="s">
        <v>223</v>
      </c>
      <c r="C55" s="32">
        <v>26.9</v>
      </c>
      <c r="D55" s="33" t="s">
        <v>246</v>
      </c>
      <c r="E55" s="48" t="str">
        <f t="shared" si="0"/>
        <v>Significantly Different</v>
      </c>
      <c r="G55" s="12">
        <f t="shared" si="1"/>
        <v>26.9</v>
      </c>
      <c r="H55" s="12">
        <f t="shared" si="2"/>
        <v>6</v>
      </c>
      <c r="I55" s="12" t="str">
        <f t="shared" si="3"/>
        <v>+/-</v>
      </c>
      <c r="J55" s="12" t="str">
        <f t="shared" si="4"/>
        <v>0.9</v>
      </c>
      <c r="K55" s="13">
        <f t="shared" si="5"/>
        <v>0.54711246200607899</v>
      </c>
      <c r="L55" s="13">
        <f t="shared" si="6"/>
        <v>3.4000000000000021</v>
      </c>
      <c r="M55" s="13">
        <f t="shared" si="7"/>
        <v>0.55047933970440222</v>
      </c>
      <c r="N55" s="13">
        <f t="shared" si="8"/>
        <v>6.1764352533661713</v>
      </c>
      <c r="O55" s="12" t="s">
        <v>232</v>
      </c>
    </row>
    <row r="56" spans="1:15" x14ac:dyDescent="0.25">
      <c r="A56" s="30">
        <v>46</v>
      </c>
      <c r="B56" s="31" t="s">
        <v>212</v>
      </c>
      <c r="C56" s="32">
        <v>26.5</v>
      </c>
      <c r="D56" s="33" t="s">
        <v>294</v>
      </c>
      <c r="E56" s="48" t="str">
        <f t="shared" si="0"/>
        <v>Significantly Different</v>
      </c>
      <c r="G56" s="12">
        <f t="shared" si="1"/>
        <v>26.5</v>
      </c>
      <c r="H56" s="12">
        <f t="shared" si="2"/>
        <v>6</v>
      </c>
      <c r="I56" s="12" t="str">
        <f t="shared" si="3"/>
        <v>+/-</v>
      </c>
      <c r="J56" s="12" t="str">
        <f t="shared" si="4"/>
        <v>0.8</v>
      </c>
      <c r="K56" s="13">
        <f t="shared" si="5"/>
        <v>0.48632218844984804</v>
      </c>
      <c r="L56" s="13">
        <f t="shared" si="6"/>
        <v>3.8000000000000007</v>
      </c>
      <c r="M56" s="13">
        <f t="shared" si="7"/>
        <v>0.49010685399991183</v>
      </c>
      <c r="N56" s="13">
        <f t="shared" si="8"/>
        <v>7.7534112591714219</v>
      </c>
      <c r="O56" s="12" t="s">
        <v>209</v>
      </c>
    </row>
    <row r="57" spans="1:15" x14ac:dyDescent="0.25">
      <c r="A57" s="30">
        <v>47</v>
      </c>
      <c r="B57" s="31" t="s">
        <v>229</v>
      </c>
      <c r="C57" s="32">
        <v>26.2</v>
      </c>
      <c r="D57" s="33" t="s">
        <v>228</v>
      </c>
      <c r="E57" s="48" t="str">
        <f t="shared" si="0"/>
        <v>Significantly Different</v>
      </c>
      <c r="G57" s="12">
        <f t="shared" si="1"/>
        <v>26.2</v>
      </c>
      <c r="H57" s="12">
        <f t="shared" si="2"/>
        <v>6</v>
      </c>
      <c r="I57" s="12" t="str">
        <f t="shared" si="3"/>
        <v>+/-</v>
      </c>
      <c r="J57" s="12" t="str">
        <f t="shared" si="4"/>
        <v>0.3</v>
      </c>
      <c r="K57" s="13">
        <f t="shared" si="5"/>
        <v>0.18237082066869301</v>
      </c>
      <c r="L57" s="13">
        <f t="shared" si="6"/>
        <v>4.1000000000000014</v>
      </c>
      <c r="M57" s="13">
        <f t="shared" si="7"/>
        <v>0.19223572402239389</v>
      </c>
      <c r="N57" s="13">
        <f t="shared" si="8"/>
        <v>21.327981679005642</v>
      </c>
      <c r="O57" s="12" t="s">
        <v>262</v>
      </c>
    </row>
    <row r="58" spans="1:15" x14ac:dyDescent="0.25">
      <c r="A58" s="30">
        <v>48</v>
      </c>
      <c r="B58" s="31" t="s">
        <v>214</v>
      </c>
      <c r="C58" s="32">
        <v>25.8</v>
      </c>
      <c r="D58" s="33" t="s">
        <v>246</v>
      </c>
      <c r="E58" s="48" t="str">
        <f t="shared" si="0"/>
        <v>Significantly Different</v>
      </c>
      <c r="G58" s="12">
        <f t="shared" si="1"/>
        <v>25.8</v>
      </c>
      <c r="H58" s="12">
        <f t="shared" si="2"/>
        <v>6</v>
      </c>
      <c r="I58" s="12" t="str">
        <f t="shared" si="3"/>
        <v>+/-</v>
      </c>
      <c r="J58" s="12" t="str">
        <f t="shared" si="4"/>
        <v>0.9</v>
      </c>
      <c r="K58" s="13">
        <f t="shared" si="5"/>
        <v>0.54711246200607899</v>
      </c>
      <c r="L58" s="13">
        <f t="shared" si="6"/>
        <v>4.5</v>
      </c>
      <c r="M58" s="13">
        <f t="shared" si="7"/>
        <v>0.55047933970440222</v>
      </c>
      <c r="N58" s="13">
        <f t="shared" si="8"/>
        <v>8.1746937176905163</v>
      </c>
      <c r="O58" s="12" t="s">
        <v>256</v>
      </c>
    </row>
    <row r="59" spans="1:15" x14ac:dyDescent="0.25">
      <c r="A59" s="30">
        <v>49</v>
      </c>
      <c r="B59" s="31" t="s">
        <v>207</v>
      </c>
      <c r="C59" s="32">
        <v>24.3</v>
      </c>
      <c r="D59" s="33" t="s">
        <v>294</v>
      </c>
      <c r="E59" s="48" t="str">
        <f t="shared" si="0"/>
        <v>Significantly Different</v>
      </c>
      <c r="G59" s="12">
        <f t="shared" si="1"/>
        <v>24.3</v>
      </c>
      <c r="H59" s="12">
        <f t="shared" si="2"/>
        <v>6</v>
      </c>
      <c r="I59" s="12" t="str">
        <f t="shared" si="3"/>
        <v>+/-</v>
      </c>
      <c r="J59" s="12" t="str">
        <f t="shared" si="4"/>
        <v>0.8</v>
      </c>
      <c r="K59" s="13">
        <f t="shared" si="5"/>
        <v>0.48632218844984804</v>
      </c>
      <c r="L59" s="13">
        <f t="shared" si="6"/>
        <v>6</v>
      </c>
      <c r="M59" s="13">
        <f t="shared" si="7"/>
        <v>0.49010685399991183</v>
      </c>
      <c r="N59" s="13">
        <f t="shared" si="8"/>
        <v>12.242228303954874</v>
      </c>
      <c r="O59" s="12" t="s">
        <v>212</v>
      </c>
    </row>
    <row r="60" spans="1:15" x14ac:dyDescent="0.25">
      <c r="A60" s="30">
        <v>49</v>
      </c>
      <c r="B60" s="31" t="s">
        <v>209</v>
      </c>
      <c r="C60" s="32">
        <v>24.3</v>
      </c>
      <c r="D60" s="33" t="s">
        <v>320</v>
      </c>
      <c r="E60" s="48" t="str">
        <f t="shared" si="0"/>
        <v>Significantly Different</v>
      </c>
      <c r="G60" s="12">
        <f t="shared" si="1"/>
        <v>24.3</v>
      </c>
      <c r="H60" s="12">
        <f t="shared" si="2"/>
        <v>6</v>
      </c>
      <c r="I60" s="12" t="str">
        <f t="shared" si="3"/>
        <v>+/-</v>
      </c>
      <c r="J60" s="12" t="str">
        <f t="shared" si="4"/>
        <v>1.0</v>
      </c>
      <c r="K60" s="13">
        <f t="shared" si="5"/>
        <v>0.60790273556231</v>
      </c>
      <c r="L60" s="13">
        <f t="shared" si="6"/>
        <v>6</v>
      </c>
      <c r="M60" s="13">
        <f t="shared" si="7"/>
        <v>0.61093468821403585</v>
      </c>
      <c r="N60" s="13">
        <f t="shared" si="8"/>
        <v>9.8210170673725941</v>
      </c>
      <c r="O60" s="12" t="s">
        <v>234</v>
      </c>
    </row>
    <row r="61" spans="1:15" x14ac:dyDescent="0.25">
      <c r="A61" s="30">
        <v>51</v>
      </c>
      <c r="B61" s="31" t="s">
        <v>226</v>
      </c>
      <c r="C61" s="32">
        <v>19.600000000000001</v>
      </c>
      <c r="D61" s="33" t="s">
        <v>321</v>
      </c>
      <c r="E61" s="48" t="str">
        <f t="shared" si="0"/>
        <v>Significantly Different</v>
      </c>
      <c r="G61" s="12">
        <f t="shared" si="1"/>
        <v>19.600000000000001</v>
      </c>
      <c r="H61" s="12">
        <f t="shared" si="2"/>
        <v>6</v>
      </c>
      <c r="I61" s="12" t="str">
        <f t="shared" si="3"/>
        <v>+/-</v>
      </c>
      <c r="J61" s="12" t="str">
        <f t="shared" si="4"/>
        <v>1.2</v>
      </c>
      <c r="K61" s="13">
        <f t="shared" si="5"/>
        <v>0.72948328267477203</v>
      </c>
      <c r="L61" s="13">
        <f t="shared" si="6"/>
        <v>10.7</v>
      </c>
      <c r="M61" s="13">
        <f t="shared" si="7"/>
        <v>0.73201182849801194</v>
      </c>
      <c r="N61" s="13">
        <f t="shared" si="8"/>
        <v>14.617250136456038</v>
      </c>
      <c r="O61" s="12" t="s">
        <v>216</v>
      </c>
    </row>
    <row r="62" spans="1:15" ht="15.75" thickBot="1" x14ac:dyDescent="0.3">
      <c r="A62" s="36"/>
      <c r="B62" s="37" t="s">
        <v>264</v>
      </c>
      <c r="C62" s="38">
        <v>27.1</v>
      </c>
      <c r="D62" s="39" t="s">
        <v>217</v>
      </c>
      <c r="E62" s="49" t="str">
        <f t="shared" si="0"/>
        <v>Significantly Different</v>
      </c>
      <c r="G62" s="12">
        <f t="shared" si="1"/>
        <v>27.1</v>
      </c>
      <c r="H62" s="12">
        <f t="shared" si="2"/>
        <v>6</v>
      </c>
      <c r="I62" s="12" t="str">
        <f t="shared" si="3"/>
        <v>+/-</v>
      </c>
      <c r="J62" s="12" t="str">
        <f t="shared" si="4"/>
        <v>0.5</v>
      </c>
      <c r="K62" s="13">
        <f t="shared" si="5"/>
        <v>0.303951367781155</v>
      </c>
      <c r="L62" s="13">
        <f t="shared" si="6"/>
        <v>3.1999999999999993</v>
      </c>
      <c r="M62" s="13">
        <f t="shared" si="7"/>
        <v>0.30997079109986531</v>
      </c>
      <c r="N62" s="13">
        <f t="shared" si="8"/>
        <v>10.323553353674006</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383" priority="5" operator="equal">
      <formula>"State Selected"</formula>
    </cfRule>
    <cfRule type="cellIs" dxfId="382" priority="6" operator="equal">
      <formula>"Not Significantly Different"</formula>
    </cfRule>
  </conditionalFormatting>
  <conditionalFormatting sqref="E10:E62">
    <cfRule type="cellIs" dxfId="381" priority="1" operator="equal">
      <formula>"OTHER ERROR"</formula>
    </cfRule>
    <cfRule type="cellIs" dxfId="380" priority="2" operator="equal">
      <formula>"Statistical Test not applicable"</formula>
    </cfRule>
    <cfRule type="cellIs" dxfId="379" priority="3" operator="equal">
      <formula>"Geography Selected"</formula>
    </cfRule>
    <cfRule type="cellIs" dxfId="378"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3E040F00-1BE6-4031-B305-2379F379CCE6}">
      <formula1>$O$10:$O$62</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9E7CE-56D7-4D85-9EFD-E40B2C9258AA}">
  <sheetPr codeName="Sheet2"/>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1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1" t="s">
        <v>179</v>
      </c>
      <c r="B1" s="12" t="s">
        <v>180</v>
      </c>
    </row>
    <row r="2" spans="1:16" x14ac:dyDescent="0.25">
      <c r="A2" s="14" t="s">
        <v>181</v>
      </c>
      <c r="B2" s="12" t="s">
        <v>182</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22">
        <f>VLOOKUP($B$4,$B$10:$D$62,2,FALSE)</f>
        <v>72.2</v>
      </c>
      <c r="C6" s="12" t="s">
        <v>188</v>
      </c>
      <c r="H6" s="19" t="s">
        <v>189</v>
      </c>
      <c r="I6" s="12">
        <f>VLOOKUP($B$4,$B$9:$K$62,6,FALSE)</f>
        <v>72.2</v>
      </c>
      <c r="K6" s="23"/>
      <c r="L6" s="21"/>
      <c r="M6" s="21"/>
      <c r="N6" s="21"/>
      <c r="O6" s="21"/>
      <c r="P6" s="21"/>
    </row>
    <row r="7" spans="1:16" ht="15.75" thickBot="1" x14ac:dyDescent="0.3">
      <c r="A7" s="15" t="s">
        <v>190</v>
      </c>
      <c r="B7" s="24"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29"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72.2</v>
      </c>
      <c r="D10" s="33" t="s">
        <v>206</v>
      </c>
      <c r="E10" s="34"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72.2</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207</v>
      </c>
      <c r="C11" s="32">
        <v>94.3</v>
      </c>
      <c r="D11" s="35" t="s">
        <v>206</v>
      </c>
      <c r="E11" s="34"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94.3</v>
      </c>
      <c r="H11" s="12">
        <f t="shared" ref="H11:H62" si="2">LEN(TRIM(D11))</f>
        <v>6</v>
      </c>
      <c r="I11" s="12" t="str">
        <f t="shared" ref="I11:I62" si="3">IF(H11&gt;=3,MID(TRIM(D11),1,3),"NO")</f>
        <v>+/-</v>
      </c>
      <c r="J11" s="12" t="str">
        <f t="shared" ref="J11:J62" si="4">IF(TRIM(I11)="+/-",MID(TRIM(D11),4,H11-3),D11)</f>
        <v>0.1</v>
      </c>
      <c r="K11" s="13">
        <f t="shared" ref="K11:K62" si="5">IF(TRIM(J11)="*****",0,IF(ISERROR(VALUE(J11)),"NA",VALUE(J11/$I$4)))</f>
        <v>6.0790273556231005E-2</v>
      </c>
      <c r="L11" s="13">
        <f t="shared" ref="L11:L62" si="6">IF(AND(ISNUMBER(G11),ISNUMBER($I$6)),$I$6-G11,"N/A")</f>
        <v>-22.099999999999994</v>
      </c>
      <c r="M11" s="13">
        <f t="shared" ref="M11:M62" si="7">IF(AND(ISNUMBER(K11),ISNUMBER($I$7)),SQRT(K11^2+($I$7)^2),"N/A")</f>
        <v>8.5970429323592404E-2</v>
      </c>
      <c r="N11" s="13">
        <f>IF(AND(ISNUMBER(L11),ISNUMBER(M11),M11&lt;&gt;0),L11/M11,"NA")</f>
        <v>-257.06513476646336</v>
      </c>
      <c r="O11" s="12" t="s">
        <v>208</v>
      </c>
    </row>
    <row r="12" spans="1:16" x14ac:dyDescent="0.25">
      <c r="A12" s="30">
        <v>2</v>
      </c>
      <c r="B12" s="31" t="s">
        <v>209</v>
      </c>
      <c r="C12" s="32">
        <v>94.1</v>
      </c>
      <c r="D12" s="33" t="s">
        <v>210</v>
      </c>
      <c r="E12" s="34" t="str">
        <f t="shared" si="0"/>
        <v>Significantly Different</v>
      </c>
      <c r="G12" s="12">
        <f t="shared" si="1"/>
        <v>94.1</v>
      </c>
      <c r="H12" s="12">
        <f t="shared" si="2"/>
        <v>6</v>
      </c>
      <c r="I12" s="12" t="str">
        <f t="shared" si="3"/>
        <v>+/-</v>
      </c>
      <c r="J12" s="12" t="str">
        <f t="shared" si="4"/>
        <v>0.2</v>
      </c>
      <c r="K12" s="13">
        <f t="shared" si="5"/>
        <v>0.12158054711246201</v>
      </c>
      <c r="L12" s="13">
        <f t="shared" si="6"/>
        <v>-21.899999999999991</v>
      </c>
      <c r="M12" s="13">
        <f t="shared" si="7"/>
        <v>0.1359311840425404</v>
      </c>
      <c r="N12" s="13">
        <f t="shared" ref="N12:N62" si="8">IF(AND(ISNUMBER(L12),ISNUMBER(M12),M12&lt;&gt;0),L12/M12,"NA")</f>
        <v>-161.1109338468373</v>
      </c>
      <c r="O12" s="12" t="s">
        <v>211</v>
      </c>
    </row>
    <row r="13" spans="1:16" x14ac:dyDescent="0.25">
      <c r="A13" s="30">
        <v>3</v>
      </c>
      <c r="B13" s="31" t="s">
        <v>212</v>
      </c>
      <c r="C13" s="32">
        <v>93</v>
      </c>
      <c r="D13" s="33" t="s">
        <v>206</v>
      </c>
      <c r="E13" s="34" t="str">
        <f t="shared" si="0"/>
        <v>Significantly Different</v>
      </c>
      <c r="G13" s="12">
        <f t="shared" si="1"/>
        <v>93</v>
      </c>
      <c r="H13" s="12">
        <f t="shared" si="2"/>
        <v>6</v>
      </c>
      <c r="I13" s="12" t="str">
        <f t="shared" si="3"/>
        <v>+/-</v>
      </c>
      <c r="J13" s="12" t="str">
        <f t="shared" si="4"/>
        <v>0.1</v>
      </c>
      <c r="K13" s="13">
        <f t="shared" si="5"/>
        <v>6.0790273556231005E-2</v>
      </c>
      <c r="L13" s="13">
        <f t="shared" si="6"/>
        <v>-20.799999999999997</v>
      </c>
      <c r="M13" s="13">
        <f t="shared" si="7"/>
        <v>8.5970429323592404E-2</v>
      </c>
      <c r="N13" s="13">
        <f t="shared" si="8"/>
        <v>-241.94365625078908</v>
      </c>
      <c r="O13" s="12" t="s">
        <v>213</v>
      </c>
    </row>
    <row r="14" spans="1:16" x14ac:dyDescent="0.25">
      <c r="A14" s="30">
        <v>4</v>
      </c>
      <c r="B14" s="31" t="s">
        <v>214</v>
      </c>
      <c r="C14" s="32">
        <v>92.4</v>
      </c>
      <c r="D14" s="33" t="s">
        <v>210</v>
      </c>
      <c r="E14" s="34" t="str">
        <f t="shared" si="0"/>
        <v>Significantly Different</v>
      </c>
      <c r="G14" s="12">
        <f t="shared" si="1"/>
        <v>92.4</v>
      </c>
      <c r="H14" s="12">
        <f t="shared" si="2"/>
        <v>6</v>
      </c>
      <c r="I14" s="12" t="str">
        <f t="shared" si="3"/>
        <v>+/-</v>
      </c>
      <c r="J14" s="12" t="str">
        <f t="shared" si="4"/>
        <v>0.2</v>
      </c>
      <c r="K14" s="13">
        <f t="shared" si="5"/>
        <v>0.12158054711246201</v>
      </c>
      <c r="L14" s="13">
        <f t="shared" si="6"/>
        <v>-20.200000000000003</v>
      </c>
      <c r="M14" s="13">
        <f t="shared" si="7"/>
        <v>0.1359311840425404</v>
      </c>
      <c r="N14" s="13">
        <f t="shared" si="8"/>
        <v>-148.60460564868106</v>
      </c>
      <c r="O14" s="12" t="s">
        <v>215</v>
      </c>
    </row>
    <row r="15" spans="1:16" x14ac:dyDescent="0.25">
      <c r="A15" s="30">
        <v>5</v>
      </c>
      <c r="B15" s="31" t="s">
        <v>216</v>
      </c>
      <c r="C15" s="32">
        <v>91.5</v>
      </c>
      <c r="D15" s="33" t="s">
        <v>217</v>
      </c>
      <c r="E15" s="34" t="str">
        <f t="shared" si="0"/>
        <v>Significantly Different</v>
      </c>
      <c r="G15" s="12">
        <f t="shared" si="1"/>
        <v>91.5</v>
      </c>
      <c r="H15" s="12">
        <f t="shared" si="2"/>
        <v>6</v>
      </c>
      <c r="I15" s="12" t="str">
        <f t="shared" si="3"/>
        <v>+/-</v>
      </c>
      <c r="J15" s="12" t="str">
        <f t="shared" si="4"/>
        <v>0.5</v>
      </c>
      <c r="K15" s="13">
        <f t="shared" si="5"/>
        <v>0.303951367781155</v>
      </c>
      <c r="L15" s="13">
        <f t="shared" si="6"/>
        <v>-19.299999999999997</v>
      </c>
      <c r="M15" s="13">
        <f t="shared" si="7"/>
        <v>0.30997079109986531</v>
      </c>
      <c r="N15" s="13">
        <f t="shared" si="8"/>
        <v>-62.263931164346353</v>
      </c>
      <c r="O15" s="12" t="s">
        <v>218</v>
      </c>
    </row>
    <row r="16" spans="1:16" x14ac:dyDescent="0.25">
      <c r="A16" s="30">
        <v>6</v>
      </c>
      <c r="B16" s="31" t="s">
        <v>219</v>
      </c>
      <c r="C16" s="32">
        <v>90.2</v>
      </c>
      <c r="D16" s="33" t="s">
        <v>210</v>
      </c>
      <c r="E16" s="34" t="str">
        <f t="shared" si="0"/>
        <v>Significantly Different</v>
      </c>
      <c r="G16" s="12">
        <f t="shared" si="1"/>
        <v>90.2</v>
      </c>
      <c r="H16" s="12">
        <f t="shared" si="2"/>
        <v>6</v>
      </c>
      <c r="I16" s="12" t="str">
        <f t="shared" si="3"/>
        <v>+/-</v>
      </c>
      <c r="J16" s="12" t="str">
        <f t="shared" si="4"/>
        <v>0.2</v>
      </c>
      <c r="K16" s="13">
        <f t="shared" si="5"/>
        <v>0.12158054711246201</v>
      </c>
      <c r="L16" s="13">
        <f t="shared" si="6"/>
        <v>-18</v>
      </c>
      <c r="M16" s="13">
        <f t="shared" si="7"/>
        <v>0.1359311840425404</v>
      </c>
      <c r="N16" s="13">
        <f t="shared" si="8"/>
        <v>-132.41994562753754</v>
      </c>
      <c r="O16" s="12" t="s">
        <v>220</v>
      </c>
    </row>
    <row r="17" spans="1:15" x14ac:dyDescent="0.25">
      <c r="A17" s="30">
        <v>7</v>
      </c>
      <c r="B17" s="31" t="s">
        <v>221</v>
      </c>
      <c r="C17" s="32">
        <v>89.9</v>
      </c>
      <c r="D17" s="33" t="s">
        <v>217</v>
      </c>
      <c r="E17" s="34" t="str">
        <f t="shared" si="0"/>
        <v>Significantly Different</v>
      </c>
      <c r="G17" s="12">
        <f t="shared" si="1"/>
        <v>89.9</v>
      </c>
      <c r="H17" s="12">
        <f t="shared" si="2"/>
        <v>6</v>
      </c>
      <c r="I17" s="12" t="str">
        <f t="shared" si="3"/>
        <v>+/-</v>
      </c>
      <c r="J17" s="12" t="str">
        <f t="shared" si="4"/>
        <v>0.5</v>
      </c>
      <c r="K17" s="13">
        <f t="shared" si="5"/>
        <v>0.303951367781155</v>
      </c>
      <c r="L17" s="13">
        <f t="shared" si="6"/>
        <v>-17.700000000000003</v>
      </c>
      <c r="M17" s="13">
        <f t="shared" si="7"/>
        <v>0.30997079109986531</v>
      </c>
      <c r="N17" s="13">
        <f t="shared" si="8"/>
        <v>-57.102154487509367</v>
      </c>
      <c r="O17" s="12" t="s">
        <v>222</v>
      </c>
    </row>
    <row r="18" spans="1:15" x14ac:dyDescent="0.25">
      <c r="A18" s="30">
        <v>8</v>
      </c>
      <c r="B18" s="31" t="s">
        <v>223</v>
      </c>
      <c r="C18" s="32">
        <v>88.6</v>
      </c>
      <c r="D18" s="33" t="s">
        <v>210</v>
      </c>
      <c r="E18" s="34" t="str">
        <f t="shared" si="0"/>
        <v>Significantly Different</v>
      </c>
      <c r="G18" s="12">
        <f t="shared" si="1"/>
        <v>88.6</v>
      </c>
      <c r="H18" s="12">
        <f t="shared" si="2"/>
        <v>6</v>
      </c>
      <c r="I18" s="12" t="str">
        <f t="shared" si="3"/>
        <v>+/-</v>
      </c>
      <c r="J18" s="12" t="str">
        <f t="shared" si="4"/>
        <v>0.2</v>
      </c>
      <c r="K18" s="13">
        <f t="shared" si="5"/>
        <v>0.12158054711246201</v>
      </c>
      <c r="L18" s="13">
        <f t="shared" si="6"/>
        <v>-16.399999999999991</v>
      </c>
      <c r="M18" s="13">
        <f t="shared" si="7"/>
        <v>0.1359311840425404</v>
      </c>
      <c r="N18" s="13">
        <f t="shared" si="8"/>
        <v>-120.6492837939786</v>
      </c>
      <c r="O18" s="12" t="s">
        <v>224</v>
      </c>
    </row>
    <row r="19" spans="1:15" x14ac:dyDescent="0.25">
      <c r="A19" s="30">
        <v>9</v>
      </c>
      <c r="B19" s="31" t="s">
        <v>225</v>
      </c>
      <c r="C19" s="32">
        <v>86.7</v>
      </c>
      <c r="D19" s="33" t="s">
        <v>206</v>
      </c>
      <c r="E19" s="34" t="str">
        <f t="shared" si="0"/>
        <v>Significantly Different</v>
      </c>
      <c r="G19" s="12">
        <f t="shared" si="1"/>
        <v>86.7</v>
      </c>
      <c r="H19" s="12">
        <f t="shared" si="2"/>
        <v>6</v>
      </c>
      <c r="I19" s="12" t="str">
        <f t="shared" si="3"/>
        <v>+/-</v>
      </c>
      <c r="J19" s="12" t="str">
        <f t="shared" si="4"/>
        <v>0.1</v>
      </c>
      <c r="K19" s="13">
        <f t="shared" si="5"/>
        <v>6.0790273556231005E-2</v>
      </c>
      <c r="L19" s="13">
        <f t="shared" si="6"/>
        <v>-14.5</v>
      </c>
      <c r="M19" s="13">
        <f t="shared" si="7"/>
        <v>8.5970429323592404E-2</v>
      </c>
      <c r="N19" s="13">
        <f t="shared" si="8"/>
        <v>-168.66264498252124</v>
      </c>
      <c r="O19" s="12" t="s">
        <v>226</v>
      </c>
    </row>
    <row r="20" spans="1:15" x14ac:dyDescent="0.25">
      <c r="A20" s="30">
        <v>10</v>
      </c>
      <c r="B20" s="31" t="s">
        <v>227</v>
      </c>
      <c r="C20" s="32">
        <v>86.4</v>
      </c>
      <c r="D20" s="35" t="s">
        <v>228</v>
      </c>
      <c r="E20" s="34" t="str">
        <f t="shared" si="0"/>
        <v>Significantly Different</v>
      </c>
      <c r="G20" s="12">
        <f t="shared" si="1"/>
        <v>86.4</v>
      </c>
      <c r="H20" s="12">
        <f t="shared" si="2"/>
        <v>6</v>
      </c>
      <c r="I20" s="12" t="str">
        <f t="shared" si="3"/>
        <v>+/-</v>
      </c>
      <c r="J20" s="12" t="str">
        <f t="shared" si="4"/>
        <v>0.3</v>
      </c>
      <c r="K20" s="13">
        <f t="shared" si="5"/>
        <v>0.18237082066869301</v>
      </c>
      <c r="L20" s="13">
        <f t="shared" si="6"/>
        <v>-14.200000000000003</v>
      </c>
      <c r="M20" s="13">
        <f t="shared" si="7"/>
        <v>0.19223572402239389</v>
      </c>
      <c r="N20" s="13">
        <f t="shared" si="8"/>
        <v>-73.867643863873184</v>
      </c>
      <c r="O20" s="12" t="s">
        <v>229</v>
      </c>
    </row>
    <row r="21" spans="1:15" x14ac:dyDescent="0.25">
      <c r="A21" s="30">
        <v>11</v>
      </c>
      <c r="B21" s="31" t="s">
        <v>230</v>
      </c>
      <c r="C21" s="32">
        <v>85.7</v>
      </c>
      <c r="D21" s="33" t="s">
        <v>228</v>
      </c>
      <c r="E21" s="34" t="str">
        <f t="shared" si="0"/>
        <v>Significantly Different</v>
      </c>
      <c r="G21" s="12">
        <f t="shared" si="1"/>
        <v>85.7</v>
      </c>
      <c r="H21" s="12">
        <f t="shared" si="2"/>
        <v>6</v>
      </c>
      <c r="I21" s="12" t="str">
        <f t="shared" si="3"/>
        <v>+/-</v>
      </c>
      <c r="J21" s="12" t="str">
        <f t="shared" si="4"/>
        <v>0.3</v>
      </c>
      <c r="K21" s="13">
        <f t="shared" si="5"/>
        <v>0.18237082066869301</v>
      </c>
      <c r="L21" s="13">
        <f t="shared" si="6"/>
        <v>-13.5</v>
      </c>
      <c r="M21" s="13">
        <f t="shared" si="7"/>
        <v>0.19223572402239389</v>
      </c>
      <c r="N21" s="13">
        <f t="shared" si="8"/>
        <v>-70.226281138189279</v>
      </c>
      <c r="O21" s="12" t="s">
        <v>231</v>
      </c>
    </row>
    <row r="22" spans="1:15" x14ac:dyDescent="0.25">
      <c r="A22" s="30">
        <v>11</v>
      </c>
      <c r="B22" s="31" t="s">
        <v>232</v>
      </c>
      <c r="C22" s="32">
        <v>85.7</v>
      </c>
      <c r="D22" s="33" t="s">
        <v>228</v>
      </c>
      <c r="E22" s="34" t="str">
        <f t="shared" si="0"/>
        <v>Significantly Different</v>
      </c>
      <c r="G22" s="12">
        <f t="shared" si="1"/>
        <v>85.7</v>
      </c>
      <c r="H22" s="12">
        <f t="shared" si="2"/>
        <v>6</v>
      </c>
      <c r="I22" s="12" t="str">
        <f t="shared" si="3"/>
        <v>+/-</v>
      </c>
      <c r="J22" s="12" t="str">
        <f t="shared" si="4"/>
        <v>0.3</v>
      </c>
      <c r="K22" s="13">
        <f t="shared" si="5"/>
        <v>0.18237082066869301</v>
      </c>
      <c r="L22" s="13">
        <f t="shared" si="6"/>
        <v>-13.5</v>
      </c>
      <c r="M22" s="13">
        <f t="shared" si="7"/>
        <v>0.19223572402239389</v>
      </c>
      <c r="N22" s="13">
        <f t="shared" si="8"/>
        <v>-70.226281138189279</v>
      </c>
      <c r="O22" s="12" t="s">
        <v>233</v>
      </c>
    </row>
    <row r="23" spans="1:15" x14ac:dyDescent="0.25">
      <c r="A23" s="30">
        <v>13</v>
      </c>
      <c r="B23" s="31" t="s">
        <v>234</v>
      </c>
      <c r="C23" s="32">
        <v>85.3</v>
      </c>
      <c r="D23" s="33" t="s">
        <v>210</v>
      </c>
      <c r="E23" s="34" t="str">
        <f t="shared" si="0"/>
        <v>Significantly Different</v>
      </c>
      <c r="G23" s="12">
        <f t="shared" si="1"/>
        <v>85.3</v>
      </c>
      <c r="H23" s="12">
        <f t="shared" si="2"/>
        <v>6</v>
      </c>
      <c r="I23" s="12" t="str">
        <f t="shared" si="3"/>
        <v>+/-</v>
      </c>
      <c r="J23" s="12" t="str">
        <f t="shared" si="4"/>
        <v>0.2</v>
      </c>
      <c r="K23" s="13">
        <f t="shared" si="5"/>
        <v>0.12158054711246201</v>
      </c>
      <c r="L23" s="13">
        <f t="shared" si="6"/>
        <v>-13.099999999999994</v>
      </c>
      <c r="M23" s="13">
        <f t="shared" si="7"/>
        <v>0.1359311840425404</v>
      </c>
      <c r="N23" s="13">
        <f t="shared" si="8"/>
        <v>-96.372293762263396</v>
      </c>
      <c r="O23" s="12" t="s">
        <v>221</v>
      </c>
    </row>
    <row r="24" spans="1:15" x14ac:dyDescent="0.25">
      <c r="A24" s="30">
        <v>14</v>
      </c>
      <c r="B24" s="31" t="s">
        <v>220</v>
      </c>
      <c r="C24" s="32">
        <v>84.1</v>
      </c>
      <c r="D24" s="33" t="s">
        <v>228</v>
      </c>
      <c r="E24" s="34" t="str">
        <f t="shared" si="0"/>
        <v>Significantly Different</v>
      </c>
      <c r="G24" s="12">
        <f t="shared" si="1"/>
        <v>84.1</v>
      </c>
      <c r="H24" s="12">
        <f t="shared" si="2"/>
        <v>6</v>
      </c>
      <c r="I24" s="12" t="str">
        <f t="shared" si="3"/>
        <v>+/-</v>
      </c>
      <c r="J24" s="12" t="str">
        <f t="shared" si="4"/>
        <v>0.3</v>
      </c>
      <c r="K24" s="13">
        <f t="shared" si="5"/>
        <v>0.18237082066869301</v>
      </c>
      <c r="L24" s="13">
        <f t="shared" si="6"/>
        <v>-11.899999999999991</v>
      </c>
      <c r="M24" s="13">
        <f t="shared" si="7"/>
        <v>0.19223572402239389</v>
      </c>
      <c r="N24" s="13">
        <f t="shared" si="8"/>
        <v>-61.903166336626064</v>
      </c>
      <c r="O24" s="12" t="s">
        <v>235</v>
      </c>
    </row>
    <row r="25" spans="1:15" x14ac:dyDescent="0.25">
      <c r="A25" s="30">
        <v>15</v>
      </c>
      <c r="B25" s="31" t="s">
        <v>236</v>
      </c>
      <c r="C25" s="32">
        <v>84</v>
      </c>
      <c r="D25" s="33" t="s">
        <v>228</v>
      </c>
      <c r="E25" s="34" t="str">
        <f t="shared" si="0"/>
        <v>Significantly Different</v>
      </c>
      <c r="G25" s="12">
        <f t="shared" si="1"/>
        <v>84</v>
      </c>
      <c r="H25" s="12">
        <f t="shared" si="2"/>
        <v>6</v>
      </c>
      <c r="I25" s="12" t="str">
        <f t="shared" si="3"/>
        <v>+/-</v>
      </c>
      <c r="J25" s="12" t="str">
        <f t="shared" si="4"/>
        <v>0.3</v>
      </c>
      <c r="K25" s="13">
        <f t="shared" si="5"/>
        <v>0.18237082066869301</v>
      </c>
      <c r="L25" s="13">
        <f t="shared" si="6"/>
        <v>-11.799999999999997</v>
      </c>
      <c r="M25" s="13">
        <f t="shared" si="7"/>
        <v>0.19223572402239389</v>
      </c>
      <c r="N25" s="13">
        <f t="shared" si="8"/>
        <v>-61.382971661528394</v>
      </c>
      <c r="O25" s="12" t="s">
        <v>237</v>
      </c>
    </row>
    <row r="26" spans="1:15" x14ac:dyDescent="0.25">
      <c r="A26" s="30">
        <v>15</v>
      </c>
      <c r="B26" s="31" t="s">
        <v>238</v>
      </c>
      <c r="C26" s="32">
        <v>84</v>
      </c>
      <c r="D26" s="33" t="s">
        <v>228</v>
      </c>
      <c r="E26" s="34" t="str">
        <f t="shared" si="0"/>
        <v>Significantly Different</v>
      </c>
      <c r="G26" s="12">
        <f t="shared" si="1"/>
        <v>84</v>
      </c>
      <c r="H26" s="12">
        <f t="shared" si="2"/>
        <v>6</v>
      </c>
      <c r="I26" s="12" t="str">
        <f t="shared" si="3"/>
        <v>+/-</v>
      </c>
      <c r="J26" s="12" t="str">
        <f t="shared" si="4"/>
        <v>0.3</v>
      </c>
      <c r="K26" s="13">
        <f t="shared" si="5"/>
        <v>0.18237082066869301</v>
      </c>
      <c r="L26" s="13">
        <f t="shared" si="6"/>
        <v>-11.799999999999997</v>
      </c>
      <c r="M26" s="13">
        <f t="shared" si="7"/>
        <v>0.19223572402239389</v>
      </c>
      <c r="N26" s="13">
        <f t="shared" si="8"/>
        <v>-61.382971661528394</v>
      </c>
      <c r="O26" s="12" t="s">
        <v>219</v>
      </c>
    </row>
    <row r="27" spans="1:15" x14ac:dyDescent="0.25">
      <c r="A27" s="30">
        <v>17</v>
      </c>
      <c r="B27" s="31" t="s">
        <v>239</v>
      </c>
      <c r="C27" s="32">
        <v>83.9</v>
      </c>
      <c r="D27" s="33" t="s">
        <v>228</v>
      </c>
      <c r="E27" s="34" t="str">
        <f t="shared" si="0"/>
        <v>Significantly Different</v>
      </c>
      <c r="G27" s="12">
        <f t="shared" si="1"/>
        <v>83.9</v>
      </c>
      <c r="H27" s="12">
        <f t="shared" si="2"/>
        <v>6</v>
      </c>
      <c r="I27" s="12" t="str">
        <f t="shared" si="3"/>
        <v>+/-</v>
      </c>
      <c r="J27" s="12" t="str">
        <f t="shared" si="4"/>
        <v>0.3</v>
      </c>
      <c r="K27" s="13">
        <f t="shared" si="5"/>
        <v>0.18237082066869301</v>
      </c>
      <c r="L27" s="13">
        <f t="shared" si="6"/>
        <v>-11.700000000000003</v>
      </c>
      <c r="M27" s="13">
        <f t="shared" si="7"/>
        <v>0.19223572402239389</v>
      </c>
      <c r="N27" s="13">
        <f t="shared" si="8"/>
        <v>-60.862776986430724</v>
      </c>
      <c r="O27" s="12" t="s">
        <v>236</v>
      </c>
    </row>
    <row r="28" spans="1:15" x14ac:dyDescent="0.25">
      <c r="A28" s="30">
        <v>18</v>
      </c>
      <c r="B28" s="31" t="s">
        <v>237</v>
      </c>
      <c r="C28" s="32">
        <v>82.8</v>
      </c>
      <c r="D28" s="33" t="s">
        <v>210</v>
      </c>
      <c r="E28" s="34" t="str">
        <f t="shared" si="0"/>
        <v>Significantly Different</v>
      </c>
      <c r="G28" s="12">
        <f t="shared" si="1"/>
        <v>82.8</v>
      </c>
      <c r="H28" s="12">
        <f t="shared" si="2"/>
        <v>6</v>
      </c>
      <c r="I28" s="12" t="str">
        <f t="shared" si="3"/>
        <v>+/-</v>
      </c>
      <c r="J28" s="12" t="str">
        <f t="shared" si="4"/>
        <v>0.2</v>
      </c>
      <c r="K28" s="13">
        <f t="shared" si="5"/>
        <v>0.12158054711246201</v>
      </c>
      <c r="L28" s="13">
        <f t="shared" si="6"/>
        <v>-10.599999999999994</v>
      </c>
      <c r="M28" s="13">
        <f t="shared" si="7"/>
        <v>0.1359311840425404</v>
      </c>
      <c r="N28" s="13">
        <f t="shared" si="8"/>
        <v>-77.980634647327634</v>
      </c>
      <c r="O28" s="12" t="s">
        <v>225</v>
      </c>
    </row>
    <row r="29" spans="1:15" x14ac:dyDescent="0.25">
      <c r="A29" s="30">
        <v>19</v>
      </c>
      <c r="B29" s="31" t="s">
        <v>240</v>
      </c>
      <c r="C29" s="32">
        <v>82.5</v>
      </c>
      <c r="D29" s="33" t="s">
        <v>206</v>
      </c>
      <c r="E29" s="34" t="str">
        <f t="shared" si="0"/>
        <v>Significantly Different</v>
      </c>
      <c r="G29" s="12">
        <f t="shared" si="1"/>
        <v>82.5</v>
      </c>
      <c r="H29" s="12">
        <f t="shared" si="2"/>
        <v>6</v>
      </c>
      <c r="I29" s="12" t="str">
        <f t="shared" si="3"/>
        <v>+/-</v>
      </c>
      <c r="J29" s="12" t="str">
        <f t="shared" si="4"/>
        <v>0.1</v>
      </c>
      <c r="K29" s="13">
        <f t="shared" si="5"/>
        <v>6.0790273556231005E-2</v>
      </c>
      <c r="L29" s="13">
        <f t="shared" si="6"/>
        <v>-10.299999999999997</v>
      </c>
      <c r="M29" s="13">
        <f t="shared" si="7"/>
        <v>8.5970429323592404E-2</v>
      </c>
      <c r="N29" s="13">
        <f t="shared" si="8"/>
        <v>-119.80863747034265</v>
      </c>
      <c r="O29" s="12" t="s">
        <v>241</v>
      </c>
    </row>
    <row r="30" spans="1:15" x14ac:dyDescent="0.25">
      <c r="A30" s="30">
        <v>20</v>
      </c>
      <c r="B30" s="31" t="s">
        <v>242</v>
      </c>
      <c r="C30" s="32">
        <v>82.2</v>
      </c>
      <c r="D30" s="33" t="s">
        <v>206</v>
      </c>
      <c r="E30" s="34" t="str">
        <f t="shared" si="0"/>
        <v>Significantly Different</v>
      </c>
      <c r="G30" s="12">
        <f t="shared" si="1"/>
        <v>82.2</v>
      </c>
      <c r="H30" s="12">
        <f t="shared" si="2"/>
        <v>6</v>
      </c>
      <c r="I30" s="12" t="str">
        <f t="shared" si="3"/>
        <v>+/-</v>
      </c>
      <c r="J30" s="12" t="str">
        <f t="shared" si="4"/>
        <v>0.1</v>
      </c>
      <c r="K30" s="13">
        <f t="shared" si="5"/>
        <v>6.0790273556231005E-2</v>
      </c>
      <c r="L30" s="13">
        <f t="shared" si="6"/>
        <v>-10</v>
      </c>
      <c r="M30" s="13">
        <f t="shared" si="7"/>
        <v>8.5970429323592404E-2</v>
      </c>
      <c r="N30" s="13">
        <f t="shared" si="8"/>
        <v>-116.31906550518707</v>
      </c>
      <c r="O30" s="12" t="s">
        <v>207</v>
      </c>
    </row>
    <row r="31" spans="1:15" x14ac:dyDescent="0.25">
      <c r="A31" s="30">
        <v>21</v>
      </c>
      <c r="B31" s="31" t="s">
        <v>243</v>
      </c>
      <c r="C31" s="32">
        <v>81</v>
      </c>
      <c r="D31" s="33" t="s">
        <v>206</v>
      </c>
      <c r="E31" s="34" t="str">
        <f t="shared" si="0"/>
        <v>Significantly Different</v>
      </c>
      <c r="G31" s="12">
        <f t="shared" si="1"/>
        <v>81</v>
      </c>
      <c r="H31" s="12">
        <f t="shared" si="2"/>
        <v>6</v>
      </c>
      <c r="I31" s="12" t="str">
        <f t="shared" si="3"/>
        <v>+/-</v>
      </c>
      <c r="J31" s="12" t="str">
        <f t="shared" si="4"/>
        <v>0.1</v>
      </c>
      <c r="K31" s="13">
        <f t="shared" si="5"/>
        <v>6.0790273556231005E-2</v>
      </c>
      <c r="L31" s="13">
        <f t="shared" si="6"/>
        <v>-8.7999999999999972</v>
      </c>
      <c r="M31" s="13">
        <f t="shared" si="7"/>
        <v>8.5970429323592404E-2</v>
      </c>
      <c r="N31" s="13">
        <f t="shared" si="8"/>
        <v>-102.36077764456459</v>
      </c>
      <c r="O31" s="12" t="s">
        <v>244</v>
      </c>
    </row>
    <row r="32" spans="1:15" x14ac:dyDescent="0.25">
      <c r="A32" s="30">
        <v>22</v>
      </c>
      <c r="B32" s="31" t="s">
        <v>245</v>
      </c>
      <c r="C32" s="32">
        <v>80.7</v>
      </c>
      <c r="D32" s="33" t="s">
        <v>246</v>
      </c>
      <c r="E32" s="34" t="str">
        <f t="shared" si="0"/>
        <v>Significantly Different</v>
      </c>
      <c r="G32" s="12">
        <f t="shared" si="1"/>
        <v>80.7</v>
      </c>
      <c r="H32" s="12">
        <f t="shared" si="2"/>
        <v>6</v>
      </c>
      <c r="I32" s="12" t="str">
        <f t="shared" si="3"/>
        <v>+/-</v>
      </c>
      <c r="J32" s="12" t="str">
        <f t="shared" si="4"/>
        <v>0.9</v>
      </c>
      <c r="K32" s="13">
        <f t="shared" si="5"/>
        <v>0.54711246200607899</v>
      </c>
      <c r="L32" s="13">
        <f t="shared" si="6"/>
        <v>-8.5</v>
      </c>
      <c r="M32" s="13">
        <f t="shared" si="7"/>
        <v>0.55047933970440222</v>
      </c>
      <c r="N32" s="13">
        <f t="shared" si="8"/>
        <v>-15.441088133415418</v>
      </c>
      <c r="O32" s="12" t="s">
        <v>247</v>
      </c>
    </row>
    <row r="33" spans="1:15" x14ac:dyDescent="0.25">
      <c r="A33" s="30">
        <v>23</v>
      </c>
      <c r="B33" s="31" t="s">
        <v>248</v>
      </c>
      <c r="C33" s="32">
        <v>80.099999999999994</v>
      </c>
      <c r="D33" s="33" t="s">
        <v>206</v>
      </c>
      <c r="E33" s="34" t="str">
        <f t="shared" si="0"/>
        <v>Significantly Different</v>
      </c>
      <c r="G33" s="12">
        <f t="shared" si="1"/>
        <v>80.099999999999994</v>
      </c>
      <c r="H33" s="12">
        <f t="shared" si="2"/>
        <v>6</v>
      </c>
      <c r="I33" s="12" t="str">
        <f t="shared" si="3"/>
        <v>+/-</v>
      </c>
      <c r="J33" s="12" t="str">
        <f t="shared" si="4"/>
        <v>0.1</v>
      </c>
      <c r="K33" s="13">
        <f t="shared" si="5"/>
        <v>6.0790273556231005E-2</v>
      </c>
      <c r="L33" s="13">
        <f t="shared" si="6"/>
        <v>-7.8999999999999915</v>
      </c>
      <c r="M33" s="13">
        <f t="shared" si="7"/>
        <v>8.5970429323592404E-2</v>
      </c>
      <c r="N33" s="13">
        <f t="shared" si="8"/>
        <v>-91.892061749097678</v>
      </c>
      <c r="O33" s="12" t="s">
        <v>249</v>
      </c>
    </row>
    <row r="34" spans="1:15" x14ac:dyDescent="0.25">
      <c r="A34" s="30">
        <v>24</v>
      </c>
      <c r="B34" s="31" t="s">
        <v>249</v>
      </c>
      <c r="C34" s="32">
        <v>78.3</v>
      </c>
      <c r="D34" s="33" t="s">
        <v>206</v>
      </c>
      <c r="E34" s="34" t="str">
        <f t="shared" si="0"/>
        <v>Significantly Different</v>
      </c>
      <c r="G34" s="12">
        <f t="shared" si="1"/>
        <v>78.3</v>
      </c>
      <c r="H34" s="12">
        <f t="shared" si="2"/>
        <v>6</v>
      </c>
      <c r="I34" s="12" t="str">
        <f t="shared" si="3"/>
        <v>+/-</v>
      </c>
      <c r="J34" s="12" t="str">
        <f t="shared" si="4"/>
        <v>0.1</v>
      </c>
      <c r="K34" s="13">
        <f t="shared" si="5"/>
        <v>6.0790273556231005E-2</v>
      </c>
      <c r="L34" s="13">
        <f t="shared" si="6"/>
        <v>-6.0999999999999943</v>
      </c>
      <c r="M34" s="13">
        <f t="shared" si="7"/>
        <v>8.5970429323592404E-2</v>
      </c>
      <c r="N34" s="13">
        <f t="shared" si="8"/>
        <v>-70.954629958164048</v>
      </c>
      <c r="O34" s="12" t="s">
        <v>240</v>
      </c>
    </row>
    <row r="35" spans="1:15" x14ac:dyDescent="0.25">
      <c r="A35" s="30">
        <v>25</v>
      </c>
      <c r="B35" s="31" t="s">
        <v>213</v>
      </c>
      <c r="C35" s="32">
        <v>78</v>
      </c>
      <c r="D35" s="33" t="s">
        <v>228</v>
      </c>
      <c r="E35" s="34" t="str">
        <f t="shared" si="0"/>
        <v>Significantly Different</v>
      </c>
      <c r="G35" s="12">
        <f t="shared" si="1"/>
        <v>78</v>
      </c>
      <c r="H35" s="12">
        <f t="shared" si="2"/>
        <v>6</v>
      </c>
      <c r="I35" s="12" t="str">
        <f t="shared" si="3"/>
        <v>+/-</v>
      </c>
      <c r="J35" s="12" t="str">
        <f t="shared" si="4"/>
        <v>0.3</v>
      </c>
      <c r="K35" s="13">
        <f t="shared" si="5"/>
        <v>0.18237082066869301</v>
      </c>
      <c r="L35" s="13">
        <f t="shared" si="6"/>
        <v>-5.7999999999999972</v>
      </c>
      <c r="M35" s="13">
        <f t="shared" si="7"/>
        <v>0.19223572402239389</v>
      </c>
      <c r="N35" s="13">
        <f t="shared" si="8"/>
        <v>-30.171291155666491</v>
      </c>
      <c r="O35" s="12" t="s">
        <v>250</v>
      </c>
    </row>
    <row r="36" spans="1:15" x14ac:dyDescent="0.25">
      <c r="A36" s="30">
        <v>26</v>
      </c>
      <c r="B36" s="31" t="s">
        <v>247</v>
      </c>
      <c r="C36" s="32">
        <v>77.3</v>
      </c>
      <c r="D36" s="33" t="s">
        <v>210</v>
      </c>
      <c r="E36" s="34" t="str">
        <f t="shared" si="0"/>
        <v>Significantly Different</v>
      </c>
      <c r="G36" s="12">
        <f t="shared" si="1"/>
        <v>77.3</v>
      </c>
      <c r="H36" s="12">
        <f t="shared" si="2"/>
        <v>6</v>
      </c>
      <c r="I36" s="12" t="str">
        <f t="shared" si="3"/>
        <v>+/-</v>
      </c>
      <c r="J36" s="12" t="str">
        <f t="shared" si="4"/>
        <v>0.2</v>
      </c>
      <c r="K36" s="13">
        <f t="shared" si="5"/>
        <v>0.12158054711246201</v>
      </c>
      <c r="L36" s="13">
        <f t="shared" si="6"/>
        <v>-5.0999999999999943</v>
      </c>
      <c r="M36" s="13">
        <f t="shared" si="7"/>
        <v>0.1359311840425404</v>
      </c>
      <c r="N36" s="13">
        <f t="shared" si="8"/>
        <v>-37.518984594468932</v>
      </c>
      <c r="O36" s="12" t="s">
        <v>242</v>
      </c>
    </row>
    <row r="37" spans="1:15" x14ac:dyDescent="0.25">
      <c r="A37" s="30">
        <v>26</v>
      </c>
      <c r="B37" s="31" t="s">
        <v>251</v>
      </c>
      <c r="C37" s="32">
        <v>77.3</v>
      </c>
      <c r="D37" s="33" t="s">
        <v>210</v>
      </c>
      <c r="E37" s="34" t="str">
        <f t="shared" si="0"/>
        <v>Significantly Different</v>
      </c>
      <c r="G37" s="12">
        <f t="shared" si="1"/>
        <v>77.3</v>
      </c>
      <c r="H37" s="12">
        <f t="shared" si="2"/>
        <v>6</v>
      </c>
      <c r="I37" s="12" t="str">
        <f t="shared" si="3"/>
        <v>+/-</v>
      </c>
      <c r="J37" s="12" t="str">
        <f t="shared" si="4"/>
        <v>0.2</v>
      </c>
      <c r="K37" s="13">
        <f t="shared" si="5"/>
        <v>0.12158054711246201</v>
      </c>
      <c r="L37" s="13">
        <f t="shared" si="6"/>
        <v>-5.0999999999999943</v>
      </c>
      <c r="M37" s="13">
        <f t="shared" si="7"/>
        <v>0.1359311840425404</v>
      </c>
      <c r="N37" s="13">
        <f t="shared" si="8"/>
        <v>-37.518984594468932</v>
      </c>
      <c r="O37" s="12" t="s">
        <v>223</v>
      </c>
    </row>
    <row r="38" spans="1:15" x14ac:dyDescent="0.25">
      <c r="A38" s="30">
        <v>28</v>
      </c>
      <c r="B38" s="31" t="s">
        <v>215</v>
      </c>
      <c r="C38" s="32">
        <v>76.5</v>
      </c>
      <c r="D38" s="33" t="s">
        <v>210</v>
      </c>
      <c r="E38" s="34" t="str">
        <f t="shared" si="0"/>
        <v>Significantly Different</v>
      </c>
      <c r="G38" s="12">
        <f t="shared" si="1"/>
        <v>76.5</v>
      </c>
      <c r="H38" s="12">
        <f t="shared" si="2"/>
        <v>6</v>
      </c>
      <c r="I38" s="12" t="str">
        <f t="shared" si="3"/>
        <v>+/-</v>
      </c>
      <c r="J38" s="12" t="str">
        <f t="shared" si="4"/>
        <v>0.2</v>
      </c>
      <c r="K38" s="13">
        <f t="shared" si="5"/>
        <v>0.12158054711246201</v>
      </c>
      <c r="L38" s="13">
        <f t="shared" si="6"/>
        <v>-4.2999999999999972</v>
      </c>
      <c r="M38" s="13">
        <f t="shared" si="7"/>
        <v>0.1359311840425404</v>
      </c>
      <c r="N38" s="13">
        <f t="shared" si="8"/>
        <v>-31.633653677689505</v>
      </c>
      <c r="O38" s="12" t="s">
        <v>227</v>
      </c>
    </row>
    <row r="39" spans="1:15" x14ac:dyDescent="0.25">
      <c r="A39" s="30">
        <v>29</v>
      </c>
      <c r="B39" s="31" t="s">
        <v>252</v>
      </c>
      <c r="C39" s="32">
        <v>76.400000000000006</v>
      </c>
      <c r="D39" s="33" t="s">
        <v>253</v>
      </c>
      <c r="E39" s="34" t="str">
        <f t="shared" si="0"/>
        <v>Significantly Different</v>
      </c>
      <c r="G39" s="12">
        <f t="shared" si="1"/>
        <v>76.400000000000006</v>
      </c>
      <c r="H39" s="12">
        <f t="shared" si="2"/>
        <v>6</v>
      </c>
      <c r="I39" s="12" t="str">
        <f t="shared" si="3"/>
        <v>+/-</v>
      </c>
      <c r="J39" s="12" t="str">
        <f t="shared" si="4"/>
        <v>0.6</v>
      </c>
      <c r="K39" s="13">
        <f t="shared" si="5"/>
        <v>0.36474164133738601</v>
      </c>
      <c r="L39" s="13">
        <f t="shared" si="6"/>
        <v>-4.2000000000000028</v>
      </c>
      <c r="M39" s="13">
        <f t="shared" si="7"/>
        <v>0.36977279819442066</v>
      </c>
      <c r="N39" s="13">
        <f t="shared" si="8"/>
        <v>-11.358326032927142</v>
      </c>
      <c r="O39" s="12" t="s">
        <v>254</v>
      </c>
    </row>
    <row r="40" spans="1:15" x14ac:dyDescent="0.25">
      <c r="A40" s="30">
        <v>30</v>
      </c>
      <c r="B40" s="31" t="s">
        <v>222</v>
      </c>
      <c r="C40" s="32">
        <v>75.2</v>
      </c>
      <c r="D40" s="33" t="s">
        <v>255</v>
      </c>
      <c r="E40" s="34" t="str">
        <f t="shared" si="0"/>
        <v>Significantly Different</v>
      </c>
      <c r="G40" s="12">
        <f t="shared" si="1"/>
        <v>75.2</v>
      </c>
      <c r="H40" s="12">
        <f t="shared" si="2"/>
        <v>6</v>
      </c>
      <c r="I40" s="12" t="str">
        <f t="shared" si="3"/>
        <v>+/-</v>
      </c>
      <c r="J40" s="12" t="str">
        <f t="shared" si="4"/>
        <v>0.4</v>
      </c>
      <c r="K40" s="13">
        <f t="shared" si="5"/>
        <v>0.24316109422492402</v>
      </c>
      <c r="L40" s="13">
        <f t="shared" si="6"/>
        <v>-3</v>
      </c>
      <c r="M40" s="13">
        <f t="shared" si="7"/>
        <v>0.25064471888253259</v>
      </c>
      <c r="N40" s="13">
        <f t="shared" si="8"/>
        <v>-11.969133095543031</v>
      </c>
      <c r="O40" s="12" t="s">
        <v>214</v>
      </c>
    </row>
    <row r="41" spans="1:15" x14ac:dyDescent="0.25">
      <c r="A41" s="30">
        <v>31</v>
      </c>
      <c r="B41" s="31" t="s">
        <v>256</v>
      </c>
      <c r="C41" s="32">
        <v>74.8</v>
      </c>
      <c r="D41" s="33" t="s">
        <v>210</v>
      </c>
      <c r="E41" s="34" t="str">
        <f t="shared" si="0"/>
        <v>Significantly Different</v>
      </c>
      <c r="G41" s="12">
        <f t="shared" si="1"/>
        <v>74.8</v>
      </c>
      <c r="H41" s="12">
        <f t="shared" si="2"/>
        <v>6</v>
      </c>
      <c r="I41" s="12" t="str">
        <f t="shared" si="3"/>
        <v>+/-</v>
      </c>
      <c r="J41" s="12" t="str">
        <f t="shared" si="4"/>
        <v>0.2</v>
      </c>
      <c r="K41" s="13">
        <f t="shared" si="5"/>
        <v>0.12158054711246201</v>
      </c>
      <c r="L41" s="13">
        <f t="shared" si="6"/>
        <v>-2.5999999999999943</v>
      </c>
      <c r="M41" s="13">
        <f t="shared" si="7"/>
        <v>0.1359311840425404</v>
      </c>
      <c r="N41" s="13">
        <f t="shared" si="8"/>
        <v>-19.127325479533159</v>
      </c>
      <c r="O41" s="12" t="s">
        <v>257</v>
      </c>
    </row>
    <row r="42" spans="1:15" x14ac:dyDescent="0.25">
      <c r="A42" s="30">
        <v>32</v>
      </c>
      <c r="B42" s="31" t="s">
        <v>229</v>
      </c>
      <c r="C42" s="32">
        <v>74.599999999999994</v>
      </c>
      <c r="D42" s="33" t="s">
        <v>210</v>
      </c>
      <c r="E42" s="34" t="str">
        <f t="shared" si="0"/>
        <v>Significantly Different</v>
      </c>
      <c r="G42" s="12">
        <f t="shared" si="1"/>
        <v>74.599999999999994</v>
      </c>
      <c r="H42" s="12">
        <f t="shared" si="2"/>
        <v>6</v>
      </c>
      <c r="I42" s="12" t="str">
        <f t="shared" si="3"/>
        <v>+/-</v>
      </c>
      <c r="J42" s="12" t="str">
        <f t="shared" si="4"/>
        <v>0.2</v>
      </c>
      <c r="K42" s="13">
        <f t="shared" si="5"/>
        <v>0.12158054711246201</v>
      </c>
      <c r="L42" s="13">
        <f t="shared" si="6"/>
        <v>-2.3999999999999915</v>
      </c>
      <c r="M42" s="13">
        <f t="shared" si="7"/>
        <v>0.1359311840425404</v>
      </c>
      <c r="N42" s="13">
        <f t="shared" si="8"/>
        <v>-17.655992750338278</v>
      </c>
      <c r="O42" s="12" t="s">
        <v>252</v>
      </c>
    </row>
    <row r="43" spans="1:15" x14ac:dyDescent="0.25">
      <c r="A43" s="30">
        <v>33</v>
      </c>
      <c r="B43" s="31" t="s">
        <v>258</v>
      </c>
      <c r="C43" s="32">
        <v>73.5</v>
      </c>
      <c r="D43" s="33" t="s">
        <v>206</v>
      </c>
      <c r="E43" s="34" t="str">
        <f t="shared" si="0"/>
        <v>Significantly Different</v>
      </c>
      <c r="G43" s="12">
        <f t="shared" si="1"/>
        <v>73.5</v>
      </c>
      <c r="H43" s="12">
        <f t="shared" si="2"/>
        <v>6</v>
      </c>
      <c r="I43" s="12" t="str">
        <f t="shared" si="3"/>
        <v>+/-</v>
      </c>
      <c r="J43" s="12" t="str">
        <f t="shared" si="4"/>
        <v>0.1</v>
      </c>
      <c r="K43" s="13">
        <f t="shared" si="5"/>
        <v>6.0790273556231005E-2</v>
      </c>
      <c r="L43" s="13">
        <f t="shared" si="6"/>
        <v>-1.2999999999999972</v>
      </c>
      <c r="M43" s="13">
        <f t="shared" si="7"/>
        <v>8.5970429323592404E-2</v>
      </c>
      <c r="N43" s="13">
        <f t="shared" si="8"/>
        <v>-15.121478515674285</v>
      </c>
      <c r="O43" s="12" t="s">
        <v>259</v>
      </c>
    </row>
    <row r="44" spans="1:15" x14ac:dyDescent="0.25">
      <c r="A44" s="30">
        <v>34</v>
      </c>
      <c r="B44" s="31" t="s">
        <v>260</v>
      </c>
      <c r="C44" s="32">
        <v>72.2</v>
      </c>
      <c r="D44" s="33" t="s">
        <v>210</v>
      </c>
      <c r="E44" s="34" t="str">
        <f t="shared" si="0"/>
        <v>Not Significantly Different</v>
      </c>
      <c r="G44" s="12">
        <f t="shared" si="1"/>
        <v>72.2</v>
      </c>
      <c r="H44" s="12">
        <f t="shared" si="2"/>
        <v>6</v>
      </c>
      <c r="I44" s="12" t="str">
        <f t="shared" si="3"/>
        <v>+/-</v>
      </c>
      <c r="J44" s="12" t="str">
        <f t="shared" si="4"/>
        <v>0.2</v>
      </c>
      <c r="K44" s="13">
        <f t="shared" si="5"/>
        <v>0.12158054711246201</v>
      </c>
      <c r="L44" s="13">
        <f t="shared" si="6"/>
        <v>0</v>
      </c>
      <c r="M44" s="13">
        <f t="shared" si="7"/>
        <v>0.1359311840425404</v>
      </c>
      <c r="N44" s="13">
        <f t="shared" si="8"/>
        <v>0</v>
      </c>
      <c r="O44" s="12" t="s">
        <v>261</v>
      </c>
    </row>
    <row r="45" spans="1:15" x14ac:dyDescent="0.25">
      <c r="A45" s="30">
        <v>35</v>
      </c>
      <c r="B45" s="31" t="s">
        <v>235</v>
      </c>
      <c r="C45" s="32">
        <v>71.7</v>
      </c>
      <c r="D45" s="33" t="s">
        <v>210</v>
      </c>
      <c r="E45" s="34" t="str">
        <f t="shared" si="0"/>
        <v>Significantly Different</v>
      </c>
      <c r="G45" s="12">
        <f t="shared" si="1"/>
        <v>71.7</v>
      </c>
      <c r="H45" s="12">
        <f t="shared" si="2"/>
        <v>6</v>
      </c>
      <c r="I45" s="12" t="str">
        <f t="shared" si="3"/>
        <v>+/-</v>
      </c>
      <c r="J45" s="12" t="str">
        <f t="shared" si="4"/>
        <v>0.2</v>
      </c>
      <c r="K45" s="13">
        <f t="shared" si="5"/>
        <v>0.12158054711246201</v>
      </c>
      <c r="L45" s="13">
        <f t="shared" si="6"/>
        <v>0.5</v>
      </c>
      <c r="M45" s="13">
        <f t="shared" si="7"/>
        <v>0.1359311840425404</v>
      </c>
      <c r="N45" s="13">
        <f t="shared" si="8"/>
        <v>3.6783318229871544</v>
      </c>
      <c r="O45" s="12" t="s">
        <v>230</v>
      </c>
    </row>
    <row r="46" spans="1:15" x14ac:dyDescent="0.25">
      <c r="A46" s="30">
        <v>36</v>
      </c>
      <c r="B46" s="31" t="s">
        <v>261</v>
      </c>
      <c r="C46" s="32">
        <v>68.400000000000006</v>
      </c>
      <c r="D46" s="33" t="s">
        <v>210</v>
      </c>
      <c r="E46" s="34" t="str">
        <f t="shared" si="0"/>
        <v>Significantly Different</v>
      </c>
      <c r="G46" s="12">
        <f t="shared" si="1"/>
        <v>68.400000000000006</v>
      </c>
      <c r="H46" s="12">
        <f t="shared" si="2"/>
        <v>6</v>
      </c>
      <c r="I46" s="12" t="str">
        <f t="shared" si="3"/>
        <v>+/-</v>
      </c>
      <c r="J46" s="12" t="str">
        <f t="shared" si="4"/>
        <v>0.2</v>
      </c>
      <c r="K46" s="13">
        <f t="shared" si="5"/>
        <v>0.12158054711246201</v>
      </c>
      <c r="L46" s="13">
        <f t="shared" si="6"/>
        <v>3.7999999999999972</v>
      </c>
      <c r="M46" s="13">
        <f t="shared" si="7"/>
        <v>0.1359311840425404</v>
      </c>
      <c r="N46" s="13">
        <f t="shared" si="8"/>
        <v>27.955321854702351</v>
      </c>
      <c r="O46" s="12" t="s">
        <v>243</v>
      </c>
    </row>
    <row r="47" spans="1:15" x14ac:dyDescent="0.25">
      <c r="A47" s="30">
        <v>37</v>
      </c>
      <c r="B47" s="31" t="s">
        <v>224</v>
      </c>
      <c r="C47" s="32">
        <v>68.2</v>
      </c>
      <c r="D47" s="33" t="s">
        <v>217</v>
      </c>
      <c r="E47" s="34" t="str">
        <f t="shared" si="0"/>
        <v>Significantly Different</v>
      </c>
      <c r="G47" s="12">
        <f t="shared" si="1"/>
        <v>68.2</v>
      </c>
      <c r="H47" s="12">
        <f t="shared" si="2"/>
        <v>6</v>
      </c>
      <c r="I47" s="12" t="str">
        <f t="shared" si="3"/>
        <v>+/-</v>
      </c>
      <c r="J47" s="12" t="str">
        <f t="shared" si="4"/>
        <v>0.5</v>
      </c>
      <c r="K47" s="13">
        <f t="shared" si="5"/>
        <v>0.303951367781155</v>
      </c>
      <c r="L47" s="13">
        <f t="shared" si="6"/>
        <v>4</v>
      </c>
      <c r="M47" s="13">
        <f t="shared" si="7"/>
        <v>0.30997079109986531</v>
      </c>
      <c r="N47" s="13">
        <f t="shared" si="8"/>
        <v>12.90444169209251</v>
      </c>
      <c r="O47" s="12" t="s">
        <v>260</v>
      </c>
    </row>
    <row r="48" spans="1:15" x14ac:dyDescent="0.25">
      <c r="A48" s="30">
        <v>38</v>
      </c>
      <c r="B48" s="31" t="s">
        <v>208</v>
      </c>
      <c r="C48" s="32">
        <v>67.7</v>
      </c>
      <c r="D48" s="33" t="s">
        <v>206</v>
      </c>
      <c r="E48" s="34" t="str">
        <f t="shared" si="0"/>
        <v>Significantly Different</v>
      </c>
      <c r="G48" s="12">
        <f t="shared" si="1"/>
        <v>67.7</v>
      </c>
      <c r="H48" s="12">
        <f t="shared" si="2"/>
        <v>6</v>
      </c>
      <c r="I48" s="12" t="str">
        <f t="shared" si="3"/>
        <v>+/-</v>
      </c>
      <c r="J48" s="12" t="str">
        <f t="shared" si="4"/>
        <v>0.1</v>
      </c>
      <c r="K48" s="13">
        <f t="shared" si="5"/>
        <v>6.0790273556231005E-2</v>
      </c>
      <c r="L48" s="13">
        <f t="shared" si="6"/>
        <v>4.5</v>
      </c>
      <c r="M48" s="13">
        <f t="shared" si="7"/>
        <v>8.5970429323592404E-2</v>
      </c>
      <c r="N48" s="13">
        <f t="shared" si="8"/>
        <v>52.343579477334181</v>
      </c>
      <c r="O48" s="12" t="s">
        <v>239</v>
      </c>
    </row>
    <row r="49" spans="1:15" x14ac:dyDescent="0.25">
      <c r="A49" s="30">
        <v>39</v>
      </c>
      <c r="B49" s="31" t="s">
        <v>262</v>
      </c>
      <c r="C49" s="32">
        <v>67.400000000000006</v>
      </c>
      <c r="D49" s="33" t="s">
        <v>210</v>
      </c>
      <c r="E49" s="34" t="str">
        <f t="shared" si="0"/>
        <v>Significantly Different</v>
      </c>
      <c r="G49" s="12">
        <f t="shared" si="1"/>
        <v>67.400000000000006</v>
      </c>
      <c r="H49" s="12">
        <f t="shared" si="2"/>
        <v>6</v>
      </c>
      <c r="I49" s="12" t="str">
        <f t="shared" si="3"/>
        <v>+/-</v>
      </c>
      <c r="J49" s="12" t="str">
        <f t="shared" si="4"/>
        <v>0.2</v>
      </c>
      <c r="K49" s="13">
        <f t="shared" si="5"/>
        <v>0.12158054711246201</v>
      </c>
      <c r="L49" s="13">
        <f t="shared" si="6"/>
        <v>4.7999999999999972</v>
      </c>
      <c r="M49" s="13">
        <f t="shared" si="7"/>
        <v>0.1359311840425404</v>
      </c>
      <c r="N49" s="13">
        <f t="shared" si="8"/>
        <v>35.311985500676663</v>
      </c>
      <c r="O49" s="12" t="s">
        <v>248</v>
      </c>
    </row>
    <row r="50" spans="1:15" x14ac:dyDescent="0.25">
      <c r="A50" s="30">
        <v>40</v>
      </c>
      <c r="B50" s="31" t="s">
        <v>263</v>
      </c>
      <c r="C50" s="32">
        <v>67</v>
      </c>
      <c r="D50" s="33" t="s">
        <v>210</v>
      </c>
      <c r="E50" s="34" t="str">
        <f t="shared" si="0"/>
        <v>Significantly Different</v>
      </c>
      <c r="G50" s="12">
        <f t="shared" si="1"/>
        <v>67</v>
      </c>
      <c r="H50" s="12">
        <f t="shared" si="2"/>
        <v>6</v>
      </c>
      <c r="I50" s="12" t="str">
        <f t="shared" si="3"/>
        <v>+/-</v>
      </c>
      <c r="J50" s="12" t="str">
        <f t="shared" si="4"/>
        <v>0.2</v>
      </c>
      <c r="K50" s="13">
        <f t="shared" si="5"/>
        <v>0.12158054711246201</v>
      </c>
      <c r="L50" s="13">
        <f t="shared" si="6"/>
        <v>5.2000000000000028</v>
      </c>
      <c r="M50" s="13">
        <f t="shared" si="7"/>
        <v>0.1359311840425404</v>
      </c>
      <c r="N50" s="13">
        <f t="shared" si="8"/>
        <v>38.254650959066424</v>
      </c>
      <c r="O50" s="12" t="s">
        <v>245</v>
      </c>
    </row>
    <row r="51" spans="1:15" x14ac:dyDescent="0.25">
      <c r="A51" s="30">
        <v>41</v>
      </c>
      <c r="B51" s="31" t="s">
        <v>257</v>
      </c>
      <c r="C51" s="32">
        <v>66.900000000000006</v>
      </c>
      <c r="D51" s="33" t="s">
        <v>228</v>
      </c>
      <c r="E51" s="34" t="str">
        <f t="shared" si="0"/>
        <v>Significantly Different</v>
      </c>
      <c r="G51" s="12">
        <f t="shared" si="1"/>
        <v>66.900000000000006</v>
      </c>
      <c r="H51" s="12">
        <f t="shared" si="2"/>
        <v>6</v>
      </c>
      <c r="I51" s="12" t="str">
        <f t="shared" si="3"/>
        <v>+/-</v>
      </c>
      <c r="J51" s="12" t="str">
        <f t="shared" si="4"/>
        <v>0.3</v>
      </c>
      <c r="K51" s="13">
        <f t="shared" si="5"/>
        <v>0.18237082066869301</v>
      </c>
      <c r="L51" s="13">
        <f t="shared" si="6"/>
        <v>5.2999999999999972</v>
      </c>
      <c r="M51" s="13">
        <f t="shared" si="7"/>
        <v>0.19223572402239389</v>
      </c>
      <c r="N51" s="13">
        <f t="shared" si="8"/>
        <v>27.570317780177998</v>
      </c>
      <c r="O51" s="12" t="s">
        <v>263</v>
      </c>
    </row>
    <row r="52" spans="1:15" x14ac:dyDescent="0.25">
      <c r="A52" s="30">
        <v>42</v>
      </c>
      <c r="B52" s="31" t="s">
        <v>211</v>
      </c>
      <c r="C52" s="32">
        <v>64.400000000000006</v>
      </c>
      <c r="D52" s="33" t="s">
        <v>255</v>
      </c>
      <c r="E52" s="34" t="str">
        <f t="shared" si="0"/>
        <v>Significantly Different</v>
      </c>
      <c r="G52" s="12">
        <f t="shared" si="1"/>
        <v>64.400000000000006</v>
      </c>
      <c r="H52" s="12">
        <f t="shared" si="2"/>
        <v>6</v>
      </c>
      <c r="I52" s="12" t="str">
        <f t="shared" si="3"/>
        <v>+/-</v>
      </c>
      <c r="J52" s="12" t="str">
        <f t="shared" si="4"/>
        <v>0.4</v>
      </c>
      <c r="K52" s="13">
        <f t="shared" si="5"/>
        <v>0.24316109422492402</v>
      </c>
      <c r="L52" s="13">
        <f t="shared" si="6"/>
        <v>7.7999999999999972</v>
      </c>
      <c r="M52" s="13">
        <f t="shared" si="7"/>
        <v>0.25064471888253259</v>
      </c>
      <c r="N52" s="13">
        <f t="shared" si="8"/>
        <v>31.119746048411869</v>
      </c>
      <c r="O52" s="12" t="s">
        <v>238</v>
      </c>
    </row>
    <row r="53" spans="1:15" x14ac:dyDescent="0.25">
      <c r="A53" s="30">
        <v>43</v>
      </c>
      <c r="B53" s="31" t="s">
        <v>254</v>
      </c>
      <c r="C53" s="32">
        <v>63.4</v>
      </c>
      <c r="D53" s="33" t="s">
        <v>253</v>
      </c>
      <c r="E53" s="34" t="str">
        <f t="shared" si="0"/>
        <v>Significantly Different</v>
      </c>
      <c r="G53" s="12">
        <f t="shared" si="1"/>
        <v>63.4</v>
      </c>
      <c r="H53" s="12">
        <f t="shared" si="2"/>
        <v>6</v>
      </c>
      <c r="I53" s="12" t="str">
        <f t="shared" si="3"/>
        <v>+/-</v>
      </c>
      <c r="J53" s="12" t="str">
        <f t="shared" si="4"/>
        <v>0.6</v>
      </c>
      <c r="K53" s="13">
        <f t="shared" si="5"/>
        <v>0.36474164133738601</v>
      </c>
      <c r="L53" s="13">
        <f t="shared" si="6"/>
        <v>8.8000000000000043</v>
      </c>
      <c r="M53" s="13">
        <f t="shared" si="7"/>
        <v>0.36977279819442066</v>
      </c>
      <c r="N53" s="13">
        <f t="shared" si="8"/>
        <v>23.798397402323531</v>
      </c>
      <c r="O53" s="12" t="s">
        <v>251</v>
      </c>
    </row>
    <row r="54" spans="1:15" x14ac:dyDescent="0.25">
      <c r="A54" s="30">
        <v>44</v>
      </c>
      <c r="B54" s="31" t="s">
        <v>259</v>
      </c>
      <c r="C54" s="32">
        <v>63.3</v>
      </c>
      <c r="D54" s="33" t="s">
        <v>210</v>
      </c>
      <c r="E54" s="34" t="str">
        <f t="shared" si="0"/>
        <v>Significantly Different</v>
      </c>
      <c r="G54" s="12">
        <f t="shared" si="1"/>
        <v>63.3</v>
      </c>
      <c r="H54" s="12">
        <f t="shared" si="2"/>
        <v>6</v>
      </c>
      <c r="I54" s="12" t="str">
        <f t="shared" si="3"/>
        <v>+/-</v>
      </c>
      <c r="J54" s="12" t="str">
        <f t="shared" si="4"/>
        <v>0.2</v>
      </c>
      <c r="K54" s="13">
        <f t="shared" si="5"/>
        <v>0.12158054711246201</v>
      </c>
      <c r="L54" s="13">
        <f t="shared" si="6"/>
        <v>8.9000000000000057</v>
      </c>
      <c r="M54" s="13">
        <f t="shared" si="7"/>
        <v>0.1359311840425404</v>
      </c>
      <c r="N54" s="13">
        <f t="shared" si="8"/>
        <v>65.474306449171394</v>
      </c>
      <c r="O54" s="12" t="s">
        <v>258</v>
      </c>
    </row>
    <row r="55" spans="1:15" x14ac:dyDescent="0.25">
      <c r="A55" s="30">
        <v>45</v>
      </c>
      <c r="B55" s="31" t="s">
        <v>241</v>
      </c>
      <c r="C55" s="32">
        <v>61.7</v>
      </c>
      <c r="D55" s="33" t="s">
        <v>210</v>
      </c>
      <c r="E55" s="34" t="str">
        <f t="shared" si="0"/>
        <v>Significantly Different</v>
      </c>
      <c r="G55" s="12">
        <f t="shared" si="1"/>
        <v>61.7</v>
      </c>
      <c r="H55" s="12">
        <f t="shared" si="2"/>
        <v>6</v>
      </c>
      <c r="I55" s="12" t="str">
        <f t="shared" si="3"/>
        <v>+/-</v>
      </c>
      <c r="J55" s="12" t="str">
        <f t="shared" si="4"/>
        <v>0.2</v>
      </c>
      <c r="K55" s="13">
        <f t="shared" si="5"/>
        <v>0.12158054711246201</v>
      </c>
      <c r="L55" s="13">
        <f t="shared" si="6"/>
        <v>10.5</v>
      </c>
      <c r="M55" s="13">
        <f t="shared" si="7"/>
        <v>0.1359311840425404</v>
      </c>
      <c r="N55" s="13">
        <f t="shared" si="8"/>
        <v>77.244968282730241</v>
      </c>
      <c r="O55" s="12" t="s">
        <v>232</v>
      </c>
    </row>
    <row r="56" spans="1:15" x14ac:dyDescent="0.25">
      <c r="A56" s="30">
        <v>46</v>
      </c>
      <c r="B56" s="31" t="s">
        <v>218</v>
      </c>
      <c r="C56" s="32">
        <v>59.5</v>
      </c>
      <c r="D56" s="33" t="s">
        <v>210</v>
      </c>
      <c r="E56" s="34" t="str">
        <f t="shared" si="0"/>
        <v>Significantly Different</v>
      </c>
      <c r="G56" s="12">
        <f t="shared" si="1"/>
        <v>59.5</v>
      </c>
      <c r="H56" s="12">
        <f t="shared" si="2"/>
        <v>6</v>
      </c>
      <c r="I56" s="12" t="str">
        <f t="shared" si="3"/>
        <v>+/-</v>
      </c>
      <c r="J56" s="12" t="str">
        <f t="shared" si="4"/>
        <v>0.2</v>
      </c>
      <c r="K56" s="13">
        <f t="shared" si="5"/>
        <v>0.12158054711246201</v>
      </c>
      <c r="L56" s="13">
        <f t="shared" si="6"/>
        <v>12.700000000000003</v>
      </c>
      <c r="M56" s="13">
        <f t="shared" si="7"/>
        <v>0.1359311840425404</v>
      </c>
      <c r="N56" s="13">
        <f t="shared" si="8"/>
        <v>93.429628303873741</v>
      </c>
      <c r="O56" s="12" t="s">
        <v>209</v>
      </c>
    </row>
    <row r="57" spans="1:15" x14ac:dyDescent="0.25">
      <c r="A57" s="30">
        <v>47</v>
      </c>
      <c r="B57" s="31" t="s">
        <v>231</v>
      </c>
      <c r="C57" s="32">
        <v>58.3</v>
      </c>
      <c r="D57" s="33" t="s">
        <v>210</v>
      </c>
      <c r="E57" s="34" t="str">
        <f t="shared" si="0"/>
        <v>Significantly Different</v>
      </c>
      <c r="G57" s="12">
        <f t="shared" si="1"/>
        <v>58.3</v>
      </c>
      <c r="H57" s="12">
        <f t="shared" si="2"/>
        <v>6</v>
      </c>
      <c r="I57" s="12" t="str">
        <f t="shared" si="3"/>
        <v>+/-</v>
      </c>
      <c r="J57" s="12" t="str">
        <f t="shared" si="4"/>
        <v>0.2</v>
      </c>
      <c r="K57" s="13">
        <f t="shared" si="5"/>
        <v>0.12158054711246201</v>
      </c>
      <c r="L57" s="13">
        <f t="shared" si="6"/>
        <v>13.900000000000006</v>
      </c>
      <c r="M57" s="13">
        <f t="shared" si="7"/>
        <v>0.1359311840425404</v>
      </c>
      <c r="N57" s="13">
        <f t="shared" si="8"/>
        <v>102.25762467904293</v>
      </c>
      <c r="O57" s="12" t="s">
        <v>262</v>
      </c>
    </row>
    <row r="58" spans="1:15" x14ac:dyDescent="0.25">
      <c r="A58" s="30">
        <v>48</v>
      </c>
      <c r="B58" s="31" t="s">
        <v>250</v>
      </c>
      <c r="C58" s="32">
        <v>58.1</v>
      </c>
      <c r="D58" s="33" t="s">
        <v>206</v>
      </c>
      <c r="E58" s="34" t="str">
        <f t="shared" si="0"/>
        <v>Significantly Different</v>
      </c>
      <c r="G58" s="12">
        <f t="shared" si="1"/>
        <v>58.1</v>
      </c>
      <c r="H58" s="12">
        <f t="shared" si="2"/>
        <v>6</v>
      </c>
      <c r="I58" s="12" t="str">
        <f t="shared" si="3"/>
        <v>+/-</v>
      </c>
      <c r="J58" s="12" t="str">
        <f t="shared" si="4"/>
        <v>0.1</v>
      </c>
      <c r="K58" s="13">
        <f t="shared" si="5"/>
        <v>6.0790273556231005E-2</v>
      </c>
      <c r="L58" s="13">
        <f t="shared" si="6"/>
        <v>14.100000000000001</v>
      </c>
      <c r="M58" s="13">
        <f t="shared" si="7"/>
        <v>8.5970429323592404E-2</v>
      </c>
      <c r="N58" s="13">
        <f t="shared" si="8"/>
        <v>164.00988236231379</v>
      </c>
      <c r="O58" s="12" t="s">
        <v>256</v>
      </c>
    </row>
    <row r="59" spans="1:15" x14ac:dyDescent="0.25">
      <c r="A59" s="30">
        <v>49</v>
      </c>
      <c r="B59" s="31" t="s">
        <v>244</v>
      </c>
      <c r="C59" s="32">
        <v>54.7</v>
      </c>
      <c r="D59" s="33" t="s">
        <v>210</v>
      </c>
      <c r="E59" s="34" t="str">
        <f t="shared" si="0"/>
        <v>Significantly Different</v>
      </c>
      <c r="G59" s="12">
        <f t="shared" si="1"/>
        <v>54.7</v>
      </c>
      <c r="H59" s="12">
        <f t="shared" si="2"/>
        <v>6</v>
      </c>
      <c r="I59" s="12" t="str">
        <f t="shared" si="3"/>
        <v>+/-</v>
      </c>
      <c r="J59" s="12" t="str">
        <f t="shared" si="4"/>
        <v>0.2</v>
      </c>
      <c r="K59" s="13">
        <f t="shared" si="5"/>
        <v>0.12158054711246201</v>
      </c>
      <c r="L59" s="13">
        <f t="shared" si="6"/>
        <v>17.5</v>
      </c>
      <c r="M59" s="13">
        <f t="shared" si="7"/>
        <v>0.1359311840425404</v>
      </c>
      <c r="N59" s="13">
        <f t="shared" si="8"/>
        <v>128.74161380455041</v>
      </c>
      <c r="O59" s="12" t="s">
        <v>212</v>
      </c>
    </row>
    <row r="60" spans="1:15" x14ac:dyDescent="0.25">
      <c r="A60" s="30">
        <v>50</v>
      </c>
      <c r="B60" s="31" t="s">
        <v>226</v>
      </c>
      <c r="C60" s="32">
        <v>42.2</v>
      </c>
      <c r="D60" s="33" t="s">
        <v>253</v>
      </c>
      <c r="E60" s="34" t="str">
        <f t="shared" si="0"/>
        <v>Significantly Different</v>
      </c>
      <c r="G60" s="12">
        <f t="shared" si="1"/>
        <v>42.2</v>
      </c>
      <c r="H60" s="12">
        <f t="shared" si="2"/>
        <v>6</v>
      </c>
      <c r="I60" s="12" t="str">
        <f t="shared" si="3"/>
        <v>+/-</v>
      </c>
      <c r="J60" s="12" t="str">
        <f t="shared" si="4"/>
        <v>0.6</v>
      </c>
      <c r="K60" s="13">
        <f t="shared" si="5"/>
        <v>0.36474164133738601</v>
      </c>
      <c r="L60" s="13">
        <f t="shared" si="6"/>
        <v>30</v>
      </c>
      <c r="M60" s="13">
        <f t="shared" si="7"/>
        <v>0.36977279819442066</v>
      </c>
      <c r="N60" s="13">
        <f t="shared" si="8"/>
        <v>81.13090023519382</v>
      </c>
      <c r="O60" s="12" t="s">
        <v>234</v>
      </c>
    </row>
    <row r="61" spans="1:15" x14ac:dyDescent="0.25">
      <c r="A61" s="30">
        <v>51</v>
      </c>
      <c r="B61" s="31" t="s">
        <v>233</v>
      </c>
      <c r="C61" s="32">
        <v>24.3</v>
      </c>
      <c r="D61" s="33" t="s">
        <v>228</v>
      </c>
      <c r="E61" s="34" t="str">
        <f t="shared" si="0"/>
        <v>Significantly Different</v>
      </c>
      <c r="G61" s="12">
        <f t="shared" si="1"/>
        <v>24.3</v>
      </c>
      <c r="H61" s="12">
        <f t="shared" si="2"/>
        <v>6</v>
      </c>
      <c r="I61" s="12" t="str">
        <f t="shared" si="3"/>
        <v>+/-</v>
      </c>
      <c r="J61" s="12" t="str">
        <f t="shared" si="4"/>
        <v>0.3</v>
      </c>
      <c r="K61" s="13">
        <f t="shared" si="5"/>
        <v>0.18237082066869301</v>
      </c>
      <c r="L61" s="13">
        <f t="shared" si="6"/>
        <v>47.900000000000006</v>
      </c>
      <c r="M61" s="13">
        <f t="shared" si="7"/>
        <v>0.19223572402239389</v>
      </c>
      <c r="N61" s="13">
        <f t="shared" si="8"/>
        <v>249.17324937179754</v>
      </c>
      <c r="O61" s="12" t="s">
        <v>216</v>
      </c>
    </row>
    <row r="62" spans="1:15" ht="15.75" thickBot="1" x14ac:dyDescent="0.3">
      <c r="A62" s="36"/>
      <c r="B62" s="37" t="s">
        <v>264</v>
      </c>
      <c r="C62" s="38">
        <v>65.099999999999994</v>
      </c>
      <c r="D62" s="39" t="s">
        <v>265</v>
      </c>
      <c r="E62" s="40" t="str">
        <f t="shared" si="0"/>
        <v>Significantly Different</v>
      </c>
      <c r="G62" s="12">
        <f t="shared" si="1"/>
        <v>65.099999999999994</v>
      </c>
      <c r="H62" s="12">
        <f t="shared" si="2"/>
        <v>6</v>
      </c>
      <c r="I62" s="12" t="str">
        <f t="shared" si="3"/>
        <v>+/-</v>
      </c>
      <c r="J62" s="12" t="str">
        <f t="shared" si="4"/>
        <v>0.7</v>
      </c>
      <c r="K62" s="13">
        <f t="shared" si="5"/>
        <v>0.42553191489361697</v>
      </c>
      <c r="L62" s="13">
        <f t="shared" si="6"/>
        <v>7.1000000000000085</v>
      </c>
      <c r="M62" s="13">
        <f t="shared" si="7"/>
        <v>0.42985214661796195</v>
      </c>
      <c r="N62" s="13">
        <f t="shared" si="8"/>
        <v>16.517307301736587</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539" priority="5" operator="equal">
      <formula>"State Selected"</formula>
    </cfRule>
    <cfRule type="cellIs" dxfId="538" priority="6" operator="equal">
      <formula>"Not Significantly Different"</formula>
    </cfRule>
  </conditionalFormatting>
  <conditionalFormatting sqref="E10:E62">
    <cfRule type="cellIs" dxfId="537" priority="1" operator="equal">
      <formula>"OTHER ERROR"</formula>
    </cfRule>
    <cfRule type="cellIs" dxfId="536" priority="2" operator="equal">
      <formula>"Statistical Test not applicable"</formula>
    </cfRule>
    <cfRule type="cellIs" dxfId="535" priority="3" operator="equal">
      <formula>"Geography Selected"</formula>
    </cfRule>
    <cfRule type="cellIs" dxfId="534"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1F15F417-638D-465F-A20A-C8CCC4DDEED8}">
      <formula1>$O$10:$O$62</formula1>
    </dataValidation>
  </dataValidation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8D262-97E8-4998-BE06-FD1332E48018}">
  <sheetPr codeName="Sheet56"/>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59</v>
      </c>
    </row>
    <row r="2" spans="1:16" x14ac:dyDescent="0.25">
      <c r="A2" s="14" t="s">
        <v>181</v>
      </c>
      <c r="B2" s="12" t="s">
        <v>389</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30.1</v>
      </c>
      <c r="C6" s="12" t="s">
        <v>188</v>
      </c>
      <c r="H6" s="19" t="s">
        <v>189</v>
      </c>
      <c r="I6" s="12">
        <f>VLOOKUP($B$4,$B$9:$K$62,6,FALSE)</f>
        <v>30.1</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30.1</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30.1</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233</v>
      </c>
      <c r="C11" s="32">
        <v>37.9</v>
      </c>
      <c r="D11" s="35" t="s">
        <v>253</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37.9</v>
      </c>
      <c r="H11" s="12">
        <f t="shared" ref="H11:H62" si="2">LEN(TRIM(D11))</f>
        <v>6</v>
      </c>
      <c r="I11" s="12" t="str">
        <f t="shared" ref="I11:I62" si="3">IF(H11&gt;=3,MID(TRIM(D11),1,3),"NO")</f>
        <v>+/-</v>
      </c>
      <c r="J11" s="12" t="str">
        <f t="shared" ref="J11:J62" si="4">IF(TRIM(I11)="+/-",MID(TRIM(D11),4,H11-3),D11)</f>
        <v>0.6</v>
      </c>
      <c r="K11" s="13">
        <f t="shared" ref="K11:K62" si="5">IF(TRIM(J11)="*****",0,IF(ISERROR(VALUE(J11)),"NA",VALUE(J11/$I$4)))</f>
        <v>0.36474164133738601</v>
      </c>
      <c r="L11" s="13">
        <f t="shared" ref="L11:L62" si="6">IF(AND(ISNUMBER(G11),ISNUMBER($I$6)),$I$6-G11,"N/A")</f>
        <v>-7.7999999999999972</v>
      </c>
      <c r="M11" s="13">
        <f t="shared" ref="M11:M62" si="7">IF(AND(ISNUMBER(K11),ISNUMBER($I$7)),SQRT(K11^2+($I$7)^2),"N/A")</f>
        <v>0.36977279819442066</v>
      </c>
      <c r="N11" s="13">
        <f>IF(AND(ISNUMBER(L11),ISNUMBER(M11),M11&lt;&gt;0),L11/M11,"NA")</f>
        <v>-21.094034061150385</v>
      </c>
      <c r="O11" s="12" t="s">
        <v>208</v>
      </c>
    </row>
    <row r="12" spans="1:16" x14ac:dyDescent="0.25">
      <c r="A12" s="30">
        <v>2</v>
      </c>
      <c r="B12" s="31" t="s">
        <v>229</v>
      </c>
      <c r="C12" s="32">
        <v>37.200000000000003</v>
      </c>
      <c r="D12" s="33" t="s">
        <v>210</v>
      </c>
      <c r="E12" s="48" t="str">
        <f t="shared" si="0"/>
        <v>Significantly Different</v>
      </c>
      <c r="G12" s="12">
        <f t="shared" si="1"/>
        <v>37.200000000000003</v>
      </c>
      <c r="H12" s="12">
        <f t="shared" si="2"/>
        <v>6</v>
      </c>
      <c r="I12" s="12" t="str">
        <f t="shared" si="3"/>
        <v>+/-</v>
      </c>
      <c r="J12" s="12" t="str">
        <f t="shared" si="4"/>
        <v>0.2</v>
      </c>
      <c r="K12" s="13">
        <f t="shared" si="5"/>
        <v>0.12158054711246201</v>
      </c>
      <c r="L12" s="13">
        <f t="shared" si="6"/>
        <v>-7.1000000000000014</v>
      </c>
      <c r="M12" s="13">
        <f t="shared" si="7"/>
        <v>0.1359311840425404</v>
      </c>
      <c r="N12" s="13">
        <f t="shared" ref="N12:N62" si="8">IF(AND(ISNUMBER(L12),ISNUMBER(M12),M12&lt;&gt;0),L12/M12,"NA")</f>
        <v>-52.232311886417598</v>
      </c>
      <c r="O12" s="12" t="s">
        <v>211</v>
      </c>
    </row>
    <row r="13" spans="1:16" x14ac:dyDescent="0.25">
      <c r="A13" s="30">
        <v>3</v>
      </c>
      <c r="B13" s="31" t="s">
        <v>212</v>
      </c>
      <c r="C13" s="32">
        <v>35</v>
      </c>
      <c r="D13" s="33" t="s">
        <v>255</v>
      </c>
      <c r="E13" s="48" t="str">
        <f t="shared" si="0"/>
        <v>Significantly Different</v>
      </c>
      <c r="G13" s="12">
        <f t="shared" si="1"/>
        <v>35</v>
      </c>
      <c r="H13" s="12">
        <f t="shared" si="2"/>
        <v>6</v>
      </c>
      <c r="I13" s="12" t="str">
        <f t="shared" si="3"/>
        <v>+/-</v>
      </c>
      <c r="J13" s="12" t="str">
        <f t="shared" si="4"/>
        <v>0.4</v>
      </c>
      <c r="K13" s="13">
        <f t="shared" si="5"/>
        <v>0.24316109422492402</v>
      </c>
      <c r="L13" s="13">
        <f t="shared" si="6"/>
        <v>-4.8999999999999986</v>
      </c>
      <c r="M13" s="13">
        <f t="shared" si="7"/>
        <v>0.25064471888253259</v>
      </c>
      <c r="N13" s="13">
        <f t="shared" si="8"/>
        <v>-19.549584056053611</v>
      </c>
      <c r="O13" s="12" t="s">
        <v>213</v>
      </c>
    </row>
    <row r="14" spans="1:16" x14ac:dyDescent="0.25">
      <c r="A14" s="30">
        <v>4</v>
      </c>
      <c r="B14" s="31" t="s">
        <v>207</v>
      </c>
      <c r="C14" s="32">
        <v>34.4</v>
      </c>
      <c r="D14" s="33" t="s">
        <v>217</v>
      </c>
      <c r="E14" s="48" t="str">
        <f t="shared" si="0"/>
        <v>Significantly Different</v>
      </c>
      <c r="G14" s="12">
        <f t="shared" si="1"/>
        <v>34.4</v>
      </c>
      <c r="H14" s="12">
        <f t="shared" si="2"/>
        <v>6</v>
      </c>
      <c r="I14" s="12" t="str">
        <f t="shared" si="3"/>
        <v>+/-</v>
      </c>
      <c r="J14" s="12" t="str">
        <f t="shared" si="4"/>
        <v>0.5</v>
      </c>
      <c r="K14" s="13">
        <f t="shared" si="5"/>
        <v>0.303951367781155</v>
      </c>
      <c r="L14" s="13">
        <f t="shared" si="6"/>
        <v>-4.2999999999999972</v>
      </c>
      <c r="M14" s="13">
        <f t="shared" si="7"/>
        <v>0.30997079109986531</v>
      </c>
      <c r="N14" s="13">
        <f t="shared" si="8"/>
        <v>-13.87227481899944</v>
      </c>
      <c r="O14" s="12" t="s">
        <v>215</v>
      </c>
    </row>
    <row r="15" spans="1:16" x14ac:dyDescent="0.25">
      <c r="A15" s="30">
        <v>5</v>
      </c>
      <c r="B15" s="31" t="s">
        <v>224</v>
      </c>
      <c r="C15" s="32">
        <v>33.700000000000003</v>
      </c>
      <c r="D15" s="33" t="s">
        <v>253</v>
      </c>
      <c r="E15" s="48" t="str">
        <f t="shared" si="0"/>
        <v>Significantly Different</v>
      </c>
      <c r="G15" s="12">
        <f t="shared" si="1"/>
        <v>33.700000000000003</v>
      </c>
      <c r="H15" s="12">
        <f t="shared" si="2"/>
        <v>6</v>
      </c>
      <c r="I15" s="12" t="str">
        <f t="shared" si="3"/>
        <v>+/-</v>
      </c>
      <c r="J15" s="12" t="str">
        <f t="shared" si="4"/>
        <v>0.6</v>
      </c>
      <c r="K15" s="13">
        <f t="shared" si="5"/>
        <v>0.36474164133738601</v>
      </c>
      <c r="L15" s="13">
        <f t="shared" si="6"/>
        <v>-3.6000000000000014</v>
      </c>
      <c r="M15" s="13">
        <f t="shared" si="7"/>
        <v>0.36977279819442066</v>
      </c>
      <c r="N15" s="13">
        <f t="shared" si="8"/>
        <v>-9.7357080282232626</v>
      </c>
      <c r="O15" s="12" t="s">
        <v>218</v>
      </c>
    </row>
    <row r="16" spans="1:16" x14ac:dyDescent="0.25">
      <c r="A16" s="30">
        <v>6</v>
      </c>
      <c r="B16" s="31" t="s">
        <v>209</v>
      </c>
      <c r="C16" s="32">
        <v>33.200000000000003</v>
      </c>
      <c r="D16" s="33" t="s">
        <v>217</v>
      </c>
      <c r="E16" s="48" t="str">
        <f t="shared" si="0"/>
        <v>Significantly Different</v>
      </c>
      <c r="G16" s="12">
        <f t="shared" si="1"/>
        <v>33.200000000000003</v>
      </c>
      <c r="H16" s="12">
        <f t="shared" si="2"/>
        <v>6</v>
      </c>
      <c r="I16" s="12" t="str">
        <f t="shared" si="3"/>
        <v>+/-</v>
      </c>
      <c r="J16" s="12" t="str">
        <f t="shared" si="4"/>
        <v>0.5</v>
      </c>
      <c r="K16" s="13">
        <f t="shared" si="5"/>
        <v>0.303951367781155</v>
      </c>
      <c r="L16" s="13">
        <f t="shared" si="6"/>
        <v>-3.1000000000000014</v>
      </c>
      <c r="M16" s="13">
        <f t="shared" si="7"/>
        <v>0.30997079109986531</v>
      </c>
      <c r="N16" s="13">
        <f t="shared" si="8"/>
        <v>-10.0009423113717</v>
      </c>
      <c r="O16" s="12" t="s">
        <v>220</v>
      </c>
    </row>
    <row r="17" spans="1:15" x14ac:dyDescent="0.25">
      <c r="A17" s="30">
        <v>7</v>
      </c>
      <c r="B17" s="31" t="s">
        <v>213</v>
      </c>
      <c r="C17" s="32">
        <v>33.1</v>
      </c>
      <c r="D17" s="33" t="s">
        <v>210</v>
      </c>
      <c r="E17" s="48" t="str">
        <f t="shared" si="0"/>
        <v>Significantly Different</v>
      </c>
      <c r="G17" s="12">
        <f t="shared" si="1"/>
        <v>33.1</v>
      </c>
      <c r="H17" s="12">
        <f t="shared" si="2"/>
        <v>6</v>
      </c>
      <c r="I17" s="12" t="str">
        <f t="shared" si="3"/>
        <v>+/-</v>
      </c>
      <c r="J17" s="12" t="str">
        <f t="shared" si="4"/>
        <v>0.2</v>
      </c>
      <c r="K17" s="13">
        <f t="shared" si="5"/>
        <v>0.12158054711246201</v>
      </c>
      <c r="L17" s="13">
        <f t="shared" si="6"/>
        <v>-3</v>
      </c>
      <c r="M17" s="13">
        <f t="shared" si="7"/>
        <v>0.1359311840425404</v>
      </c>
      <c r="N17" s="13">
        <f t="shared" si="8"/>
        <v>-22.069990937922924</v>
      </c>
      <c r="O17" s="12" t="s">
        <v>222</v>
      </c>
    </row>
    <row r="18" spans="1:15" x14ac:dyDescent="0.25">
      <c r="A18" s="30">
        <v>8</v>
      </c>
      <c r="B18" s="31" t="s">
        <v>252</v>
      </c>
      <c r="C18" s="32">
        <v>32.6</v>
      </c>
      <c r="D18" s="33" t="s">
        <v>255</v>
      </c>
      <c r="E18" s="48" t="str">
        <f t="shared" si="0"/>
        <v>Significantly Different</v>
      </c>
      <c r="G18" s="12">
        <f t="shared" si="1"/>
        <v>32.6</v>
      </c>
      <c r="H18" s="12">
        <f t="shared" si="2"/>
        <v>6</v>
      </c>
      <c r="I18" s="12" t="str">
        <f t="shared" si="3"/>
        <v>+/-</v>
      </c>
      <c r="J18" s="12" t="str">
        <f t="shared" si="4"/>
        <v>0.4</v>
      </c>
      <c r="K18" s="13">
        <f t="shared" si="5"/>
        <v>0.24316109422492402</v>
      </c>
      <c r="L18" s="13">
        <f t="shared" si="6"/>
        <v>-2.5</v>
      </c>
      <c r="M18" s="13">
        <f t="shared" si="7"/>
        <v>0.25064471888253259</v>
      </c>
      <c r="N18" s="13">
        <f t="shared" si="8"/>
        <v>-9.9742775796191925</v>
      </c>
      <c r="O18" s="12" t="s">
        <v>224</v>
      </c>
    </row>
    <row r="19" spans="1:15" x14ac:dyDescent="0.25">
      <c r="A19" s="30">
        <v>9</v>
      </c>
      <c r="B19" s="31" t="s">
        <v>248</v>
      </c>
      <c r="C19" s="32">
        <v>32.5</v>
      </c>
      <c r="D19" s="33" t="s">
        <v>206</v>
      </c>
      <c r="E19" s="48" t="str">
        <f t="shared" si="0"/>
        <v>Significantly Different</v>
      </c>
      <c r="G19" s="12">
        <f t="shared" si="1"/>
        <v>32.5</v>
      </c>
      <c r="H19" s="12">
        <f t="shared" si="2"/>
        <v>6</v>
      </c>
      <c r="I19" s="12" t="str">
        <f t="shared" si="3"/>
        <v>+/-</v>
      </c>
      <c r="J19" s="12" t="str">
        <f t="shared" si="4"/>
        <v>0.1</v>
      </c>
      <c r="K19" s="13">
        <f t="shared" si="5"/>
        <v>6.0790273556231005E-2</v>
      </c>
      <c r="L19" s="13">
        <f t="shared" si="6"/>
        <v>-2.3999999999999986</v>
      </c>
      <c r="M19" s="13">
        <f t="shared" si="7"/>
        <v>8.5970429323592404E-2</v>
      </c>
      <c r="N19" s="13">
        <f t="shared" si="8"/>
        <v>-27.916575721244879</v>
      </c>
      <c r="O19" s="12" t="s">
        <v>226</v>
      </c>
    </row>
    <row r="20" spans="1:15" x14ac:dyDescent="0.25">
      <c r="A20" s="30">
        <v>10</v>
      </c>
      <c r="B20" s="31" t="s">
        <v>263</v>
      </c>
      <c r="C20" s="32">
        <v>32.4</v>
      </c>
      <c r="D20" s="35" t="s">
        <v>228</v>
      </c>
      <c r="E20" s="48" t="str">
        <f t="shared" si="0"/>
        <v>Significantly Different</v>
      </c>
      <c r="G20" s="12">
        <f t="shared" si="1"/>
        <v>32.4</v>
      </c>
      <c r="H20" s="12">
        <f t="shared" si="2"/>
        <v>6</v>
      </c>
      <c r="I20" s="12" t="str">
        <f t="shared" si="3"/>
        <v>+/-</v>
      </c>
      <c r="J20" s="12" t="str">
        <f t="shared" si="4"/>
        <v>0.3</v>
      </c>
      <c r="K20" s="13">
        <f t="shared" si="5"/>
        <v>0.18237082066869301</v>
      </c>
      <c r="L20" s="13">
        <f t="shared" si="6"/>
        <v>-2.2999999999999972</v>
      </c>
      <c r="M20" s="13">
        <f t="shared" si="7"/>
        <v>0.19223572402239389</v>
      </c>
      <c r="N20" s="13">
        <f t="shared" si="8"/>
        <v>-11.964477527247048</v>
      </c>
      <c r="O20" s="12" t="s">
        <v>229</v>
      </c>
    </row>
    <row r="21" spans="1:15" x14ac:dyDescent="0.25">
      <c r="A21" s="30">
        <v>11</v>
      </c>
      <c r="B21" s="31" t="s">
        <v>223</v>
      </c>
      <c r="C21" s="32">
        <v>32.200000000000003</v>
      </c>
      <c r="D21" s="33" t="s">
        <v>217</v>
      </c>
      <c r="E21" s="48" t="str">
        <f t="shared" si="0"/>
        <v>Significantly Different</v>
      </c>
      <c r="G21" s="12">
        <f t="shared" si="1"/>
        <v>32.200000000000003</v>
      </c>
      <c r="H21" s="12">
        <f t="shared" si="2"/>
        <v>6</v>
      </c>
      <c r="I21" s="12" t="str">
        <f t="shared" si="3"/>
        <v>+/-</v>
      </c>
      <c r="J21" s="12" t="str">
        <f t="shared" si="4"/>
        <v>0.5</v>
      </c>
      <c r="K21" s="13">
        <f t="shared" si="5"/>
        <v>0.303951367781155</v>
      </c>
      <c r="L21" s="13">
        <f t="shared" si="6"/>
        <v>-2.1000000000000014</v>
      </c>
      <c r="M21" s="13">
        <f t="shared" si="7"/>
        <v>0.30997079109986531</v>
      </c>
      <c r="N21" s="13">
        <f t="shared" si="8"/>
        <v>-6.7748318883485723</v>
      </c>
      <c r="O21" s="12" t="s">
        <v>231</v>
      </c>
    </row>
    <row r="22" spans="1:15" x14ac:dyDescent="0.25">
      <c r="A22" s="30">
        <v>12</v>
      </c>
      <c r="B22" s="31" t="s">
        <v>214</v>
      </c>
      <c r="C22" s="32">
        <v>31.9</v>
      </c>
      <c r="D22" s="33" t="s">
        <v>217</v>
      </c>
      <c r="E22" s="48" t="str">
        <f t="shared" si="0"/>
        <v>Significantly Different</v>
      </c>
      <c r="G22" s="12">
        <f t="shared" si="1"/>
        <v>31.9</v>
      </c>
      <c r="H22" s="12">
        <f t="shared" si="2"/>
        <v>6</v>
      </c>
      <c r="I22" s="12" t="str">
        <f t="shared" si="3"/>
        <v>+/-</v>
      </c>
      <c r="J22" s="12" t="str">
        <f t="shared" si="4"/>
        <v>0.5</v>
      </c>
      <c r="K22" s="13">
        <f t="shared" si="5"/>
        <v>0.303951367781155</v>
      </c>
      <c r="L22" s="13">
        <f t="shared" si="6"/>
        <v>-1.7999999999999972</v>
      </c>
      <c r="M22" s="13">
        <f t="shared" si="7"/>
        <v>0.30997079109986531</v>
      </c>
      <c r="N22" s="13">
        <f t="shared" si="8"/>
        <v>-5.806998761441621</v>
      </c>
      <c r="O22" s="12" t="s">
        <v>233</v>
      </c>
    </row>
    <row r="23" spans="1:15" x14ac:dyDescent="0.25">
      <c r="A23" s="30">
        <v>12</v>
      </c>
      <c r="B23" s="31" t="s">
        <v>239</v>
      </c>
      <c r="C23" s="32">
        <v>31.9</v>
      </c>
      <c r="D23" s="33" t="s">
        <v>228</v>
      </c>
      <c r="E23" s="48" t="str">
        <f t="shared" si="0"/>
        <v>Significantly Different</v>
      </c>
      <c r="G23" s="12">
        <f t="shared" si="1"/>
        <v>31.9</v>
      </c>
      <c r="H23" s="12">
        <f t="shared" si="2"/>
        <v>6</v>
      </c>
      <c r="I23" s="12" t="str">
        <f t="shared" si="3"/>
        <v>+/-</v>
      </c>
      <c r="J23" s="12" t="str">
        <f t="shared" si="4"/>
        <v>0.3</v>
      </c>
      <c r="K23" s="13">
        <f t="shared" si="5"/>
        <v>0.18237082066869301</v>
      </c>
      <c r="L23" s="13">
        <f t="shared" si="6"/>
        <v>-1.7999999999999972</v>
      </c>
      <c r="M23" s="13">
        <f t="shared" si="7"/>
        <v>0.19223572402239389</v>
      </c>
      <c r="N23" s="13">
        <f t="shared" si="8"/>
        <v>-9.3635041517585567</v>
      </c>
      <c r="O23" s="12" t="s">
        <v>221</v>
      </c>
    </row>
    <row r="24" spans="1:15" x14ac:dyDescent="0.25">
      <c r="A24" s="30">
        <v>12</v>
      </c>
      <c r="B24" s="31" t="s">
        <v>245</v>
      </c>
      <c r="C24" s="32">
        <v>31.9</v>
      </c>
      <c r="D24" s="33" t="s">
        <v>253</v>
      </c>
      <c r="E24" s="48" t="str">
        <f t="shared" si="0"/>
        <v>Significantly Different</v>
      </c>
      <c r="G24" s="12">
        <f t="shared" si="1"/>
        <v>31.9</v>
      </c>
      <c r="H24" s="12">
        <f t="shared" si="2"/>
        <v>6</v>
      </c>
      <c r="I24" s="12" t="str">
        <f t="shared" si="3"/>
        <v>+/-</v>
      </c>
      <c r="J24" s="12" t="str">
        <f t="shared" si="4"/>
        <v>0.6</v>
      </c>
      <c r="K24" s="13">
        <f t="shared" si="5"/>
        <v>0.36474164133738601</v>
      </c>
      <c r="L24" s="13">
        <f t="shared" si="6"/>
        <v>-1.7999999999999972</v>
      </c>
      <c r="M24" s="13">
        <f t="shared" si="7"/>
        <v>0.36977279819442066</v>
      </c>
      <c r="N24" s="13">
        <f t="shared" si="8"/>
        <v>-4.8678540141116216</v>
      </c>
      <c r="O24" s="12" t="s">
        <v>235</v>
      </c>
    </row>
    <row r="25" spans="1:15" x14ac:dyDescent="0.25">
      <c r="A25" s="30">
        <v>15</v>
      </c>
      <c r="B25" s="31" t="s">
        <v>257</v>
      </c>
      <c r="C25" s="32">
        <v>31.5</v>
      </c>
      <c r="D25" s="33" t="s">
        <v>210</v>
      </c>
      <c r="E25" s="48" t="str">
        <f t="shared" si="0"/>
        <v>Significantly Different</v>
      </c>
      <c r="G25" s="12">
        <f t="shared" si="1"/>
        <v>31.5</v>
      </c>
      <c r="H25" s="12">
        <f t="shared" si="2"/>
        <v>6</v>
      </c>
      <c r="I25" s="12" t="str">
        <f t="shared" si="3"/>
        <v>+/-</v>
      </c>
      <c r="J25" s="12" t="str">
        <f t="shared" si="4"/>
        <v>0.2</v>
      </c>
      <c r="K25" s="13">
        <f t="shared" si="5"/>
        <v>0.12158054711246201</v>
      </c>
      <c r="L25" s="13">
        <f t="shared" si="6"/>
        <v>-1.3999999999999986</v>
      </c>
      <c r="M25" s="13">
        <f t="shared" si="7"/>
        <v>0.1359311840425404</v>
      </c>
      <c r="N25" s="13">
        <f t="shared" si="8"/>
        <v>-10.299329104364022</v>
      </c>
      <c r="O25" s="12" t="s">
        <v>237</v>
      </c>
    </row>
    <row r="26" spans="1:15" x14ac:dyDescent="0.25">
      <c r="A26" s="30">
        <v>16</v>
      </c>
      <c r="B26" s="31" t="s">
        <v>259</v>
      </c>
      <c r="C26" s="32">
        <v>31.4</v>
      </c>
      <c r="D26" s="33" t="s">
        <v>206</v>
      </c>
      <c r="E26" s="48" t="str">
        <f t="shared" si="0"/>
        <v>Significantly Different</v>
      </c>
      <c r="G26" s="12">
        <f t="shared" si="1"/>
        <v>31.4</v>
      </c>
      <c r="H26" s="12">
        <f t="shared" si="2"/>
        <v>6</v>
      </c>
      <c r="I26" s="12" t="str">
        <f t="shared" si="3"/>
        <v>+/-</v>
      </c>
      <c r="J26" s="12" t="str">
        <f t="shared" si="4"/>
        <v>0.1</v>
      </c>
      <c r="K26" s="13">
        <f t="shared" si="5"/>
        <v>6.0790273556231005E-2</v>
      </c>
      <c r="L26" s="13">
        <f t="shared" si="6"/>
        <v>-1.2999999999999972</v>
      </c>
      <c r="M26" s="13">
        <f t="shared" si="7"/>
        <v>8.5970429323592404E-2</v>
      </c>
      <c r="N26" s="13">
        <f t="shared" si="8"/>
        <v>-15.121478515674285</v>
      </c>
      <c r="O26" s="12" t="s">
        <v>219</v>
      </c>
    </row>
    <row r="27" spans="1:15" x14ac:dyDescent="0.25">
      <c r="A27" s="30">
        <v>17</v>
      </c>
      <c r="B27" s="31" t="s">
        <v>208</v>
      </c>
      <c r="C27" s="32">
        <v>31.1</v>
      </c>
      <c r="D27" s="33" t="s">
        <v>228</v>
      </c>
      <c r="E27" s="48" t="str">
        <f t="shared" si="0"/>
        <v>Significantly Different</v>
      </c>
      <c r="G27" s="12">
        <f t="shared" si="1"/>
        <v>31.1</v>
      </c>
      <c r="H27" s="12">
        <f t="shared" si="2"/>
        <v>6</v>
      </c>
      <c r="I27" s="12" t="str">
        <f t="shared" si="3"/>
        <v>+/-</v>
      </c>
      <c r="J27" s="12" t="str">
        <f t="shared" si="4"/>
        <v>0.3</v>
      </c>
      <c r="K27" s="13">
        <f t="shared" si="5"/>
        <v>0.18237082066869301</v>
      </c>
      <c r="L27" s="13">
        <f t="shared" si="6"/>
        <v>-1</v>
      </c>
      <c r="M27" s="13">
        <f t="shared" si="7"/>
        <v>0.19223572402239389</v>
      </c>
      <c r="N27" s="13">
        <f t="shared" si="8"/>
        <v>-5.2019467509769841</v>
      </c>
      <c r="O27" s="12" t="s">
        <v>236</v>
      </c>
    </row>
    <row r="28" spans="1:15" x14ac:dyDescent="0.25">
      <c r="A28" s="30">
        <v>18</v>
      </c>
      <c r="B28" s="31" t="s">
        <v>222</v>
      </c>
      <c r="C28" s="32">
        <v>31</v>
      </c>
      <c r="D28" s="33" t="s">
        <v>228</v>
      </c>
      <c r="E28" s="48" t="str">
        <f t="shared" si="0"/>
        <v>Significantly Different</v>
      </c>
      <c r="G28" s="12">
        <f t="shared" si="1"/>
        <v>31</v>
      </c>
      <c r="H28" s="12">
        <f t="shared" si="2"/>
        <v>6</v>
      </c>
      <c r="I28" s="12" t="str">
        <f t="shared" si="3"/>
        <v>+/-</v>
      </c>
      <c r="J28" s="12" t="str">
        <f t="shared" si="4"/>
        <v>0.3</v>
      </c>
      <c r="K28" s="13">
        <f t="shared" si="5"/>
        <v>0.18237082066869301</v>
      </c>
      <c r="L28" s="13">
        <f t="shared" si="6"/>
        <v>-0.89999999999999858</v>
      </c>
      <c r="M28" s="13">
        <f t="shared" si="7"/>
        <v>0.19223572402239389</v>
      </c>
      <c r="N28" s="13">
        <f t="shared" si="8"/>
        <v>-4.6817520758792783</v>
      </c>
      <c r="O28" s="12" t="s">
        <v>225</v>
      </c>
    </row>
    <row r="29" spans="1:15" x14ac:dyDescent="0.25">
      <c r="A29" s="30">
        <v>19</v>
      </c>
      <c r="B29" s="31" t="s">
        <v>247</v>
      </c>
      <c r="C29" s="32">
        <v>30.8</v>
      </c>
      <c r="D29" s="33" t="s">
        <v>210</v>
      </c>
      <c r="E29" s="48" t="str">
        <f t="shared" si="0"/>
        <v>Significantly Different</v>
      </c>
      <c r="G29" s="12">
        <f t="shared" si="1"/>
        <v>30.8</v>
      </c>
      <c r="H29" s="12">
        <f t="shared" si="2"/>
        <v>6</v>
      </c>
      <c r="I29" s="12" t="str">
        <f t="shared" si="3"/>
        <v>+/-</v>
      </c>
      <c r="J29" s="12" t="str">
        <f t="shared" si="4"/>
        <v>0.2</v>
      </c>
      <c r="K29" s="13">
        <f t="shared" si="5"/>
        <v>0.12158054711246201</v>
      </c>
      <c r="L29" s="13">
        <f t="shared" si="6"/>
        <v>-0.69999999999999929</v>
      </c>
      <c r="M29" s="13">
        <f t="shared" si="7"/>
        <v>0.1359311840425404</v>
      </c>
      <c r="N29" s="13">
        <f t="shared" si="8"/>
        <v>-5.1496645521820108</v>
      </c>
      <c r="O29" s="12" t="s">
        <v>241</v>
      </c>
    </row>
    <row r="30" spans="1:15" x14ac:dyDescent="0.25">
      <c r="A30" s="30">
        <v>19</v>
      </c>
      <c r="B30" s="31" t="s">
        <v>249</v>
      </c>
      <c r="C30" s="32">
        <v>30.8</v>
      </c>
      <c r="D30" s="33" t="s">
        <v>210</v>
      </c>
      <c r="E30" s="48" t="str">
        <f t="shared" si="0"/>
        <v>Significantly Different</v>
      </c>
      <c r="G30" s="12">
        <f t="shared" si="1"/>
        <v>30.8</v>
      </c>
      <c r="H30" s="12">
        <f t="shared" si="2"/>
        <v>6</v>
      </c>
      <c r="I30" s="12" t="str">
        <f t="shared" si="3"/>
        <v>+/-</v>
      </c>
      <c r="J30" s="12" t="str">
        <f t="shared" si="4"/>
        <v>0.2</v>
      </c>
      <c r="K30" s="13">
        <f t="shared" si="5"/>
        <v>0.12158054711246201</v>
      </c>
      <c r="L30" s="13">
        <f t="shared" si="6"/>
        <v>-0.69999999999999929</v>
      </c>
      <c r="M30" s="13">
        <f t="shared" si="7"/>
        <v>0.1359311840425404</v>
      </c>
      <c r="N30" s="13">
        <f t="shared" si="8"/>
        <v>-5.1496645521820108</v>
      </c>
      <c r="O30" s="12" t="s">
        <v>207</v>
      </c>
    </row>
    <row r="31" spans="1:15" x14ac:dyDescent="0.25">
      <c r="A31" s="30">
        <v>21</v>
      </c>
      <c r="B31" s="31" t="s">
        <v>215</v>
      </c>
      <c r="C31" s="32">
        <v>30.3</v>
      </c>
      <c r="D31" s="33" t="s">
        <v>228</v>
      </c>
      <c r="E31" s="48" t="str">
        <f t="shared" si="0"/>
        <v>Not Significantly Different</v>
      </c>
      <c r="G31" s="12">
        <f t="shared" si="1"/>
        <v>30.3</v>
      </c>
      <c r="H31" s="12">
        <f t="shared" si="2"/>
        <v>6</v>
      </c>
      <c r="I31" s="12" t="str">
        <f t="shared" si="3"/>
        <v>+/-</v>
      </c>
      <c r="J31" s="12" t="str">
        <f t="shared" si="4"/>
        <v>0.3</v>
      </c>
      <c r="K31" s="13">
        <f t="shared" si="5"/>
        <v>0.18237082066869301</v>
      </c>
      <c r="L31" s="13">
        <f t="shared" si="6"/>
        <v>-0.19999999999999929</v>
      </c>
      <c r="M31" s="13">
        <f t="shared" si="7"/>
        <v>0.19223572402239389</v>
      </c>
      <c r="N31" s="13">
        <f t="shared" si="8"/>
        <v>-1.0403893501953931</v>
      </c>
      <c r="O31" s="12" t="s">
        <v>244</v>
      </c>
    </row>
    <row r="32" spans="1:15" x14ac:dyDescent="0.25">
      <c r="A32" s="30">
        <v>22</v>
      </c>
      <c r="B32" s="31" t="s">
        <v>250</v>
      </c>
      <c r="C32" s="32">
        <v>30.2</v>
      </c>
      <c r="D32" s="33" t="s">
        <v>255</v>
      </c>
      <c r="E32" s="48" t="str">
        <f t="shared" si="0"/>
        <v>Not Significantly Different</v>
      </c>
      <c r="G32" s="12">
        <f t="shared" si="1"/>
        <v>30.2</v>
      </c>
      <c r="H32" s="12">
        <f t="shared" si="2"/>
        <v>6</v>
      </c>
      <c r="I32" s="12" t="str">
        <f t="shared" si="3"/>
        <v>+/-</v>
      </c>
      <c r="J32" s="12" t="str">
        <f t="shared" si="4"/>
        <v>0.4</v>
      </c>
      <c r="K32" s="13">
        <f t="shared" si="5"/>
        <v>0.24316109422492402</v>
      </c>
      <c r="L32" s="13">
        <f t="shared" si="6"/>
        <v>-9.9999999999997868E-2</v>
      </c>
      <c r="M32" s="13">
        <f t="shared" si="7"/>
        <v>0.25064471888253259</v>
      </c>
      <c r="N32" s="13">
        <f t="shared" si="8"/>
        <v>-0.3989711031847592</v>
      </c>
      <c r="O32" s="12" t="s">
        <v>247</v>
      </c>
    </row>
    <row r="33" spans="1:15" x14ac:dyDescent="0.25">
      <c r="A33" s="30">
        <v>23</v>
      </c>
      <c r="B33" s="31" t="s">
        <v>218</v>
      </c>
      <c r="C33" s="32">
        <v>29.9</v>
      </c>
      <c r="D33" s="33" t="s">
        <v>206</v>
      </c>
      <c r="E33" s="48" t="str">
        <f t="shared" si="0"/>
        <v>Significantly Different</v>
      </c>
      <c r="G33" s="12">
        <f t="shared" si="1"/>
        <v>29.9</v>
      </c>
      <c r="H33" s="12">
        <f t="shared" si="2"/>
        <v>6</v>
      </c>
      <c r="I33" s="12" t="str">
        <f t="shared" si="3"/>
        <v>+/-</v>
      </c>
      <c r="J33" s="12" t="str">
        <f t="shared" si="4"/>
        <v>0.1</v>
      </c>
      <c r="K33" s="13">
        <f t="shared" si="5"/>
        <v>6.0790273556231005E-2</v>
      </c>
      <c r="L33" s="13">
        <f t="shared" si="6"/>
        <v>0.20000000000000284</v>
      </c>
      <c r="M33" s="13">
        <f t="shared" si="7"/>
        <v>8.5970429323592404E-2</v>
      </c>
      <c r="N33" s="13">
        <f t="shared" si="8"/>
        <v>2.3263813101037742</v>
      </c>
      <c r="O33" s="12" t="s">
        <v>249</v>
      </c>
    </row>
    <row r="34" spans="1:15" x14ac:dyDescent="0.25">
      <c r="A34" s="30">
        <v>23</v>
      </c>
      <c r="B34" s="31" t="s">
        <v>221</v>
      </c>
      <c r="C34" s="32">
        <v>29.9</v>
      </c>
      <c r="D34" s="33" t="s">
        <v>217</v>
      </c>
      <c r="E34" s="48" t="str">
        <f t="shared" si="0"/>
        <v>Not Significantly Different</v>
      </c>
      <c r="G34" s="12">
        <f t="shared" si="1"/>
        <v>29.9</v>
      </c>
      <c r="H34" s="12">
        <f t="shared" si="2"/>
        <v>6</v>
      </c>
      <c r="I34" s="12" t="str">
        <f t="shared" si="3"/>
        <v>+/-</v>
      </c>
      <c r="J34" s="12" t="str">
        <f t="shared" si="4"/>
        <v>0.5</v>
      </c>
      <c r="K34" s="13">
        <f t="shared" si="5"/>
        <v>0.303951367781155</v>
      </c>
      <c r="L34" s="13">
        <f t="shared" si="6"/>
        <v>0.20000000000000284</v>
      </c>
      <c r="M34" s="13">
        <f t="shared" si="7"/>
        <v>0.30997079109986531</v>
      </c>
      <c r="N34" s="13">
        <f t="shared" si="8"/>
        <v>0.6452220846046347</v>
      </c>
      <c r="O34" s="12" t="s">
        <v>240</v>
      </c>
    </row>
    <row r="35" spans="1:15" x14ac:dyDescent="0.25">
      <c r="A35" s="30">
        <v>23</v>
      </c>
      <c r="B35" s="31" t="s">
        <v>243</v>
      </c>
      <c r="C35" s="32">
        <v>29.9</v>
      </c>
      <c r="D35" s="33" t="s">
        <v>210</v>
      </c>
      <c r="E35" s="48" t="str">
        <f t="shared" si="0"/>
        <v>Not Significantly Different</v>
      </c>
      <c r="G35" s="12">
        <f t="shared" si="1"/>
        <v>29.9</v>
      </c>
      <c r="H35" s="12">
        <f t="shared" si="2"/>
        <v>6</v>
      </c>
      <c r="I35" s="12" t="str">
        <f t="shared" si="3"/>
        <v>+/-</v>
      </c>
      <c r="J35" s="12" t="str">
        <f t="shared" si="4"/>
        <v>0.2</v>
      </c>
      <c r="K35" s="13">
        <f t="shared" si="5"/>
        <v>0.12158054711246201</v>
      </c>
      <c r="L35" s="13">
        <f t="shared" si="6"/>
        <v>0.20000000000000284</v>
      </c>
      <c r="M35" s="13">
        <f t="shared" si="7"/>
        <v>0.1359311840425404</v>
      </c>
      <c r="N35" s="13">
        <f t="shared" si="8"/>
        <v>1.4713327291948826</v>
      </c>
      <c r="O35" s="12" t="s">
        <v>250</v>
      </c>
    </row>
    <row r="36" spans="1:15" x14ac:dyDescent="0.25">
      <c r="A36" s="30">
        <v>26</v>
      </c>
      <c r="B36" s="31" t="s">
        <v>251</v>
      </c>
      <c r="C36" s="32">
        <v>29.7</v>
      </c>
      <c r="D36" s="33" t="s">
        <v>210</v>
      </c>
      <c r="E36" s="48" t="str">
        <f t="shared" si="0"/>
        <v>Significantly Different</v>
      </c>
      <c r="G36" s="12">
        <f t="shared" si="1"/>
        <v>29.7</v>
      </c>
      <c r="H36" s="12">
        <f t="shared" si="2"/>
        <v>6</v>
      </c>
      <c r="I36" s="12" t="str">
        <f t="shared" si="3"/>
        <v>+/-</v>
      </c>
      <c r="J36" s="12" t="str">
        <f t="shared" si="4"/>
        <v>0.2</v>
      </c>
      <c r="K36" s="13">
        <f t="shared" si="5"/>
        <v>0.12158054711246201</v>
      </c>
      <c r="L36" s="13">
        <f t="shared" si="6"/>
        <v>0.40000000000000213</v>
      </c>
      <c r="M36" s="13">
        <f t="shared" si="7"/>
        <v>0.1359311840425404</v>
      </c>
      <c r="N36" s="13">
        <f t="shared" si="8"/>
        <v>2.9426654583897389</v>
      </c>
      <c r="O36" s="12" t="s">
        <v>242</v>
      </c>
    </row>
    <row r="37" spans="1:15" x14ac:dyDescent="0.25">
      <c r="A37" s="30">
        <v>27</v>
      </c>
      <c r="B37" s="31" t="s">
        <v>244</v>
      </c>
      <c r="C37" s="32">
        <v>29.6</v>
      </c>
      <c r="D37" s="33" t="s">
        <v>228</v>
      </c>
      <c r="E37" s="48" t="str">
        <f t="shared" si="0"/>
        <v>Significantly Different</v>
      </c>
      <c r="G37" s="12">
        <f t="shared" si="1"/>
        <v>29.6</v>
      </c>
      <c r="H37" s="12">
        <f t="shared" si="2"/>
        <v>6</v>
      </c>
      <c r="I37" s="12" t="str">
        <f t="shared" si="3"/>
        <v>+/-</v>
      </c>
      <c r="J37" s="12" t="str">
        <f t="shared" si="4"/>
        <v>0.3</v>
      </c>
      <c r="K37" s="13">
        <f t="shared" si="5"/>
        <v>0.18237082066869301</v>
      </c>
      <c r="L37" s="13">
        <f t="shared" si="6"/>
        <v>0.5</v>
      </c>
      <c r="M37" s="13">
        <f t="shared" si="7"/>
        <v>0.19223572402239389</v>
      </c>
      <c r="N37" s="13">
        <f t="shared" si="8"/>
        <v>2.6009733754884921</v>
      </c>
      <c r="O37" s="12" t="s">
        <v>223</v>
      </c>
    </row>
    <row r="38" spans="1:15" x14ac:dyDescent="0.25">
      <c r="A38" s="30">
        <v>27</v>
      </c>
      <c r="B38" s="31" t="s">
        <v>242</v>
      </c>
      <c r="C38" s="32">
        <v>29.6</v>
      </c>
      <c r="D38" s="33" t="s">
        <v>210</v>
      </c>
      <c r="E38" s="48" t="str">
        <f t="shared" si="0"/>
        <v>Significantly Different</v>
      </c>
      <c r="G38" s="12">
        <f t="shared" si="1"/>
        <v>29.6</v>
      </c>
      <c r="H38" s="12">
        <f t="shared" si="2"/>
        <v>6</v>
      </c>
      <c r="I38" s="12" t="str">
        <f t="shared" si="3"/>
        <v>+/-</v>
      </c>
      <c r="J38" s="12" t="str">
        <f t="shared" si="4"/>
        <v>0.2</v>
      </c>
      <c r="K38" s="13">
        <f t="shared" si="5"/>
        <v>0.12158054711246201</v>
      </c>
      <c r="L38" s="13">
        <f t="shared" si="6"/>
        <v>0.5</v>
      </c>
      <c r="M38" s="13">
        <f t="shared" si="7"/>
        <v>0.1359311840425404</v>
      </c>
      <c r="N38" s="13">
        <f t="shared" si="8"/>
        <v>3.6783318229871544</v>
      </c>
      <c r="O38" s="12" t="s">
        <v>227</v>
      </c>
    </row>
    <row r="39" spans="1:15" x14ac:dyDescent="0.25">
      <c r="A39" s="30">
        <v>29</v>
      </c>
      <c r="B39" s="31" t="s">
        <v>225</v>
      </c>
      <c r="C39" s="32">
        <v>29.5</v>
      </c>
      <c r="D39" s="33" t="s">
        <v>228</v>
      </c>
      <c r="E39" s="48" t="str">
        <f t="shared" si="0"/>
        <v>Significantly Different</v>
      </c>
      <c r="G39" s="12">
        <f t="shared" si="1"/>
        <v>29.5</v>
      </c>
      <c r="H39" s="12">
        <f t="shared" si="2"/>
        <v>6</v>
      </c>
      <c r="I39" s="12" t="str">
        <f t="shared" si="3"/>
        <v>+/-</v>
      </c>
      <c r="J39" s="12" t="str">
        <f t="shared" si="4"/>
        <v>0.3</v>
      </c>
      <c r="K39" s="13">
        <f t="shared" si="5"/>
        <v>0.18237082066869301</v>
      </c>
      <c r="L39" s="13">
        <f t="shared" si="6"/>
        <v>0.60000000000000142</v>
      </c>
      <c r="M39" s="13">
        <f t="shared" si="7"/>
        <v>0.19223572402239389</v>
      </c>
      <c r="N39" s="13">
        <f t="shared" si="8"/>
        <v>3.1211680505861978</v>
      </c>
      <c r="O39" s="12" t="s">
        <v>254</v>
      </c>
    </row>
    <row r="40" spans="1:15" x14ac:dyDescent="0.25">
      <c r="A40" s="30">
        <v>29</v>
      </c>
      <c r="B40" s="31" t="s">
        <v>261</v>
      </c>
      <c r="C40" s="32">
        <v>29.5</v>
      </c>
      <c r="D40" s="33" t="s">
        <v>210</v>
      </c>
      <c r="E40" s="48" t="str">
        <f t="shared" si="0"/>
        <v>Significantly Different</v>
      </c>
      <c r="G40" s="12">
        <f t="shared" si="1"/>
        <v>29.5</v>
      </c>
      <c r="H40" s="12">
        <f t="shared" si="2"/>
        <v>6</v>
      </c>
      <c r="I40" s="12" t="str">
        <f t="shared" si="3"/>
        <v>+/-</v>
      </c>
      <c r="J40" s="12" t="str">
        <f t="shared" si="4"/>
        <v>0.2</v>
      </c>
      <c r="K40" s="13">
        <f t="shared" si="5"/>
        <v>0.12158054711246201</v>
      </c>
      <c r="L40" s="13">
        <f t="shared" si="6"/>
        <v>0.60000000000000142</v>
      </c>
      <c r="M40" s="13">
        <f t="shared" si="7"/>
        <v>0.1359311840425404</v>
      </c>
      <c r="N40" s="13">
        <f t="shared" si="8"/>
        <v>4.4139981875845953</v>
      </c>
      <c r="O40" s="12" t="s">
        <v>214</v>
      </c>
    </row>
    <row r="41" spans="1:15" x14ac:dyDescent="0.25">
      <c r="A41" s="30">
        <v>31</v>
      </c>
      <c r="B41" s="31" t="s">
        <v>254</v>
      </c>
      <c r="C41" s="32">
        <v>29.3</v>
      </c>
      <c r="D41" s="33" t="s">
        <v>228</v>
      </c>
      <c r="E41" s="48" t="str">
        <f t="shared" si="0"/>
        <v>Significantly Different</v>
      </c>
      <c r="G41" s="12">
        <f t="shared" si="1"/>
        <v>29.3</v>
      </c>
      <c r="H41" s="12">
        <f t="shared" si="2"/>
        <v>6</v>
      </c>
      <c r="I41" s="12" t="str">
        <f t="shared" si="3"/>
        <v>+/-</v>
      </c>
      <c r="J41" s="12" t="str">
        <f t="shared" si="4"/>
        <v>0.3</v>
      </c>
      <c r="K41" s="13">
        <f t="shared" si="5"/>
        <v>0.18237082066869301</v>
      </c>
      <c r="L41" s="13">
        <f t="shared" si="6"/>
        <v>0.80000000000000071</v>
      </c>
      <c r="M41" s="13">
        <f t="shared" si="7"/>
        <v>0.19223572402239389</v>
      </c>
      <c r="N41" s="13">
        <f t="shared" si="8"/>
        <v>4.1615574007815903</v>
      </c>
      <c r="O41" s="12" t="s">
        <v>257</v>
      </c>
    </row>
    <row r="42" spans="1:15" x14ac:dyDescent="0.25">
      <c r="A42" s="30">
        <v>31</v>
      </c>
      <c r="B42" s="31" t="s">
        <v>262</v>
      </c>
      <c r="C42" s="32">
        <v>29.3</v>
      </c>
      <c r="D42" s="33" t="s">
        <v>210</v>
      </c>
      <c r="E42" s="48" t="str">
        <f t="shared" si="0"/>
        <v>Significantly Different</v>
      </c>
      <c r="G42" s="12">
        <f t="shared" si="1"/>
        <v>29.3</v>
      </c>
      <c r="H42" s="12">
        <f t="shared" si="2"/>
        <v>6</v>
      </c>
      <c r="I42" s="12" t="str">
        <f t="shared" si="3"/>
        <v>+/-</v>
      </c>
      <c r="J42" s="12" t="str">
        <f t="shared" si="4"/>
        <v>0.2</v>
      </c>
      <c r="K42" s="13">
        <f t="shared" si="5"/>
        <v>0.12158054711246201</v>
      </c>
      <c r="L42" s="13">
        <f t="shared" si="6"/>
        <v>0.80000000000000071</v>
      </c>
      <c r="M42" s="13">
        <f t="shared" si="7"/>
        <v>0.1359311840425404</v>
      </c>
      <c r="N42" s="13">
        <f t="shared" si="8"/>
        <v>5.8853309167794521</v>
      </c>
      <c r="O42" s="12" t="s">
        <v>252</v>
      </c>
    </row>
    <row r="43" spans="1:15" x14ac:dyDescent="0.25">
      <c r="A43" s="30">
        <v>31</v>
      </c>
      <c r="B43" s="31" t="s">
        <v>216</v>
      </c>
      <c r="C43" s="32">
        <v>29.3</v>
      </c>
      <c r="D43" s="33" t="s">
        <v>294</v>
      </c>
      <c r="E43" s="48" t="str">
        <f t="shared" si="0"/>
        <v>Not Significantly Different</v>
      </c>
      <c r="G43" s="12">
        <f t="shared" si="1"/>
        <v>29.3</v>
      </c>
      <c r="H43" s="12">
        <f t="shared" si="2"/>
        <v>6</v>
      </c>
      <c r="I43" s="12" t="str">
        <f t="shared" si="3"/>
        <v>+/-</v>
      </c>
      <c r="J43" s="12" t="str">
        <f t="shared" si="4"/>
        <v>0.8</v>
      </c>
      <c r="K43" s="13">
        <f t="shared" si="5"/>
        <v>0.48632218844984804</v>
      </c>
      <c r="L43" s="13">
        <f t="shared" si="6"/>
        <v>0.80000000000000071</v>
      </c>
      <c r="M43" s="13">
        <f t="shared" si="7"/>
        <v>0.49010685399991183</v>
      </c>
      <c r="N43" s="13">
        <f t="shared" si="8"/>
        <v>1.6322971071939847</v>
      </c>
      <c r="O43" s="12" t="s">
        <v>259</v>
      </c>
    </row>
    <row r="44" spans="1:15" x14ac:dyDescent="0.25">
      <c r="A44" s="30">
        <v>34</v>
      </c>
      <c r="B44" s="31" t="s">
        <v>219</v>
      </c>
      <c r="C44" s="32">
        <v>29.2</v>
      </c>
      <c r="D44" s="33" t="s">
        <v>228</v>
      </c>
      <c r="E44" s="48" t="str">
        <f t="shared" si="0"/>
        <v>Significantly Different</v>
      </c>
      <c r="G44" s="12">
        <f t="shared" si="1"/>
        <v>29.2</v>
      </c>
      <c r="H44" s="12">
        <f t="shared" si="2"/>
        <v>6</v>
      </c>
      <c r="I44" s="12" t="str">
        <f t="shared" si="3"/>
        <v>+/-</v>
      </c>
      <c r="J44" s="12" t="str">
        <f t="shared" si="4"/>
        <v>0.3</v>
      </c>
      <c r="K44" s="13">
        <f t="shared" si="5"/>
        <v>0.18237082066869301</v>
      </c>
      <c r="L44" s="13">
        <f t="shared" si="6"/>
        <v>0.90000000000000213</v>
      </c>
      <c r="M44" s="13">
        <f t="shared" si="7"/>
        <v>0.19223572402239389</v>
      </c>
      <c r="N44" s="13">
        <f t="shared" si="8"/>
        <v>4.6817520758792961</v>
      </c>
      <c r="O44" s="12" t="s">
        <v>261</v>
      </c>
    </row>
    <row r="45" spans="1:15" x14ac:dyDescent="0.25">
      <c r="A45" s="30">
        <v>34</v>
      </c>
      <c r="B45" s="31" t="s">
        <v>260</v>
      </c>
      <c r="C45" s="32">
        <v>29.2</v>
      </c>
      <c r="D45" s="33" t="s">
        <v>228</v>
      </c>
      <c r="E45" s="48" t="str">
        <f t="shared" si="0"/>
        <v>Significantly Different</v>
      </c>
      <c r="G45" s="12">
        <f t="shared" si="1"/>
        <v>29.2</v>
      </c>
      <c r="H45" s="12">
        <f t="shared" si="2"/>
        <v>6</v>
      </c>
      <c r="I45" s="12" t="str">
        <f t="shared" si="3"/>
        <v>+/-</v>
      </c>
      <c r="J45" s="12" t="str">
        <f t="shared" si="4"/>
        <v>0.3</v>
      </c>
      <c r="K45" s="13">
        <f t="shared" si="5"/>
        <v>0.18237082066869301</v>
      </c>
      <c r="L45" s="13">
        <f t="shared" si="6"/>
        <v>0.90000000000000213</v>
      </c>
      <c r="M45" s="13">
        <f t="shared" si="7"/>
        <v>0.19223572402239389</v>
      </c>
      <c r="N45" s="13">
        <f t="shared" si="8"/>
        <v>4.6817520758792961</v>
      </c>
      <c r="O45" s="12" t="s">
        <v>230</v>
      </c>
    </row>
    <row r="46" spans="1:15" x14ac:dyDescent="0.25">
      <c r="A46" s="30">
        <v>36</v>
      </c>
      <c r="B46" s="31" t="s">
        <v>241</v>
      </c>
      <c r="C46" s="32">
        <v>29.1</v>
      </c>
      <c r="D46" s="33" t="s">
        <v>228</v>
      </c>
      <c r="E46" s="48" t="str">
        <f t="shared" si="0"/>
        <v>Significantly Different</v>
      </c>
      <c r="G46" s="12">
        <f t="shared" si="1"/>
        <v>29.1</v>
      </c>
      <c r="H46" s="12">
        <f t="shared" si="2"/>
        <v>6</v>
      </c>
      <c r="I46" s="12" t="str">
        <f t="shared" si="3"/>
        <v>+/-</v>
      </c>
      <c r="J46" s="12" t="str">
        <f t="shared" si="4"/>
        <v>0.3</v>
      </c>
      <c r="K46" s="13">
        <f t="shared" si="5"/>
        <v>0.18237082066869301</v>
      </c>
      <c r="L46" s="13">
        <f t="shared" si="6"/>
        <v>1</v>
      </c>
      <c r="M46" s="13">
        <f t="shared" si="7"/>
        <v>0.19223572402239389</v>
      </c>
      <c r="N46" s="13">
        <f t="shared" si="8"/>
        <v>5.2019467509769841</v>
      </c>
      <c r="O46" s="12" t="s">
        <v>243</v>
      </c>
    </row>
    <row r="47" spans="1:15" x14ac:dyDescent="0.25">
      <c r="A47" s="30">
        <v>36</v>
      </c>
      <c r="B47" s="31" t="s">
        <v>234</v>
      </c>
      <c r="C47" s="32">
        <v>29.1</v>
      </c>
      <c r="D47" s="33" t="s">
        <v>210</v>
      </c>
      <c r="E47" s="48" t="str">
        <f t="shared" si="0"/>
        <v>Significantly Different</v>
      </c>
      <c r="G47" s="12">
        <f t="shared" si="1"/>
        <v>29.1</v>
      </c>
      <c r="H47" s="12">
        <f t="shared" si="2"/>
        <v>6</v>
      </c>
      <c r="I47" s="12" t="str">
        <f t="shared" si="3"/>
        <v>+/-</v>
      </c>
      <c r="J47" s="12" t="str">
        <f t="shared" si="4"/>
        <v>0.2</v>
      </c>
      <c r="K47" s="13">
        <f t="shared" si="5"/>
        <v>0.12158054711246201</v>
      </c>
      <c r="L47" s="13">
        <f t="shared" si="6"/>
        <v>1</v>
      </c>
      <c r="M47" s="13">
        <f t="shared" si="7"/>
        <v>0.1359311840425404</v>
      </c>
      <c r="N47" s="13">
        <f t="shared" si="8"/>
        <v>7.3566636459743089</v>
      </c>
      <c r="O47" s="12" t="s">
        <v>260</v>
      </c>
    </row>
    <row r="48" spans="1:15" x14ac:dyDescent="0.25">
      <c r="A48" s="30">
        <v>38</v>
      </c>
      <c r="B48" s="31" t="s">
        <v>235</v>
      </c>
      <c r="C48" s="32">
        <v>28.9</v>
      </c>
      <c r="D48" s="33" t="s">
        <v>206</v>
      </c>
      <c r="E48" s="48" t="str">
        <f t="shared" si="0"/>
        <v>Significantly Different</v>
      </c>
      <c r="G48" s="12">
        <f t="shared" si="1"/>
        <v>28.9</v>
      </c>
      <c r="H48" s="12">
        <f t="shared" si="2"/>
        <v>6</v>
      </c>
      <c r="I48" s="12" t="str">
        <f t="shared" si="3"/>
        <v>+/-</v>
      </c>
      <c r="J48" s="12" t="str">
        <f t="shared" si="4"/>
        <v>0.1</v>
      </c>
      <c r="K48" s="13">
        <f t="shared" si="5"/>
        <v>6.0790273556231005E-2</v>
      </c>
      <c r="L48" s="13">
        <f t="shared" si="6"/>
        <v>1.2000000000000028</v>
      </c>
      <c r="M48" s="13">
        <f t="shared" si="7"/>
        <v>8.5970429323592404E-2</v>
      </c>
      <c r="N48" s="13">
        <f t="shared" si="8"/>
        <v>13.958287860622482</v>
      </c>
      <c r="O48" s="12" t="s">
        <v>239</v>
      </c>
    </row>
    <row r="49" spans="1:15" x14ac:dyDescent="0.25">
      <c r="A49" s="30">
        <v>38</v>
      </c>
      <c r="B49" s="31" t="s">
        <v>238</v>
      </c>
      <c r="C49" s="32">
        <v>28.9</v>
      </c>
      <c r="D49" s="33" t="s">
        <v>253</v>
      </c>
      <c r="E49" s="48" t="str">
        <f t="shared" si="0"/>
        <v>Significantly Different</v>
      </c>
      <c r="G49" s="12">
        <f t="shared" si="1"/>
        <v>28.9</v>
      </c>
      <c r="H49" s="12">
        <f t="shared" si="2"/>
        <v>6</v>
      </c>
      <c r="I49" s="12" t="str">
        <f t="shared" si="3"/>
        <v>+/-</v>
      </c>
      <c r="J49" s="12" t="str">
        <f t="shared" si="4"/>
        <v>0.6</v>
      </c>
      <c r="K49" s="13">
        <f t="shared" si="5"/>
        <v>0.36474164133738601</v>
      </c>
      <c r="L49" s="13">
        <f t="shared" si="6"/>
        <v>1.2000000000000028</v>
      </c>
      <c r="M49" s="13">
        <f t="shared" si="7"/>
        <v>0.36977279819442066</v>
      </c>
      <c r="N49" s="13">
        <f t="shared" si="8"/>
        <v>3.2452360094077606</v>
      </c>
      <c r="O49" s="12" t="s">
        <v>248</v>
      </c>
    </row>
    <row r="50" spans="1:15" x14ac:dyDescent="0.25">
      <c r="A50" s="30">
        <v>40</v>
      </c>
      <c r="B50" s="31" t="s">
        <v>256</v>
      </c>
      <c r="C50" s="32">
        <v>28.5</v>
      </c>
      <c r="D50" s="33" t="s">
        <v>210</v>
      </c>
      <c r="E50" s="48" t="str">
        <f t="shared" si="0"/>
        <v>Significantly Different</v>
      </c>
      <c r="G50" s="12">
        <f t="shared" si="1"/>
        <v>28.5</v>
      </c>
      <c r="H50" s="12">
        <f t="shared" si="2"/>
        <v>6</v>
      </c>
      <c r="I50" s="12" t="str">
        <f t="shared" si="3"/>
        <v>+/-</v>
      </c>
      <c r="J50" s="12" t="str">
        <f t="shared" si="4"/>
        <v>0.2</v>
      </c>
      <c r="K50" s="13">
        <f t="shared" si="5"/>
        <v>0.12158054711246201</v>
      </c>
      <c r="L50" s="13">
        <f t="shared" si="6"/>
        <v>1.6000000000000014</v>
      </c>
      <c r="M50" s="13">
        <f t="shared" si="7"/>
        <v>0.1359311840425404</v>
      </c>
      <c r="N50" s="13">
        <f t="shared" si="8"/>
        <v>11.770661833558904</v>
      </c>
      <c r="O50" s="12" t="s">
        <v>245</v>
      </c>
    </row>
    <row r="51" spans="1:15" x14ac:dyDescent="0.25">
      <c r="A51" s="30">
        <v>41</v>
      </c>
      <c r="B51" s="31" t="s">
        <v>237</v>
      </c>
      <c r="C51" s="32">
        <v>28.4</v>
      </c>
      <c r="D51" s="33" t="s">
        <v>210</v>
      </c>
      <c r="E51" s="48" t="str">
        <f t="shared" si="0"/>
        <v>Significantly Different</v>
      </c>
      <c r="G51" s="12">
        <f t="shared" si="1"/>
        <v>28.4</v>
      </c>
      <c r="H51" s="12">
        <f t="shared" si="2"/>
        <v>6</v>
      </c>
      <c r="I51" s="12" t="str">
        <f t="shared" si="3"/>
        <v>+/-</v>
      </c>
      <c r="J51" s="12" t="str">
        <f t="shared" si="4"/>
        <v>0.2</v>
      </c>
      <c r="K51" s="13">
        <f t="shared" si="5"/>
        <v>0.12158054711246201</v>
      </c>
      <c r="L51" s="13">
        <f t="shared" si="6"/>
        <v>1.7000000000000028</v>
      </c>
      <c r="M51" s="13">
        <f t="shared" si="7"/>
        <v>0.1359311840425404</v>
      </c>
      <c r="N51" s="13">
        <f t="shared" si="8"/>
        <v>12.506328198156346</v>
      </c>
      <c r="O51" s="12" t="s">
        <v>263</v>
      </c>
    </row>
    <row r="52" spans="1:15" x14ac:dyDescent="0.25">
      <c r="A52" s="30">
        <v>42</v>
      </c>
      <c r="B52" s="31" t="s">
        <v>236</v>
      </c>
      <c r="C52" s="32">
        <v>28.3</v>
      </c>
      <c r="D52" s="33" t="s">
        <v>228</v>
      </c>
      <c r="E52" s="48" t="str">
        <f t="shared" si="0"/>
        <v>Significantly Different</v>
      </c>
      <c r="G52" s="12">
        <f t="shared" si="1"/>
        <v>28.3</v>
      </c>
      <c r="H52" s="12">
        <f t="shared" si="2"/>
        <v>6</v>
      </c>
      <c r="I52" s="12" t="str">
        <f t="shared" si="3"/>
        <v>+/-</v>
      </c>
      <c r="J52" s="12" t="str">
        <f t="shared" si="4"/>
        <v>0.3</v>
      </c>
      <c r="K52" s="13">
        <f t="shared" si="5"/>
        <v>0.18237082066869301</v>
      </c>
      <c r="L52" s="13">
        <f t="shared" si="6"/>
        <v>1.8000000000000007</v>
      </c>
      <c r="M52" s="13">
        <f t="shared" si="7"/>
        <v>0.19223572402239389</v>
      </c>
      <c r="N52" s="13">
        <f t="shared" si="8"/>
        <v>9.3635041517585744</v>
      </c>
      <c r="O52" s="12" t="s">
        <v>238</v>
      </c>
    </row>
    <row r="53" spans="1:15" x14ac:dyDescent="0.25">
      <c r="A53" s="30">
        <v>43</v>
      </c>
      <c r="B53" s="31" t="s">
        <v>240</v>
      </c>
      <c r="C53" s="32">
        <v>27.9</v>
      </c>
      <c r="D53" s="33" t="s">
        <v>210</v>
      </c>
      <c r="E53" s="48" t="str">
        <f t="shared" si="0"/>
        <v>Significantly Different</v>
      </c>
      <c r="G53" s="12">
        <f t="shared" si="1"/>
        <v>27.9</v>
      </c>
      <c r="H53" s="12">
        <f t="shared" si="2"/>
        <v>6</v>
      </c>
      <c r="I53" s="12" t="str">
        <f t="shared" si="3"/>
        <v>+/-</v>
      </c>
      <c r="J53" s="12" t="str">
        <f t="shared" si="4"/>
        <v>0.2</v>
      </c>
      <c r="K53" s="13">
        <f t="shared" si="5"/>
        <v>0.12158054711246201</v>
      </c>
      <c r="L53" s="13">
        <f t="shared" si="6"/>
        <v>2.2000000000000028</v>
      </c>
      <c r="M53" s="13">
        <f t="shared" si="7"/>
        <v>0.1359311840425404</v>
      </c>
      <c r="N53" s="13">
        <f t="shared" si="8"/>
        <v>16.1846600211435</v>
      </c>
      <c r="O53" s="12" t="s">
        <v>251</v>
      </c>
    </row>
    <row r="54" spans="1:15" x14ac:dyDescent="0.25">
      <c r="A54" s="30">
        <v>43</v>
      </c>
      <c r="B54" s="31" t="s">
        <v>227</v>
      </c>
      <c r="C54" s="32">
        <v>27.9</v>
      </c>
      <c r="D54" s="33" t="s">
        <v>228</v>
      </c>
      <c r="E54" s="48" t="str">
        <f t="shared" si="0"/>
        <v>Significantly Different</v>
      </c>
      <c r="G54" s="12">
        <f t="shared" si="1"/>
        <v>27.9</v>
      </c>
      <c r="H54" s="12">
        <f t="shared" si="2"/>
        <v>6</v>
      </c>
      <c r="I54" s="12" t="str">
        <f t="shared" si="3"/>
        <v>+/-</v>
      </c>
      <c r="J54" s="12" t="str">
        <f t="shared" si="4"/>
        <v>0.3</v>
      </c>
      <c r="K54" s="13">
        <f t="shared" si="5"/>
        <v>0.18237082066869301</v>
      </c>
      <c r="L54" s="13">
        <f t="shared" si="6"/>
        <v>2.2000000000000028</v>
      </c>
      <c r="M54" s="13">
        <f t="shared" si="7"/>
        <v>0.19223572402239389</v>
      </c>
      <c r="N54" s="13">
        <f t="shared" si="8"/>
        <v>11.44428285214938</v>
      </c>
      <c r="O54" s="12" t="s">
        <v>258</v>
      </c>
    </row>
    <row r="55" spans="1:15" x14ac:dyDescent="0.25">
      <c r="A55" s="30">
        <v>45</v>
      </c>
      <c r="B55" s="31" t="s">
        <v>231</v>
      </c>
      <c r="C55" s="32">
        <v>27.1</v>
      </c>
      <c r="D55" s="33" t="s">
        <v>210</v>
      </c>
      <c r="E55" s="48" t="str">
        <f t="shared" si="0"/>
        <v>Significantly Different</v>
      </c>
      <c r="G55" s="12">
        <f t="shared" si="1"/>
        <v>27.1</v>
      </c>
      <c r="H55" s="12">
        <f t="shared" si="2"/>
        <v>6</v>
      </c>
      <c r="I55" s="12" t="str">
        <f t="shared" si="3"/>
        <v>+/-</v>
      </c>
      <c r="J55" s="12" t="str">
        <f t="shared" si="4"/>
        <v>0.2</v>
      </c>
      <c r="K55" s="13">
        <f t="shared" si="5"/>
        <v>0.12158054711246201</v>
      </c>
      <c r="L55" s="13">
        <f t="shared" si="6"/>
        <v>3</v>
      </c>
      <c r="M55" s="13">
        <f t="shared" si="7"/>
        <v>0.1359311840425404</v>
      </c>
      <c r="N55" s="13">
        <f t="shared" si="8"/>
        <v>22.069990937922924</v>
      </c>
      <c r="O55" s="12" t="s">
        <v>232</v>
      </c>
    </row>
    <row r="56" spans="1:15" x14ac:dyDescent="0.25">
      <c r="A56" s="30">
        <v>46</v>
      </c>
      <c r="B56" s="31" t="s">
        <v>220</v>
      </c>
      <c r="C56" s="32">
        <v>26.3</v>
      </c>
      <c r="D56" s="33" t="s">
        <v>210</v>
      </c>
      <c r="E56" s="48" t="str">
        <f t="shared" si="0"/>
        <v>Significantly Different</v>
      </c>
      <c r="G56" s="12">
        <f t="shared" si="1"/>
        <v>26.3</v>
      </c>
      <c r="H56" s="12">
        <f t="shared" si="2"/>
        <v>6</v>
      </c>
      <c r="I56" s="12" t="str">
        <f t="shared" si="3"/>
        <v>+/-</v>
      </c>
      <c r="J56" s="12" t="str">
        <f t="shared" si="4"/>
        <v>0.2</v>
      </c>
      <c r="K56" s="13">
        <f t="shared" si="5"/>
        <v>0.12158054711246201</v>
      </c>
      <c r="L56" s="13">
        <f t="shared" si="6"/>
        <v>3.8000000000000007</v>
      </c>
      <c r="M56" s="13">
        <f t="shared" si="7"/>
        <v>0.1359311840425404</v>
      </c>
      <c r="N56" s="13">
        <f t="shared" si="8"/>
        <v>27.955321854702376</v>
      </c>
      <c r="O56" s="12" t="s">
        <v>209</v>
      </c>
    </row>
    <row r="57" spans="1:15" x14ac:dyDescent="0.25">
      <c r="A57" s="30">
        <v>47</v>
      </c>
      <c r="B57" s="31" t="s">
        <v>258</v>
      </c>
      <c r="C57" s="32">
        <v>25.5</v>
      </c>
      <c r="D57" s="33" t="s">
        <v>206</v>
      </c>
      <c r="E57" s="48" t="str">
        <f t="shared" si="0"/>
        <v>Significantly Different</v>
      </c>
      <c r="G57" s="12">
        <f t="shared" si="1"/>
        <v>25.5</v>
      </c>
      <c r="H57" s="12">
        <f t="shared" si="2"/>
        <v>6</v>
      </c>
      <c r="I57" s="12" t="str">
        <f t="shared" si="3"/>
        <v>+/-</v>
      </c>
      <c r="J57" s="12" t="str">
        <f t="shared" si="4"/>
        <v>0.1</v>
      </c>
      <c r="K57" s="13">
        <f t="shared" si="5"/>
        <v>6.0790273556231005E-2</v>
      </c>
      <c r="L57" s="13">
        <f t="shared" si="6"/>
        <v>4.6000000000000014</v>
      </c>
      <c r="M57" s="13">
        <f t="shared" si="7"/>
        <v>8.5970429323592404E-2</v>
      </c>
      <c r="N57" s="13">
        <f t="shared" si="8"/>
        <v>53.506770132386066</v>
      </c>
      <c r="O57" s="12" t="s">
        <v>262</v>
      </c>
    </row>
    <row r="58" spans="1:15" x14ac:dyDescent="0.25">
      <c r="A58" s="30">
        <v>48</v>
      </c>
      <c r="B58" s="31" t="s">
        <v>230</v>
      </c>
      <c r="C58" s="32">
        <v>25.3</v>
      </c>
      <c r="D58" s="33" t="s">
        <v>253</v>
      </c>
      <c r="E58" s="48" t="str">
        <f t="shared" si="0"/>
        <v>Significantly Different</v>
      </c>
      <c r="G58" s="12">
        <f t="shared" si="1"/>
        <v>25.3</v>
      </c>
      <c r="H58" s="12">
        <f t="shared" si="2"/>
        <v>6</v>
      </c>
      <c r="I58" s="12" t="str">
        <f t="shared" si="3"/>
        <v>+/-</v>
      </c>
      <c r="J58" s="12" t="str">
        <f t="shared" si="4"/>
        <v>0.6</v>
      </c>
      <c r="K58" s="13">
        <f t="shared" si="5"/>
        <v>0.36474164133738601</v>
      </c>
      <c r="L58" s="13">
        <f t="shared" si="6"/>
        <v>4.8000000000000007</v>
      </c>
      <c r="M58" s="13">
        <f t="shared" si="7"/>
        <v>0.36977279819442066</v>
      </c>
      <c r="N58" s="13">
        <f t="shared" si="8"/>
        <v>12.980944037631014</v>
      </c>
      <c r="O58" s="12" t="s">
        <v>256</v>
      </c>
    </row>
    <row r="59" spans="1:15" x14ac:dyDescent="0.25">
      <c r="A59" s="30">
        <v>49</v>
      </c>
      <c r="B59" s="31" t="s">
        <v>211</v>
      </c>
      <c r="C59" s="32">
        <v>24.7</v>
      </c>
      <c r="D59" s="33" t="s">
        <v>265</v>
      </c>
      <c r="E59" s="48" t="str">
        <f t="shared" si="0"/>
        <v>Significantly Different</v>
      </c>
      <c r="G59" s="12">
        <f t="shared" si="1"/>
        <v>24.7</v>
      </c>
      <c r="H59" s="12">
        <f t="shared" si="2"/>
        <v>6</v>
      </c>
      <c r="I59" s="12" t="str">
        <f t="shared" si="3"/>
        <v>+/-</v>
      </c>
      <c r="J59" s="12" t="str">
        <f t="shared" si="4"/>
        <v>0.7</v>
      </c>
      <c r="K59" s="13">
        <f t="shared" si="5"/>
        <v>0.42553191489361697</v>
      </c>
      <c r="L59" s="13">
        <f t="shared" si="6"/>
        <v>5.4000000000000021</v>
      </c>
      <c r="M59" s="13">
        <f t="shared" si="7"/>
        <v>0.42985214661796195</v>
      </c>
      <c r="N59" s="13">
        <f t="shared" si="8"/>
        <v>12.562459074560211</v>
      </c>
      <c r="O59" s="12" t="s">
        <v>212</v>
      </c>
    </row>
    <row r="60" spans="1:15" x14ac:dyDescent="0.25">
      <c r="A60" s="30">
        <v>50</v>
      </c>
      <c r="B60" s="31" t="s">
        <v>232</v>
      </c>
      <c r="C60" s="32">
        <v>24</v>
      </c>
      <c r="D60" s="33" t="s">
        <v>228</v>
      </c>
      <c r="E60" s="48" t="str">
        <f t="shared" si="0"/>
        <v>Significantly Different</v>
      </c>
      <c r="G60" s="12">
        <f t="shared" si="1"/>
        <v>24</v>
      </c>
      <c r="H60" s="12">
        <f t="shared" si="2"/>
        <v>6</v>
      </c>
      <c r="I60" s="12" t="str">
        <f t="shared" si="3"/>
        <v>+/-</v>
      </c>
      <c r="J60" s="12" t="str">
        <f t="shared" si="4"/>
        <v>0.3</v>
      </c>
      <c r="K60" s="13">
        <f t="shared" si="5"/>
        <v>0.18237082066869301</v>
      </c>
      <c r="L60" s="13">
        <f t="shared" si="6"/>
        <v>6.1000000000000014</v>
      </c>
      <c r="M60" s="13">
        <f t="shared" si="7"/>
        <v>0.19223572402239389</v>
      </c>
      <c r="N60" s="13">
        <f t="shared" si="8"/>
        <v>31.731875180959609</v>
      </c>
      <c r="O60" s="12" t="s">
        <v>234</v>
      </c>
    </row>
    <row r="61" spans="1:15" x14ac:dyDescent="0.25">
      <c r="A61" s="30">
        <v>51</v>
      </c>
      <c r="B61" s="31" t="s">
        <v>226</v>
      </c>
      <c r="C61" s="32">
        <v>22.5</v>
      </c>
      <c r="D61" s="33" t="s">
        <v>217</v>
      </c>
      <c r="E61" s="48" t="str">
        <f t="shared" si="0"/>
        <v>Significantly Different</v>
      </c>
      <c r="G61" s="12">
        <f t="shared" si="1"/>
        <v>22.5</v>
      </c>
      <c r="H61" s="12">
        <f t="shared" si="2"/>
        <v>6</v>
      </c>
      <c r="I61" s="12" t="str">
        <f t="shared" si="3"/>
        <v>+/-</v>
      </c>
      <c r="J61" s="12" t="str">
        <f t="shared" si="4"/>
        <v>0.5</v>
      </c>
      <c r="K61" s="13">
        <f t="shared" si="5"/>
        <v>0.303951367781155</v>
      </c>
      <c r="L61" s="13">
        <f t="shared" si="6"/>
        <v>7.6000000000000014</v>
      </c>
      <c r="M61" s="13">
        <f t="shared" si="7"/>
        <v>0.30997079109986531</v>
      </c>
      <c r="N61" s="13">
        <f t="shared" si="8"/>
        <v>24.518439214975775</v>
      </c>
      <c r="O61" s="12" t="s">
        <v>216</v>
      </c>
    </row>
    <row r="62" spans="1:15" ht="15.75" thickBot="1" x14ac:dyDescent="0.3">
      <c r="A62" s="36"/>
      <c r="B62" s="37" t="s">
        <v>264</v>
      </c>
      <c r="C62" s="38">
        <v>39.4</v>
      </c>
      <c r="D62" s="39" t="s">
        <v>255</v>
      </c>
      <c r="E62" s="49" t="str">
        <f t="shared" si="0"/>
        <v>Significantly Different</v>
      </c>
      <c r="G62" s="12">
        <f t="shared" si="1"/>
        <v>39.4</v>
      </c>
      <c r="H62" s="12">
        <f t="shared" si="2"/>
        <v>6</v>
      </c>
      <c r="I62" s="12" t="str">
        <f t="shared" si="3"/>
        <v>+/-</v>
      </c>
      <c r="J62" s="12" t="str">
        <f t="shared" si="4"/>
        <v>0.4</v>
      </c>
      <c r="K62" s="13">
        <f t="shared" si="5"/>
        <v>0.24316109422492402</v>
      </c>
      <c r="L62" s="13">
        <f t="shared" si="6"/>
        <v>-9.2999999999999972</v>
      </c>
      <c r="M62" s="13">
        <f t="shared" si="7"/>
        <v>0.25064471888253259</v>
      </c>
      <c r="N62" s="13">
        <f t="shared" si="8"/>
        <v>-37.104312596183384</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377" priority="5" operator="equal">
      <formula>"State Selected"</formula>
    </cfRule>
    <cfRule type="cellIs" dxfId="376" priority="6" operator="equal">
      <formula>"Not Significantly Different"</formula>
    </cfRule>
  </conditionalFormatting>
  <conditionalFormatting sqref="E10:E62">
    <cfRule type="cellIs" dxfId="375" priority="1" operator="equal">
      <formula>"OTHER ERROR"</formula>
    </cfRule>
    <cfRule type="cellIs" dxfId="374" priority="2" operator="equal">
      <formula>"Statistical Test not applicable"</formula>
    </cfRule>
    <cfRule type="cellIs" dxfId="373" priority="3" operator="equal">
      <formula>"Geography Selected"</formula>
    </cfRule>
    <cfRule type="cellIs" dxfId="372"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DEA26196-CB1F-4C3B-9513-FC1F72D9FFD4}">
      <formula1>$O$10:$O$62</formula1>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BFAB5-F490-4578-96AD-B4592B84AF85}">
  <sheetPr codeName="Sheet58"/>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1" t="s">
        <v>179</v>
      </c>
      <c r="B1" s="12" t="s">
        <v>61</v>
      </c>
    </row>
    <row r="2" spans="1:16" x14ac:dyDescent="0.25">
      <c r="A2" s="14" t="s">
        <v>181</v>
      </c>
      <c r="B2" s="12" t="s">
        <v>390</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71">
        <f>VLOOKUP($B$4,$B$10:$D$62,2,FALSE)</f>
        <v>2.63</v>
      </c>
      <c r="C6" s="12" t="s">
        <v>188</v>
      </c>
      <c r="H6" s="19" t="s">
        <v>189</v>
      </c>
      <c r="I6" s="12">
        <f>VLOOKUP($B$4,$B$9:$K$62,6,FALSE)</f>
        <v>2.63</v>
      </c>
      <c r="K6" s="23"/>
      <c r="L6" s="21"/>
      <c r="M6" s="21"/>
      <c r="N6" s="21"/>
      <c r="O6" s="21"/>
      <c r="P6" s="21"/>
    </row>
    <row r="7" spans="1:16" ht="15.75" thickBot="1" x14ac:dyDescent="0.3">
      <c r="A7" s="15" t="s">
        <v>190</v>
      </c>
      <c r="B7" s="46" t="str">
        <f>VLOOKUP($B$4,$B$10:$D$62,3,FALSE)</f>
        <v>+/-0.01</v>
      </c>
      <c r="C7" s="12" t="s">
        <v>191</v>
      </c>
      <c r="H7" s="19" t="s">
        <v>192</v>
      </c>
      <c r="I7" s="25">
        <f>VLOOKUP($B$4,$B$9:$K$62,10,FALSE)</f>
        <v>6.0790273556231003E-3</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72">
        <v>2.63</v>
      </c>
      <c r="D10" s="33" t="s">
        <v>391</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2.63</v>
      </c>
      <c r="H10" s="12">
        <f>LEN(TRIM(D10))</f>
        <v>7</v>
      </c>
      <c r="I10" s="12" t="str">
        <f>IF(H10&gt;=3,MID(TRIM(D10),1,3),"NO")</f>
        <v>+/-</v>
      </c>
      <c r="J10" s="12" t="str">
        <f>IF(TRIM(I10)="+/-",MID(TRIM(D10),4,H10-3),D10)</f>
        <v>0.01</v>
      </c>
      <c r="K10" s="13">
        <f>IF(TRIM(J10)="*****",0,IF(ISERROR(VALUE(J10)),"NA",VALUE(J10/$I$4)))</f>
        <v>6.0790273556231003E-3</v>
      </c>
      <c r="L10" s="13">
        <f>IF(AND(ISNUMBER(G10),ISNUMBER($I$6)),$I$6-G10,"N/A")</f>
        <v>0</v>
      </c>
      <c r="M10" s="13">
        <f>IF(AND(ISNUMBER(K10),ISNUMBER($I$7)),SQRT(K10^2+($I$7)^2),"N/A")</f>
        <v>8.5970429323592393E-3</v>
      </c>
      <c r="N10" s="13">
        <f>IF(AND(ISNUMBER(L10),ISNUMBER(M10),M10&lt;&gt;0),L10/M10,"NA")</f>
        <v>0</v>
      </c>
      <c r="O10" s="12" t="s">
        <v>184</v>
      </c>
    </row>
    <row r="11" spans="1:16" x14ac:dyDescent="0.25">
      <c r="A11" s="30">
        <v>1</v>
      </c>
      <c r="B11" s="31" t="s">
        <v>232</v>
      </c>
      <c r="C11" s="72">
        <v>3.12</v>
      </c>
      <c r="D11" s="35" t="s">
        <v>392</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3.12</v>
      </c>
      <c r="H11" s="12">
        <f t="shared" ref="H11:H62" si="2">LEN(TRIM(D11))</f>
        <v>7</v>
      </c>
      <c r="I11" s="12" t="str">
        <f t="shared" ref="I11:I62" si="3">IF(H11&gt;=3,MID(TRIM(D11),1,3),"NO")</f>
        <v>+/-</v>
      </c>
      <c r="J11" s="12" t="str">
        <f t="shared" ref="J11:J62" si="4">IF(TRIM(I11)="+/-",MID(TRIM(D11),4,H11-3),D11)</f>
        <v>0.02</v>
      </c>
      <c r="K11" s="13">
        <f t="shared" ref="K11:K62" si="5">IF(TRIM(J11)="*****",0,IF(ISERROR(VALUE(J11)),"NA",VALUE(J11/$I$4)))</f>
        <v>1.2158054711246201E-2</v>
      </c>
      <c r="L11" s="13">
        <f t="shared" ref="L11:L62" si="6">IF(AND(ISNUMBER(G11),ISNUMBER($I$6)),$I$6-G11,"N/A")</f>
        <v>-0.49000000000000021</v>
      </c>
      <c r="M11" s="13">
        <f t="shared" ref="M11:M62" si="7">IF(AND(ISNUMBER(K11),ISNUMBER($I$7)),SQRT(K11^2+($I$7)^2),"N/A")</f>
        <v>1.3593118404254039E-2</v>
      </c>
      <c r="N11" s="13">
        <f>IF(AND(ISNUMBER(L11),ISNUMBER(M11),M11&lt;&gt;0),L11/M11,"NA")</f>
        <v>-36.047651865274126</v>
      </c>
      <c r="O11" s="12" t="s">
        <v>208</v>
      </c>
    </row>
    <row r="12" spans="1:16" x14ac:dyDescent="0.25">
      <c r="A12" s="30">
        <v>2</v>
      </c>
      <c r="B12" s="31" t="s">
        <v>233</v>
      </c>
      <c r="C12" s="72">
        <v>3.02</v>
      </c>
      <c r="D12" s="33" t="s">
        <v>393</v>
      </c>
      <c r="E12" s="48" t="str">
        <f t="shared" si="0"/>
        <v>Significantly Different</v>
      </c>
      <c r="G12" s="12">
        <f t="shared" si="1"/>
        <v>3.02</v>
      </c>
      <c r="H12" s="12">
        <f t="shared" si="2"/>
        <v>7</v>
      </c>
      <c r="I12" s="12" t="str">
        <f t="shared" si="3"/>
        <v>+/-</v>
      </c>
      <c r="J12" s="12" t="str">
        <f t="shared" si="4"/>
        <v>0.03</v>
      </c>
      <c r="K12" s="13">
        <f t="shared" si="5"/>
        <v>1.82370820668693E-2</v>
      </c>
      <c r="L12" s="13">
        <f t="shared" si="6"/>
        <v>-0.39000000000000012</v>
      </c>
      <c r="M12" s="13">
        <f t="shared" si="7"/>
        <v>1.9223572402239389E-2</v>
      </c>
      <c r="N12" s="13">
        <f t="shared" ref="N12:N62" si="8">IF(AND(ISNUMBER(L12),ISNUMBER(M12),M12&lt;&gt;0),L12/M12,"NA")</f>
        <v>-20.287592328810245</v>
      </c>
      <c r="O12" s="12" t="s">
        <v>211</v>
      </c>
    </row>
    <row r="13" spans="1:16" x14ac:dyDescent="0.25">
      <c r="A13" s="30">
        <v>3</v>
      </c>
      <c r="B13" s="31" t="s">
        <v>218</v>
      </c>
      <c r="C13" s="72">
        <v>2.96</v>
      </c>
      <c r="D13" s="33" t="s">
        <v>391</v>
      </c>
      <c r="E13" s="48" t="str">
        <f t="shared" si="0"/>
        <v>Significantly Different</v>
      </c>
      <c r="G13" s="12">
        <f t="shared" si="1"/>
        <v>2.96</v>
      </c>
      <c r="H13" s="12">
        <f t="shared" si="2"/>
        <v>7</v>
      </c>
      <c r="I13" s="12" t="str">
        <f t="shared" si="3"/>
        <v>+/-</v>
      </c>
      <c r="J13" s="12" t="str">
        <f t="shared" si="4"/>
        <v>0.01</v>
      </c>
      <c r="K13" s="13">
        <f t="shared" si="5"/>
        <v>6.0790273556231003E-3</v>
      </c>
      <c r="L13" s="13">
        <f t="shared" si="6"/>
        <v>-0.33000000000000007</v>
      </c>
      <c r="M13" s="13">
        <f t="shared" si="7"/>
        <v>8.5970429323592393E-3</v>
      </c>
      <c r="N13" s="13">
        <f t="shared" si="8"/>
        <v>-38.385291616711747</v>
      </c>
      <c r="O13" s="12" t="s">
        <v>213</v>
      </c>
    </row>
    <row r="14" spans="1:16" x14ac:dyDescent="0.25">
      <c r="A14" s="30">
        <v>4</v>
      </c>
      <c r="B14" s="31" t="s">
        <v>258</v>
      </c>
      <c r="C14" s="72">
        <v>2.87</v>
      </c>
      <c r="D14" s="33" t="s">
        <v>391</v>
      </c>
      <c r="E14" s="48" t="str">
        <f t="shared" si="0"/>
        <v>Significantly Different</v>
      </c>
      <c r="G14" s="12">
        <f t="shared" si="1"/>
        <v>2.87</v>
      </c>
      <c r="H14" s="12">
        <f t="shared" si="2"/>
        <v>7</v>
      </c>
      <c r="I14" s="12" t="str">
        <f t="shared" si="3"/>
        <v>+/-</v>
      </c>
      <c r="J14" s="12" t="str">
        <f t="shared" si="4"/>
        <v>0.01</v>
      </c>
      <c r="K14" s="13">
        <f t="shared" si="5"/>
        <v>6.0790273556231003E-3</v>
      </c>
      <c r="L14" s="13">
        <f t="shared" si="6"/>
        <v>-0.24000000000000021</v>
      </c>
      <c r="M14" s="13">
        <f t="shared" si="7"/>
        <v>8.5970429323592393E-3</v>
      </c>
      <c r="N14" s="13">
        <f t="shared" si="8"/>
        <v>-27.916575721244925</v>
      </c>
      <c r="O14" s="12" t="s">
        <v>215</v>
      </c>
    </row>
    <row r="15" spans="1:16" x14ac:dyDescent="0.25">
      <c r="A15" s="30">
        <v>5</v>
      </c>
      <c r="B15" s="31" t="s">
        <v>211</v>
      </c>
      <c r="C15" s="72">
        <v>2.79</v>
      </c>
      <c r="D15" s="33" t="s">
        <v>394</v>
      </c>
      <c r="E15" s="48" t="str">
        <f t="shared" si="0"/>
        <v>Significantly Different</v>
      </c>
      <c r="G15" s="12">
        <f t="shared" si="1"/>
        <v>2.79</v>
      </c>
      <c r="H15" s="12">
        <f t="shared" si="2"/>
        <v>7</v>
      </c>
      <c r="I15" s="12" t="str">
        <f t="shared" si="3"/>
        <v>+/-</v>
      </c>
      <c r="J15" s="12" t="str">
        <f t="shared" si="4"/>
        <v>0.04</v>
      </c>
      <c r="K15" s="13">
        <f t="shared" si="5"/>
        <v>2.4316109422492401E-2</v>
      </c>
      <c r="L15" s="13">
        <f t="shared" si="6"/>
        <v>-0.16000000000000014</v>
      </c>
      <c r="M15" s="13">
        <f t="shared" si="7"/>
        <v>2.5064471888253254E-2</v>
      </c>
      <c r="N15" s="13">
        <f t="shared" si="8"/>
        <v>-6.3835376509562902</v>
      </c>
      <c r="O15" s="12" t="s">
        <v>218</v>
      </c>
    </row>
    <row r="16" spans="1:16" x14ac:dyDescent="0.25">
      <c r="A16" s="30">
        <v>6</v>
      </c>
      <c r="B16" s="31" t="s">
        <v>231</v>
      </c>
      <c r="C16" s="72">
        <v>2.7</v>
      </c>
      <c r="D16" s="33" t="s">
        <v>391</v>
      </c>
      <c r="E16" s="48" t="str">
        <f t="shared" si="0"/>
        <v>Significantly Different</v>
      </c>
      <c r="G16" s="12">
        <f t="shared" si="1"/>
        <v>2.7</v>
      </c>
      <c r="H16" s="12">
        <f t="shared" si="2"/>
        <v>7</v>
      </c>
      <c r="I16" s="12" t="str">
        <f t="shared" si="3"/>
        <v>+/-</v>
      </c>
      <c r="J16" s="12" t="str">
        <f t="shared" si="4"/>
        <v>0.01</v>
      </c>
      <c r="K16" s="13">
        <f t="shared" si="5"/>
        <v>6.0790273556231003E-3</v>
      </c>
      <c r="L16" s="13">
        <f t="shared" si="6"/>
        <v>-7.0000000000000284E-2</v>
      </c>
      <c r="M16" s="13">
        <f t="shared" si="7"/>
        <v>8.5970429323592393E-3</v>
      </c>
      <c r="N16" s="13">
        <f t="shared" si="8"/>
        <v>-8.1423345853631286</v>
      </c>
      <c r="O16" s="12" t="s">
        <v>220</v>
      </c>
    </row>
    <row r="17" spans="1:15" x14ac:dyDescent="0.25">
      <c r="A17" s="30">
        <v>7</v>
      </c>
      <c r="B17" s="31" t="s">
        <v>221</v>
      </c>
      <c r="C17" s="72">
        <v>2.69</v>
      </c>
      <c r="D17" s="33" t="s">
        <v>392</v>
      </c>
      <c r="E17" s="48" t="str">
        <f t="shared" si="0"/>
        <v>Significantly Different</v>
      </c>
      <c r="G17" s="12">
        <f t="shared" si="1"/>
        <v>2.69</v>
      </c>
      <c r="H17" s="12">
        <f t="shared" si="2"/>
        <v>7</v>
      </c>
      <c r="I17" s="12" t="str">
        <f t="shared" si="3"/>
        <v>+/-</v>
      </c>
      <c r="J17" s="12" t="str">
        <f t="shared" si="4"/>
        <v>0.02</v>
      </c>
      <c r="K17" s="13">
        <f t="shared" si="5"/>
        <v>1.2158054711246201E-2</v>
      </c>
      <c r="L17" s="13">
        <f t="shared" si="6"/>
        <v>-6.0000000000000053E-2</v>
      </c>
      <c r="M17" s="13">
        <f t="shared" si="7"/>
        <v>1.3593118404254039E-2</v>
      </c>
      <c r="N17" s="13">
        <f t="shared" si="8"/>
        <v>-4.4139981875845891</v>
      </c>
      <c r="O17" s="12" t="s">
        <v>222</v>
      </c>
    </row>
    <row r="18" spans="1:15" x14ac:dyDescent="0.25">
      <c r="A18" s="30">
        <v>7</v>
      </c>
      <c r="B18" s="31" t="s">
        <v>257</v>
      </c>
      <c r="C18" s="72">
        <v>2.69</v>
      </c>
      <c r="D18" s="33" t="s">
        <v>391</v>
      </c>
      <c r="E18" s="48" t="str">
        <f t="shared" si="0"/>
        <v>Significantly Different</v>
      </c>
      <c r="G18" s="12">
        <f t="shared" si="1"/>
        <v>2.69</v>
      </c>
      <c r="H18" s="12">
        <f t="shared" si="2"/>
        <v>7</v>
      </c>
      <c r="I18" s="12" t="str">
        <f t="shared" si="3"/>
        <v>+/-</v>
      </c>
      <c r="J18" s="12" t="str">
        <f t="shared" si="4"/>
        <v>0.01</v>
      </c>
      <c r="K18" s="13">
        <f t="shared" si="5"/>
        <v>6.0790273556231003E-3</v>
      </c>
      <c r="L18" s="13">
        <f t="shared" si="6"/>
        <v>-6.0000000000000053E-2</v>
      </c>
      <c r="M18" s="13">
        <f t="shared" si="7"/>
        <v>8.5970429323592393E-3</v>
      </c>
      <c r="N18" s="13">
        <f t="shared" si="8"/>
        <v>-6.9791439303112313</v>
      </c>
      <c r="O18" s="12" t="s">
        <v>224</v>
      </c>
    </row>
    <row r="19" spans="1:15" x14ac:dyDescent="0.25">
      <c r="A19" s="30">
        <v>9</v>
      </c>
      <c r="B19" s="31" t="s">
        <v>213</v>
      </c>
      <c r="C19" s="72">
        <v>2.68</v>
      </c>
      <c r="D19" s="33" t="s">
        <v>391</v>
      </c>
      <c r="E19" s="48" t="str">
        <f t="shared" si="0"/>
        <v>Significantly Different</v>
      </c>
      <c r="G19" s="12">
        <f t="shared" si="1"/>
        <v>2.68</v>
      </c>
      <c r="H19" s="12">
        <f t="shared" si="2"/>
        <v>7</v>
      </c>
      <c r="I19" s="12" t="str">
        <f t="shared" si="3"/>
        <v>+/-</v>
      </c>
      <c r="J19" s="12" t="str">
        <f t="shared" si="4"/>
        <v>0.01</v>
      </c>
      <c r="K19" s="13">
        <f t="shared" si="5"/>
        <v>6.0790273556231003E-3</v>
      </c>
      <c r="L19" s="13">
        <f t="shared" si="6"/>
        <v>-5.0000000000000266E-2</v>
      </c>
      <c r="M19" s="13">
        <f t="shared" si="7"/>
        <v>8.5970429323592393E-3</v>
      </c>
      <c r="N19" s="13">
        <f t="shared" si="8"/>
        <v>-5.8159532752593854</v>
      </c>
      <c r="O19" s="12" t="s">
        <v>226</v>
      </c>
    </row>
    <row r="20" spans="1:15" x14ac:dyDescent="0.25">
      <c r="A20" s="30">
        <v>10</v>
      </c>
      <c r="B20" s="31" t="s">
        <v>229</v>
      </c>
      <c r="C20" s="72">
        <v>2.67</v>
      </c>
      <c r="D20" s="35" t="s">
        <v>391</v>
      </c>
      <c r="E20" s="48" t="str">
        <f t="shared" si="0"/>
        <v>Significantly Different</v>
      </c>
      <c r="G20" s="12">
        <f t="shared" si="1"/>
        <v>2.67</v>
      </c>
      <c r="H20" s="12">
        <f t="shared" si="2"/>
        <v>7</v>
      </c>
      <c r="I20" s="12" t="str">
        <f t="shared" si="3"/>
        <v>+/-</v>
      </c>
      <c r="J20" s="12" t="str">
        <f t="shared" si="4"/>
        <v>0.01</v>
      </c>
      <c r="K20" s="13">
        <f t="shared" si="5"/>
        <v>6.0790273556231003E-3</v>
      </c>
      <c r="L20" s="13">
        <f t="shared" si="6"/>
        <v>-4.0000000000000036E-2</v>
      </c>
      <c r="M20" s="13">
        <f t="shared" si="7"/>
        <v>8.5970429323592393E-3</v>
      </c>
      <c r="N20" s="13">
        <f t="shared" si="8"/>
        <v>-4.6527626202074872</v>
      </c>
      <c r="O20" s="12" t="s">
        <v>229</v>
      </c>
    </row>
    <row r="21" spans="1:15" x14ac:dyDescent="0.25">
      <c r="A21" s="30">
        <v>11</v>
      </c>
      <c r="B21" s="31" t="s">
        <v>244</v>
      </c>
      <c r="C21" s="72">
        <v>2.66</v>
      </c>
      <c r="D21" s="33" t="s">
        <v>391</v>
      </c>
      <c r="E21" s="48" t="str">
        <f t="shared" si="0"/>
        <v>Significantly Different</v>
      </c>
      <c r="G21" s="12">
        <f t="shared" si="1"/>
        <v>2.66</v>
      </c>
      <c r="H21" s="12">
        <f t="shared" si="2"/>
        <v>7</v>
      </c>
      <c r="I21" s="12" t="str">
        <f t="shared" si="3"/>
        <v>+/-</v>
      </c>
      <c r="J21" s="12" t="str">
        <f t="shared" si="4"/>
        <v>0.01</v>
      </c>
      <c r="K21" s="13">
        <f t="shared" si="5"/>
        <v>6.0790273556231003E-3</v>
      </c>
      <c r="L21" s="13">
        <f t="shared" si="6"/>
        <v>-3.0000000000000249E-2</v>
      </c>
      <c r="M21" s="13">
        <f t="shared" si="7"/>
        <v>8.5970429323592393E-3</v>
      </c>
      <c r="N21" s="13">
        <f t="shared" si="8"/>
        <v>-3.4895719651556414</v>
      </c>
      <c r="O21" s="12" t="s">
        <v>231</v>
      </c>
    </row>
    <row r="22" spans="1:15" x14ac:dyDescent="0.25">
      <c r="A22" s="30">
        <v>12</v>
      </c>
      <c r="B22" s="31" t="s">
        <v>254</v>
      </c>
      <c r="C22" s="72">
        <v>2.65</v>
      </c>
      <c r="D22" s="33" t="s">
        <v>392</v>
      </c>
      <c r="E22" s="48" t="str">
        <f t="shared" si="0"/>
        <v>Not Significantly Different</v>
      </c>
      <c r="G22" s="12">
        <f t="shared" si="1"/>
        <v>2.65</v>
      </c>
      <c r="H22" s="12">
        <f t="shared" si="2"/>
        <v>7</v>
      </c>
      <c r="I22" s="12" t="str">
        <f t="shared" si="3"/>
        <v>+/-</v>
      </c>
      <c r="J22" s="12" t="str">
        <f t="shared" si="4"/>
        <v>0.02</v>
      </c>
      <c r="K22" s="13">
        <f t="shared" si="5"/>
        <v>1.2158054711246201E-2</v>
      </c>
      <c r="L22" s="13">
        <f t="shared" si="6"/>
        <v>-2.0000000000000018E-2</v>
      </c>
      <c r="M22" s="13">
        <f t="shared" si="7"/>
        <v>1.3593118404254039E-2</v>
      </c>
      <c r="N22" s="13">
        <f t="shared" si="8"/>
        <v>-1.471332729194863</v>
      </c>
      <c r="O22" s="12" t="s">
        <v>233</v>
      </c>
    </row>
    <row r="23" spans="1:15" x14ac:dyDescent="0.25">
      <c r="A23" s="30">
        <v>13</v>
      </c>
      <c r="B23" s="31" t="s">
        <v>241</v>
      </c>
      <c r="C23" s="72">
        <v>2.61</v>
      </c>
      <c r="D23" s="33" t="s">
        <v>392</v>
      </c>
      <c r="E23" s="48" t="str">
        <f t="shared" si="0"/>
        <v>Not Significantly Different</v>
      </c>
      <c r="G23" s="12">
        <f t="shared" si="1"/>
        <v>2.61</v>
      </c>
      <c r="H23" s="12">
        <f t="shared" si="2"/>
        <v>7</v>
      </c>
      <c r="I23" s="12" t="str">
        <f t="shared" si="3"/>
        <v>+/-</v>
      </c>
      <c r="J23" s="12" t="str">
        <f t="shared" si="4"/>
        <v>0.02</v>
      </c>
      <c r="K23" s="13">
        <f t="shared" si="5"/>
        <v>1.2158054711246201E-2</v>
      </c>
      <c r="L23" s="13">
        <f t="shared" si="6"/>
        <v>2.0000000000000018E-2</v>
      </c>
      <c r="M23" s="13">
        <f t="shared" si="7"/>
        <v>1.3593118404254039E-2</v>
      </c>
      <c r="N23" s="13">
        <f t="shared" si="8"/>
        <v>1.471332729194863</v>
      </c>
      <c r="O23" s="12" t="s">
        <v>221</v>
      </c>
    </row>
    <row r="24" spans="1:15" x14ac:dyDescent="0.25">
      <c r="A24" s="30">
        <v>13</v>
      </c>
      <c r="B24" s="31" t="s">
        <v>250</v>
      </c>
      <c r="C24" s="72">
        <v>2.61</v>
      </c>
      <c r="D24" s="33" t="s">
        <v>392</v>
      </c>
      <c r="E24" s="48" t="str">
        <f t="shared" si="0"/>
        <v>Not Significantly Different</v>
      </c>
      <c r="G24" s="12">
        <f t="shared" si="1"/>
        <v>2.61</v>
      </c>
      <c r="H24" s="12">
        <f t="shared" si="2"/>
        <v>7</v>
      </c>
      <c r="I24" s="12" t="str">
        <f t="shared" si="3"/>
        <v>+/-</v>
      </c>
      <c r="J24" s="12" t="str">
        <f t="shared" si="4"/>
        <v>0.02</v>
      </c>
      <c r="K24" s="13">
        <f t="shared" si="5"/>
        <v>1.2158054711246201E-2</v>
      </c>
      <c r="L24" s="13">
        <f t="shared" si="6"/>
        <v>2.0000000000000018E-2</v>
      </c>
      <c r="M24" s="13">
        <f t="shared" si="7"/>
        <v>1.3593118404254039E-2</v>
      </c>
      <c r="N24" s="13">
        <f t="shared" si="8"/>
        <v>1.471332729194863</v>
      </c>
      <c r="O24" s="12" t="s">
        <v>235</v>
      </c>
    </row>
    <row r="25" spans="1:15" x14ac:dyDescent="0.25">
      <c r="A25" s="30">
        <v>13</v>
      </c>
      <c r="B25" s="31" t="s">
        <v>262</v>
      </c>
      <c r="C25" s="72">
        <v>2.61</v>
      </c>
      <c r="D25" s="33" t="s">
        <v>391</v>
      </c>
      <c r="E25" s="48" t="str">
        <f t="shared" si="0"/>
        <v>Significantly Different</v>
      </c>
      <c r="G25" s="12">
        <f t="shared" si="1"/>
        <v>2.61</v>
      </c>
      <c r="H25" s="12">
        <f t="shared" si="2"/>
        <v>7</v>
      </c>
      <c r="I25" s="12" t="str">
        <f t="shared" si="3"/>
        <v>+/-</v>
      </c>
      <c r="J25" s="12" t="str">
        <f t="shared" si="4"/>
        <v>0.01</v>
      </c>
      <c r="K25" s="13">
        <f t="shared" si="5"/>
        <v>6.0790273556231003E-3</v>
      </c>
      <c r="L25" s="13">
        <f t="shared" si="6"/>
        <v>2.0000000000000018E-2</v>
      </c>
      <c r="M25" s="13">
        <f t="shared" si="7"/>
        <v>8.5970429323592393E-3</v>
      </c>
      <c r="N25" s="13">
        <f t="shared" si="8"/>
        <v>2.3263813101037436</v>
      </c>
      <c r="O25" s="12" t="s">
        <v>237</v>
      </c>
    </row>
    <row r="26" spans="1:15" x14ac:dyDescent="0.25">
      <c r="A26" s="30">
        <v>16</v>
      </c>
      <c r="B26" s="31" t="s">
        <v>252</v>
      </c>
      <c r="C26" s="72">
        <v>2.58</v>
      </c>
      <c r="D26" s="33" t="s">
        <v>392</v>
      </c>
      <c r="E26" s="48" t="str">
        <f t="shared" si="0"/>
        <v>Significantly Different</v>
      </c>
      <c r="G26" s="12">
        <f t="shared" si="1"/>
        <v>2.58</v>
      </c>
      <c r="H26" s="12">
        <f t="shared" si="2"/>
        <v>7</v>
      </c>
      <c r="I26" s="12" t="str">
        <f t="shared" si="3"/>
        <v>+/-</v>
      </c>
      <c r="J26" s="12" t="str">
        <f t="shared" si="4"/>
        <v>0.02</v>
      </c>
      <c r="K26" s="13">
        <f t="shared" si="5"/>
        <v>1.2158054711246201E-2</v>
      </c>
      <c r="L26" s="13">
        <f t="shared" si="6"/>
        <v>4.9999999999999822E-2</v>
      </c>
      <c r="M26" s="13">
        <f t="shared" si="7"/>
        <v>1.3593118404254039E-2</v>
      </c>
      <c r="N26" s="13">
        <f t="shared" si="8"/>
        <v>3.6783318229871411</v>
      </c>
      <c r="O26" s="12" t="s">
        <v>219</v>
      </c>
    </row>
    <row r="27" spans="1:15" x14ac:dyDescent="0.25">
      <c r="A27" s="30">
        <v>16</v>
      </c>
      <c r="B27" s="31" t="s">
        <v>260</v>
      </c>
      <c r="C27" s="72">
        <v>2.58</v>
      </c>
      <c r="D27" s="33" t="s">
        <v>391</v>
      </c>
      <c r="E27" s="48" t="str">
        <f t="shared" si="0"/>
        <v>Significantly Different</v>
      </c>
      <c r="G27" s="12">
        <f t="shared" si="1"/>
        <v>2.58</v>
      </c>
      <c r="H27" s="12">
        <f t="shared" si="2"/>
        <v>7</v>
      </c>
      <c r="I27" s="12" t="str">
        <f t="shared" si="3"/>
        <v>+/-</v>
      </c>
      <c r="J27" s="12" t="str">
        <f t="shared" si="4"/>
        <v>0.01</v>
      </c>
      <c r="K27" s="13">
        <f t="shared" si="5"/>
        <v>6.0790273556231003E-3</v>
      </c>
      <c r="L27" s="13">
        <f t="shared" si="6"/>
        <v>4.9999999999999822E-2</v>
      </c>
      <c r="M27" s="13">
        <f t="shared" si="7"/>
        <v>8.5970429323592393E-3</v>
      </c>
      <c r="N27" s="13">
        <f t="shared" si="8"/>
        <v>5.815953275259333</v>
      </c>
      <c r="O27" s="12" t="s">
        <v>236</v>
      </c>
    </row>
    <row r="28" spans="1:15" x14ac:dyDescent="0.25">
      <c r="A28" s="30">
        <v>18</v>
      </c>
      <c r="B28" s="31" t="s">
        <v>208</v>
      </c>
      <c r="C28" s="72">
        <v>2.57</v>
      </c>
      <c r="D28" s="33" t="s">
        <v>392</v>
      </c>
      <c r="E28" s="48" t="str">
        <f t="shared" si="0"/>
        <v>Significantly Different</v>
      </c>
      <c r="G28" s="12">
        <f t="shared" si="1"/>
        <v>2.57</v>
      </c>
      <c r="H28" s="12">
        <f t="shared" si="2"/>
        <v>7</v>
      </c>
      <c r="I28" s="12" t="str">
        <f t="shared" si="3"/>
        <v>+/-</v>
      </c>
      <c r="J28" s="12" t="str">
        <f t="shared" si="4"/>
        <v>0.02</v>
      </c>
      <c r="K28" s="13">
        <f t="shared" si="5"/>
        <v>1.2158054711246201E-2</v>
      </c>
      <c r="L28" s="13">
        <f t="shared" si="6"/>
        <v>6.0000000000000053E-2</v>
      </c>
      <c r="M28" s="13">
        <f t="shared" si="7"/>
        <v>1.3593118404254039E-2</v>
      </c>
      <c r="N28" s="13">
        <f t="shared" si="8"/>
        <v>4.4139981875845891</v>
      </c>
      <c r="O28" s="12" t="s">
        <v>225</v>
      </c>
    </row>
    <row r="29" spans="1:15" x14ac:dyDescent="0.25">
      <c r="A29" s="30">
        <v>18</v>
      </c>
      <c r="B29" s="31" t="s">
        <v>259</v>
      </c>
      <c r="C29" s="72">
        <v>2.57</v>
      </c>
      <c r="D29" s="33" t="s">
        <v>391</v>
      </c>
      <c r="E29" s="48" t="str">
        <f t="shared" si="0"/>
        <v>Significantly Different</v>
      </c>
      <c r="G29" s="12">
        <f t="shared" si="1"/>
        <v>2.57</v>
      </c>
      <c r="H29" s="12">
        <f t="shared" si="2"/>
        <v>7</v>
      </c>
      <c r="I29" s="12" t="str">
        <f t="shared" si="3"/>
        <v>+/-</v>
      </c>
      <c r="J29" s="12" t="str">
        <f t="shared" si="4"/>
        <v>0.01</v>
      </c>
      <c r="K29" s="13">
        <f t="shared" si="5"/>
        <v>6.0790273556231003E-3</v>
      </c>
      <c r="L29" s="13">
        <f t="shared" si="6"/>
        <v>6.0000000000000053E-2</v>
      </c>
      <c r="M29" s="13">
        <f t="shared" si="7"/>
        <v>8.5970429323592393E-3</v>
      </c>
      <c r="N29" s="13">
        <f t="shared" si="8"/>
        <v>6.9791439303112313</v>
      </c>
      <c r="O29" s="12" t="s">
        <v>241</v>
      </c>
    </row>
    <row r="30" spans="1:15" x14ac:dyDescent="0.25">
      <c r="A30" s="30">
        <v>18</v>
      </c>
      <c r="B30" s="31" t="s">
        <v>263</v>
      </c>
      <c r="C30" s="72">
        <v>2.57</v>
      </c>
      <c r="D30" s="33" t="s">
        <v>392</v>
      </c>
      <c r="E30" s="48" t="str">
        <f t="shared" si="0"/>
        <v>Significantly Different</v>
      </c>
      <c r="G30" s="12">
        <f t="shared" si="1"/>
        <v>2.57</v>
      </c>
      <c r="H30" s="12">
        <f t="shared" si="2"/>
        <v>7</v>
      </c>
      <c r="I30" s="12" t="str">
        <f t="shared" si="3"/>
        <v>+/-</v>
      </c>
      <c r="J30" s="12" t="str">
        <f t="shared" si="4"/>
        <v>0.02</v>
      </c>
      <c r="K30" s="13">
        <f t="shared" si="5"/>
        <v>1.2158054711246201E-2</v>
      </c>
      <c r="L30" s="13">
        <f t="shared" si="6"/>
        <v>6.0000000000000053E-2</v>
      </c>
      <c r="M30" s="13">
        <f t="shared" si="7"/>
        <v>1.3593118404254039E-2</v>
      </c>
      <c r="N30" s="13">
        <f t="shared" si="8"/>
        <v>4.4139981875845891</v>
      </c>
      <c r="O30" s="12" t="s">
        <v>207</v>
      </c>
    </row>
    <row r="31" spans="1:15" x14ac:dyDescent="0.25">
      <c r="A31" s="30">
        <v>21</v>
      </c>
      <c r="B31" s="31" t="s">
        <v>220</v>
      </c>
      <c r="C31" s="72">
        <v>2.56</v>
      </c>
      <c r="D31" s="33" t="s">
        <v>391</v>
      </c>
      <c r="E31" s="48" t="str">
        <f t="shared" si="0"/>
        <v>Significantly Different</v>
      </c>
      <c r="G31" s="12">
        <f t="shared" si="1"/>
        <v>2.56</v>
      </c>
      <c r="H31" s="12">
        <f t="shared" si="2"/>
        <v>7</v>
      </c>
      <c r="I31" s="12" t="str">
        <f t="shared" si="3"/>
        <v>+/-</v>
      </c>
      <c r="J31" s="12" t="str">
        <f t="shared" si="4"/>
        <v>0.01</v>
      </c>
      <c r="K31" s="13">
        <f t="shared" si="5"/>
        <v>6.0790273556231003E-3</v>
      </c>
      <c r="L31" s="13">
        <f t="shared" si="6"/>
        <v>6.999999999999984E-2</v>
      </c>
      <c r="M31" s="13">
        <f t="shared" si="7"/>
        <v>8.5970429323592393E-3</v>
      </c>
      <c r="N31" s="13">
        <f t="shared" si="8"/>
        <v>8.1423345853630771</v>
      </c>
      <c r="O31" s="12" t="s">
        <v>244</v>
      </c>
    </row>
    <row r="32" spans="1:15" x14ac:dyDescent="0.25">
      <c r="A32" s="30">
        <v>21</v>
      </c>
      <c r="B32" s="31" t="s">
        <v>224</v>
      </c>
      <c r="C32" s="72">
        <v>2.56</v>
      </c>
      <c r="D32" s="33" t="s">
        <v>393</v>
      </c>
      <c r="E32" s="48" t="str">
        <f t="shared" si="0"/>
        <v>Significantly Different</v>
      </c>
      <c r="G32" s="12">
        <f t="shared" si="1"/>
        <v>2.56</v>
      </c>
      <c r="H32" s="12">
        <f t="shared" si="2"/>
        <v>7</v>
      </c>
      <c r="I32" s="12" t="str">
        <f t="shared" si="3"/>
        <v>+/-</v>
      </c>
      <c r="J32" s="12" t="str">
        <f t="shared" si="4"/>
        <v>0.03</v>
      </c>
      <c r="K32" s="13">
        <f t="shared" si="5"/>
        <v>1.82370820668693E-2</v>
      </c>
      <c r="L32" s="13">
        <f t="shared" si="6"/>
        <v>6.999999999999984E-2</v>
      </c>
      <c r="M32" s="13">
        <f t="shared" si="7"/>
        <v>1.9223572402239389E-2</v>
      </c>
      <c r="N32" s="13">
        <f t="shared" si="8"/>
        <v>3.6413627256838805</v>
      </c>
      <c r="O32" s="12" t="s">
        <v>247</v>
      </c>
    </row>
    <row r="33" spans="1:15" x14ac:dyDescent="0.25">
      <c r="A33" s="30">
        <v>21</v>
      </c>
      <c r="B33" s="31" t="s">
        <v>235</v>
      </c>
      <c r="C33" s="72">
        <v>2.56</v>
      </c>
      <c r="D33" s="33" t="s">
        <v>391</v>
      </c>
      <c r="E33" s="48" t="str">
        <f t="shared" si="0"/>
        <v>Significantly Different</v>
      </c>
      <c r="G33" s="12">
        <f t="shared" si="1"/>
        <v>2.56</v>
      </c>
      <c r="H33" s="12">
        <f t="shared" si="2"/>
        <v>7</v>
      </c>
      <c r="I33" s="12" t="str">
        <f t="shared" si="3"/>
        <v>+/-</v>
      </c>
      <c r="J33" s="12" t="str">
        <f t="shared" si="4"/>
        <v>0.01</v>
      </c>
      <c r="K33" s="13">
        <f t="shared" si="5"/>
        <v>6.0790273556231003E-3</v>
      </c>
      <c r="L33" s="13">
        <f t="shared" si="6"/>
        <v>6.999999999999984E-2</v>
      </c>
      <c r="M33" s="13">
        <f t="shared" si="7"/>
        <v>8.5970429323592393E-3</v>
      </c>
      <c r="N33" s="13">
        <f t="shared" si="8"/>
        <v>8.1423345853630771</v>
      </c>
      <c r="O33" s="12" t="s">
        <v>249</v>
      </c>
    </row>
    <row r="34" spans="1:15" x14ac:dyDescent="0.25">
      <c r="A34" s="30">
        <v>24</v>
      </c>
      <c r="B34" s="31" t="s">
        <v>256</v>
      </c>
      <c r="C34" s="72">
        <v>2.5499999999999998</v>
      </c>
      <c r="D34" s="33" t="s">
        <v>391</v>
      </c>
      <c r="E34" s="48" t="str">
        <f t="shared" si="0"/>
        <v>Significantly Different</v>
      </c>
      <c r="G34" s="12">
        <f t="shared" si="1"/>
        <v>2.5499999999999998</v>
      </c>
      <c r="H34" s="12">
        <f t="shared" si="2"/>
        <v>7</v>
      </c>
      <c r="I34" s="12" t="str">
        <f t="shared" si="3"/>
        <v>+/-</v>
      </c>
      <c r="J34" s="12" t="str">
        <f t="shared" si="4"/>
        <v>0.01</v>
      </c>
      <c r="K34" s="13">
        <f t="shared" si="5"/>
        <v>6.0790273556231003E-3</v>
      </c>
      <c r="L34" s="13">
        <f t="shared" si="6"/>
        <v>8.0000000000000071E-2</v>
      </c>
      <c r="M34" s="13">
        <f t="shared" si="7"/>
        <v>8.5970429323592393E-3</v>
      </c>
      <c r="N34" s="13">
        <f t="shared" si="8"/>
        <v>9.3055252404149744</v>
      </c>
      <c r="O34" s="12" t="s">
        <v>240</v>
      </c>
    </row>
    <row r="35" spans="1:15" x14ac:dyDescent="0.25">
      <c r="A35" s="30">
        <v>25</v>
      </c>
      <c r="B35" s="31" t="s">
        <v>247</v>
      </c>
      <c r="C35" s="72">
        <v>2.54</v>
      </c>
      <c r="D35" s="33" t="s">
        <v>391</v>
      </c>
      <c r="E35" s="48" t="str">
        <f t="shared" si="0"/>
        <v>Significantly Different</v>
      </c>
      <c r="G35" s="12">
        <f t="shared" si="1"/>
        <v>2.54</v>
      </c>
      <c r="H35" s="12">
        <f t="shared" si="2"/>
        <v>7</v>
      </c>
      <c r="I35" s="12" t="str">
        <f t="shared" si="3"/>
        <v>+/-</v>
      </c>
      <c r="J35" s="12" t="str">
        <f t="shared" si="4"/>
        <v>0.01</v>
      </c>
      <c r="K35" s="13">
        <f t="shared" si="5"/>
        <v>6.0790273556231003E-3</v>
      </c>
      <c r="L35" s="13">
        <f t="shared" si="6"/>
        <v>8.9999999999999858E-2</v>
      </c>
      <c r="M35" s="13">
        <f t="shared" si="7"/>
        <v>8.5970429323592393E-3</v>
      </c>
      <c r="N35" s="13">
        <f t="shared" si="8"/>
        <v>10.46871589546682</v>
      </c>
      <c r="O35" s="12" t="s">
        <v>250</v>
      </c>
    </row>
    <row r="36" spans="1:15" x14ac:dyDescent="0.25">
      <c r="A36" s="30">
        <v>25</v>
      </c>
      <c r="B36" s="31" t="s">
        <v>251</v>
      </c>
      <c r="C36" s="72">
        <v>2.54</v>
      </c>
      <c r="D36" s="33" t="s">
        <v>391</v>
      </c>
      <c r="E36" s="48" t="str">
        <f t="shared" si="0"/>
        <v>Significantly Different</v>
      </c>
      <c r="G36" s="12">
        <f t="shared" si="1"/>
        <v>2.54</v>
      </c>
      <c r="H36" s="12">
        <f t="shared" si="2"/>
        <v>7</v>
      </c>
      <c r="I36" s="12" t="str">
        <f t="shared" si="3"/>
        <v>+/-</v>
      </c>
      <c r="J36" s="12" t="str">
        <f t="shared" si="4"/>
        <v>0.01</v>
      </c>
      <c r="K36" s="13">
        <f t="shared" si="5"/>
        <v>6.0790273556231003E-3</v>
      </c>
      <c r="L36" s="13">
        <f t="shared" si="6"/>
        <v>8.9999999999999858E-2</v>
      </c>
      <c r="M36" s="13">
        <f t="shared" si="7"/>
        <v>8.5970429323592393E-3</v>
      </c>
      <c r="N36" s="13">
        <f t="shared" si="8"/>
        <v>10.46871589546682</v>
      </c>
      <c r="O36" s="12" t="s">
        <v>242</v>
      </c>
    </row>
    <row r="37" spans="1:15" x14ac:dyDescent="0.25">
      <c r="A37" s="30">
        <v>27</v>
      </c>
      <c r="B37" s="31" t="s">
        <v>215</v>
      </c>
      <c r="C37" s="72">
        <v>2.5299999999999998</v>
      </c>
      <c r="D37" s="33" t="s">
        <v>392</v>
      </c>
      <c r="E37" s="48" t="str">
        <f t="shared" si="0"/>
        <v>Significantly Different</v>
      </c>
      <c r="G37" s="12">
        <f t="shared" si="1"/>
        <v>2.5299999999999998</v>
      </c>
      <c r="H37" s="12">
        <f t="shared" si="2"/>
        <v>7</v>
      </c>
      <c r="I37" s="12" t="str">
        <f t="shared" si="3"/>
        <v>+/-</v>
      </c>
      <c r="J37" s="12" t="str">
        <f t="shared" si="4"/>
        <v>0.02</v>
      </c>
      <c r="K37" s="13">
        <f t="shared" si="5"/>
        <v>1.2158054711246201E-2</v>
      </c>
      <c r="L37" s="13">
        <f t="shared" si="6"/>
        <v>0.10000000000000009</v>
      </c>
      <c r="M37" s="13">
        <f t="shared" si="7"/>
        <v>1.3593118404254039E-2</v>
      </c>
      <c r="N37" s="13">
        <f t="shared" si="8"/>
        <v>7.3566636459743151</v>
      </c>
      <c r="O37" s="12" t="s">
        <v>223</v>
      </c>
    </row>
    <row r="38" spans="1:15" x14ac:dyDescent="0.25">
      <c r="A38" s="30">
        <v>28</v>
      </c>
      <c r="B38" s="31" t="s">
        <v>261</v>
      </c>
      <c r="C38" s="72">
        <v>2.52</v>
      </c>
      <c r="D38" s="33" t="s">
        <v>391</v>
      </c>
      <c r="E38" s="48" t="str">
        <f t="shared" si="0"/>
        <v>Significantly Different</v>
      </c>
      <c r="G38" s="12">
        <f t="shared" si="1"/>
        <v>2.52</v>
      </c>
      <c r="H38" s="12">
        <f t="shared" si="2"/>
        <v>7</v>
      </c>
      <c r="I38" s="12" t="str">
        <f t="shared" si="3"/>
        <v>+/-</v>
      </c>
      <c r="J38" s="12" t="str">
        <f t="shared" si="4"/>
        <v>0.01</v>
      </c>
      <c r="K38" s="13">
        <f t="shared" si="5"/>
        <v>6.0790273556231003E-3</v>
      </c>
      <c r="L38" s="13">
        <f t="shared" si="6"/>
        <v>0.10999999999999988</v>
      </c>
      <c r="M38" s="13">
        <f t="shared" si="7"/>
        <v>8.5970429323592393E-3</v>
      </c>
      <c r="N38" s="13">
        <f t="shared" si="8"/>
        <v>12.795097205570565</v>
      </c>
      <c r="O38" s="12" t="s">
        <v>227</v>
      </c>
    </row>
    <row r="39" spans="1:15" x14ac:dyDescent="0.25">
      <c r="A39" s="30">
        <v>29</v>
      </c>
      <c r="B39" s="31" t="s">
        <v>222</v>
      </c>
      <c r="C39" s="72">
        <v>2.5099999999999998</v>
      </c>
      <c r="D39" s="33" t="s">
        <v>391</v>
      </c>
      <c r="E39" s="48" t="str">
        <f t="shared" si="0"/>
        <v>Significantly Different</v>
      </c>
      <c r="G39" s="12">
        <f t="shared" si="1"/>
        <v>2.5099999999999998</v>
      </c>
      <c r="H39" s="12">
        <f t="shared" si="2"/>
        <v>7</v>
      </c>
      <c r="I39" s="12" t="str">
        <f t="shared" si="3"/>
        <v>+/-</v>
      </c>
      <c r="J39" s="12" t="str">
        <f t="shared" si="4"/>
        <v>0.01</v>
      </c>
      <c r="K39" s="13">
        <f t="shared" si="5"/>
        <v>6.0790273556231003E-3</v>
      </c>
      <c r="L39" s="13">
        <f t="shared" si="6"/>
        <v>0.12000000000000011</v>
      </c>
      <c r="M39" s="13">
        <f t="shared" si="7"/>
        <v>8.5970429323592393E-3</v>
      </c>
      <c r="N39" s="13">
        <f t="shared" si="8"/>
        <v>13.958287860622463</v>
      </c>
      <c r="O39" s="12" t="s">
        <v>254</v>
      </c>
    </row>
    <row r="40" spans="1:15" x14ac:dyDescent="0.25">
      <c r="A40" s="30">
        <v>30</v>
      </c>
      <c r="B40" s="31" t="s">
        <v>237</v>
      </c>
      <c r="C40" s="72">
        <v>2.5</v>
      </c>
      <c r="D40" s="33" t="s">
        <v>391</v>
      </c>
      <c r="E40" s="48" t="str">
        <f t="shared" si="0"/>
        <v>Significantly Different</v>
      </c>
      <c r="G40" s="12">
        <f t="shared" si="1"/>
        <v>2.5</v>
      </c>
      <c r="H40" s="12">
        <f t="shared" si="2"/>
        <v>7</v>
      </c>
      <c r="I40" s="12" t="str">
        <f t="shared" si="3"/>
        <v>+/-</v>
      </c>
      <c r="J40" s="12" t="str">
        <f t="shared" si="4"/>
        <v>0.01</v>
      </c>
      <c r="K40" s="13">
        <f t="shared" si="5"/>
        <v>6.0790273556231003E-3</v>
      </c>
      <c r="L40" s="13">
        <f t="shared" si="6"/>
        <v>0.12999999999999989</v>
      </c>
      <c r="M40" s="13">
        <f t="shared" si="7"/>
        <v>8.5970429323592393E-3</v>
      </c>
      <c r="N40" s="13">
        <f t="shared" si="8"/>
        <v>15.121478515674308</v>
      </c>
      <c r="O40" s="12" t="s">
        <v>214</v>
      </c>
    </row>
    <row r="41" spans="1:15" x14ac:dyDescent="0.25">
      <c r="A41" s="30">
        <v>30</v>
      </c>
      <c r="B41" s="31" t="s">
        <v>236</v>
      </c>
      <c r="C41" s="72">
        <v>2.5</v>
      </c>
      <c r="D41" s="33" t="s">
        <v>392</v>
      </c>
      <c r="E41" s="48" t="str">
        <f t="shared" si="0"/>
        <v>Significantly Different</v>
      </c>
      <c r="G41" s="12">
        <f t="shared" si="1"/>
        <v>2.5</v>
      </c>
      <c r="H41" s="12">
        <f t="shared" si="2"/>
        <v>7</v>
      </c>
      <c r="I41" s="12" t="str">
        <f t="shared" si="3"/>
        <v>+/-</v>
      </c>
      <c r="J41" s="12" t="str">
        <f t="shared" si="4"/>
        <v>0.02</v>
      </c>
      <c r="K41" s="13">
        <f t="shared" si="5"/>
        <v>1.2158054711246201E-2</v>
      </c>
      <c r="L41" s="13">
        <f t="shared" si="6"/>
        <v>0.12999999999999989</v>
      </c>
      <c r="M41" s="13">
        <f t="shared" si="7"/>
        <v>1.3593118404254039E-2</v>
      </c>
      <c r="N41" s="13">
        <f t="shared" si="8"/>
        <v>9.5636627397665936</v>
      </c>
      <c r="O41" s="12" t="s">
        <v>257</v>
      </c>
    </row>
    <row r="42" spans="1:15" x14ac:dyDescent="0.25">
      <c r="A42" s="30">
        <v>30</v>
      </c>
      <c r="B42" s="31" t="s">
        <v>225</v>
      </c>
      <c r="C42" s="72">
        <v>2.5</v>
      </c>
      <c r="D42" s="33" t="s">
        <v>391</v>
      </c>
      <c r="E42" s="48" t="str">
        <f t="shared" si="0"/>
        <v>Significantly Different</v>
      </c>
      <c r="G42" s="12">
        <f t="shared" si="1"/>
        <v>2.5</v>
      </c>
      <c r="H42" s="12">
        <f t="shared" si="2"/>
        <v>7</v>
      </c>
      <c r="I42" s="12" t="str">
        <f t="shared" si="3"/>
        <v>+/-</v>
      </c>
      <c r="J42" s="12" t="str">
        <f t="shared" si="4"/>
        <v>0.01</v>
      </c>
      <c r="K42" s="13">
        <f t="shared" si="5"/>
        <v>6.0790273556231003E-3</v>
      </c>
      <c r="L42" s="13">
        <f t="shared" si="6"/>
        <v>0.12999999999999989</v>
      </c>
      <c r="M42" s="13">
        <f t="shared" si="7"/>
        <v>8.5970429323592393E-3</v>
      </c>
      <c r="N42" s="13">
        <f t="shared" si="8"/>
        <v>15.121478515674308</v>
      </c>
      <c r="O42" s="12" t="s">
        <v>252</v>
      </c>
    </row>
    <row r="43" spans="1:15" x14ac:dyDescent="0.25">
      <c r="A43" s="30">
        <v>30</v>
      </c>
      <c r="B43" s="31" t="s">
        <v>240</v>
      </c>
      <c r="C43" s="72">
        <v>2.5</v>
      </c>
      <c r="D43" s="33" t="s">
        <v>391</v>
      </c>
      <c r="E43" s="48" t="str">
        <f t="shared" si="0"/>
        <v>Significantly Different</v>
      </c>
      <c r="G43" s="12">
        <f t="shared" si="1"/>
        <v>2.5</v>
      </c>
      <c r="H43" s="12">
        <f t="shared" si="2"/>
        <v>7</v>
      </c>
      <c r="I43" s="12" t="str">
        <f t="shared" si="3"/>
        <v>+/-</v>
      </c>
      <c r="J43" s="12" t="str">
        <f t="shared" si="4"/>
        <v>0.01</v>
      </c>
      <c r="K43" s="13">
        <f t="shared" si="5"/>
        <v>6.0790273556231003E-3</v>
      </c>
      <c r="L43" s="13">
        <f t="shared" si="6"/>
        <v>0.12999999999999989</v>
      </c>
      <c r="M43" s="13">
        <f t="shared" si="7"/>
        <v>8.5970429323592393E-3</v>
      </c>
      <c r="N43" s="13">
        <f t="shared" si="8"/>
        <v>15.121478515674308</v>
      </c>
      <c r="O43" s="12" t="s">
        <v>259</v>
      </c>
    </row>
    <row r="44" spans="1:15" x14ac:dyDescent="0.25">
      <c r="A44" s="30">
        <v>30</v>
      </c>
      <c r="B44" s="31" t="s">
        <v>239</v>
      </c>
      <c r="C44" s="72">
        <v>2.5</v>
      </c>
      <c r="D44" s="33" t="s">
        <v>391</v>
      </c>
      <c r="E44" s="48" t="str">
        <f t="shared" si="0"/>
        <v>Significantly Different</v>
      </c>
      <c r="G44" s="12">
        <f t="shared" si="1"/>
        <v>2.5</v>
      </c>
      <c r="H44" s="12">
        <f t="shared" si="2"/>
        <v>7</v>
      </c>
      <c r="I44" s="12" t="str">
        <f t="shared" si="3"/>
        <v>+/-</v>
      </c>
      <c r="J44" s="12" t="str">
        <f t="shared" si="4"/>
        <v>0.01</v>
      </c>
      <c r="K44" s="13">
        <f t="shared" si="5"/>
        <v>6.0790273556231003E-3</v>
      </c>
      <c r="L44" s="13">
        <f t="shared" si="6"/>
        <v>0.12999999999999989</v>
      </c>
      <c r="M44" s="13">
        <f t="shared" si="7"/>
        <v>8.5970429323592393E-3</v>
      </c>
      <c r="N44" s="13">
        <f t="shared" si="8"/>
        <v>15.121478515674308</v>
      </c>
      <c r="O44" s="12" t="s">
        <v>261</v>
      </c>
    </row>
    <row r="45" spans="1:15" x14ac:dyDescent="0.25">
      <c r="A45" s="30">
        <v>30</v>
      </c>
      <c r="B45" s="31" t="s">
        <v>245</v>
      </c>
      <c r="C45" s="72">
        <v>2.5</v>
      </c>
      <c r="D45" s="33" t="s">
        <v>393</v>
      </c>
      <c r="E45" s="48" t="str">
        <f t="shared" si="0"/>
        <v>Significantly Different</v>
      </c>
      <c r="G45" s="12">
        <f t="shared" si="1"/>
        <v>2.5</v>
      </c>
      <c r="H45" s="12">
        <f t="shared" si="2"/>
        <v>7</v>
      </c>
      <c r="I45" s="12" t="str">
        <f t="shared" si="3"/>
        <v>+/-</v>
      </c>
      <c r="J45" s="12" t="str">
        <f t="shared" si="4"/>
        <v>0.03</v>
      </c>
      <c r="K45" s="13">
        <f t="shared" si="5"/>
        <v>1.82370820668693E-2</v>
      </c>
      <c r="L45" s="13">
        <f t="shared" si="6"/>
        <v>0.12999999999999989</v>
      </c>
      <c r="M45" s="13">
        <f t="shared" si="7"/>
        <v>1.9223572402239389E-2</v>
      </c>
      <c r="N45" s="13">
        <f t="shared" si="8"/>
        <v>6.762530776270073</v>
      </c>
      <c r="O45" s="12" t="s">
        <v>230</v>
      </c>
    </row>
    <row r="46" spans="1:15" x14ac:dyDescent="0.25">
      <c r="A46" s="30">
        <v>36</v>
      </c>
      <c r="B46" s="31" t="s">
        <v>249</v>
      </c>
      <c r="C46" s="72">
        <v>2.4700000000000002</v>
      </c>
      <c r="D46" s="33" t="s">
        <v>391</v>
      </c>
      <c r="E46" s="48" t="str">
        <f t="shared" si="0"/>
        <v>Significantly Different</v>
      </c>
      <c r="G46" s="12">
        <f t="shared" si="1"/>
        <v>2.4700000000000002</v>
      </c>
      <c r="H46" s="12">
        <f t="shared" si="2"/>
        <v>7</v>
      </c>
      <c r="I46" s="12" t="str">
        <f t="shared" si="3"/>
        <v>+/-</v>
      </c>
      <c r="J46" s="12" t="str">
        <f t="shared" si="4"/>
        <v>0.01</v>
      </c>
      <c r="K46" s="13">
        <f t="shared" si="5"/>
        <v>6.0790273556231003E-3</v>
      </c>
      <c r="L46" s="13">
        <f t="shared" si="6"/>
        <v>0.1599999999999997</v>
      </c>
      <c r="M46" s="13">
        <f t="shared" si="7"/>
        <v>8.5970429323592393E-3</v>
      </c>
      <c r="N46" s="13">
        <f t="shared" si="8"/>
        <v>18.611050480829899</v>
      </c>
      <c r="O46" s="12" t="s">
        <v>243</v>
      </c>
    </row>
    <row r="47" spans="1:15" x14ac:dyDescent="0.25">
      <c r="A47" s="30">
        <v>36</v>
      </c>
      <c r="B47" s="31" t="s">
        <v>214</v>
      </c>
      <c r="C47" s="72">
        <v>2.4700000000000002</v>
      </c>
      <c r="D47" s="33" t="s">
        <v>393</v>
      </c>
      <c r="E47" s="48" t="str">
        <f t="shared" si="0"/>
        <v>Significantly Different</v>
      </c>
      <c r="G47" s="12">
        <f t="shared" si="1"/>
        <v>2.4700000000000002</v>
      </c>
      <c r="H47" s="12">
        <f t="shared" si="2"/>
        <v>7</v>
      </c>
      <c r="I47" s="12" t="str">
        <f t="shared" si="3"/>
        <v>+/-</v>
      </c>
      <c r="J47" s="12" t="str">
        <f t="shared" si="4"/>
        <v>0.03</v>
      </c>
      <c r="K47" s="13">
        <f t="shared" si="5"/>
        <v>1.82370820668693E-2</v>
      </c>
      <c r="L47" s="13">
        <f t="shared" si="6"/>
        <v>0.1599999999999997</v>
      </c>
      <c r="M47" s="13">
        <f t="shared" si="7"/>
        <v>1.9223572402239389E-2</v>
      </c>
      <c r="N47" s="13">
        <f t="shared" si="8"/>
        <v>8.3231148015631575</v>
      </c>
      <c r="O47" s="12" t="s">
        <v>260</v>
      </c>
    </row>
    <row r="48" spans="1:15" x14ac:dyDescent="0.25">
      <c r="A48" s="30">
        <v>38</v>
      </c>
      <c r="B48" s="31" t="s">
        <v>238</v>
      </c>
      <c r="C48" s="72">
        <v>2.46</v>
      </c>
      <c r="D48" s="33" t="s">
        <v>392</v>
      </c>
      <c r="E48" s="48" t="str">
        <f t="shared" si="0"/>
        <v>Significantly Different</v>
      </c>
      <c r="G48" s="12">
        <f t="shared" si="1"/>
        <v>2.46</v>
      </c>
      <c r="H48" s="12">
        <f t="shared" si="2"/>
        <v>7</v>
      </c>
      <c r="I48" s="12" t="str">
        <f t="shared" si="3"/>
        <v>+/-</v>
      </c>
      <c r="J48" s="12" t="str">
        <f t="shared" si="4"/>
        <v>0.02</v>
      </c>
      <c r="K48" s="13">
        <f t="shared" si="5"/>
        <v>1.2158054711246201E-2</v>
      </c>
      <c r="L48" s="13">
        <f t="shared" si="6"/>
        <v>0.16999999999999993</v>
      </c>
      <c r="M48" s="13">
        <f t="shared" si="7"/>
        <v>1.3593118404254039E-2</v>
      </c>
      <c r="N48" s="13">
        <f t="shared" si="8"/>
        <v>12.50632819815632</v>
      </c>
      <c r="O48" s="12" t="s">
        <v>239</v>
      </c>
    </row>
    <row r="49" spans="1:15" x14ac:dyDescent="0.25">
      <c r="A49" s="30">
        <v>39</v>
      </c>
      <c r="B49" s="31" t="s">
        <v>227</v>
      </c>
      <c r="C49" s="72">
        <v>2.4500000000000002</v>
      </c>
      <c r="D49" s="33" t="s">
        <v>391</v>
      </c>
      <c r="E49" s="48" t="str">
        <f t="shared" si="0"/>
        <v>Significantly Different</v>
      </c>
      <c r="G49" s="12">
        <f t="shared" si="1"/>
        <v>2.4500000000000002</v>
      </c>
      <c r="H49" s="12">
        <f t="shared" si="2"/>
        <v>7</v>
      </c>
      <c r="I49" s="12" t="str">
        <f t="shared" si="3"/>
        <v>+/-</v>
      </c>
      <c r="J49" s="12" t="str">
        <f t="shared" si="4"/>
        <v>0.01</v>
      </c>
      <c r="K49" s="13">
        <f t="shared" si="5"/>
        <v>6.0790273556231003E-3</v>
      </c>
      <c r="L49" s="13">
        <f t="shared" si="6"/>
        <v>0.17999999999999972</v>
      </c>
      <c r="M49" s="13">
        <f t="shared" si="7"/>
        <v>8.5970429323592393E-3</v>
      </c>
      <c r="N49" s="13">
        <f t="shared" si="8"/>
        <v>20.93743179093364</v>
      </c>
      <c r="O49" s="12" t="s">
        <v>248</v>
      </c>
    </row>
    <row r="50" spans="1:15" x14ac:dyDescent="0.25">
      <c r="A50" s="30">
        <v>39</v>
      </c>
      <c r="B50" s="31" t="s">
        <v>216</v>
      </c>
      <c r="C50" s="72">
        <v>2.4500000000000002</v>
      </c>
      <c r="D50" s="33" t="s">
        <v>394</v>
      </c>
      <c r="E50" s="48" t="str">
        <f t="shared" si="0"/>
        <v>Significantly Different</v>
      </c>
      <c r="G50" s="12">
        <f t="shared" si="1"/>
        <v>2.4500000000000002</v>
      </c>
      <c r="H50" s="12">
        <f t="shared" si="2"/>
        <v>7</v>
      </c>
      <c r="I50" s="12" t="str">
        <f t="shared" si="3"/>
        <v>+/-</v>
      </c>
      <c r="J50" s="12" t="str">
        <f t="shared" si="4"/>
        <v>0.04</v>
      </c>
      <c r="K50" s="13">
        <f t="shared" si="5"/>
        <v>2.4316109422492401E-2</v>
      </c>
      <c r="L50" s="13">
        <f t="shared" si="6"/>
        <v>0.17999999999999972</v>
      </c>
      <c r="M50" s="13">
        <f t="shared" si="7"/>
        <v>2.5064471888253254E-2</v>
      </c>
      <c r="N50" s="13">
        <f t="shared" si="8"/>
        <v>7.181479857325809</v>
      </c>
      <c r="O50" s="12" t="s">
        <v>245</v>
      </c>
    </row>
    <row r="51" spans="1:15" x14ac:dyDescent="0.25">
      <c r="A51" s="30">
        <v>41</v>
      </c>
      <c r="B51" s="31" t="s">
        <v>242</v>
      </c>
      <c r="C51" s="72">
        <v>2.44</v>
      </c>
      <c r="D51" s="33" t="s">
        <v>391</v>
      </c>
      <c r="E51" s="48" t="str">
        <f t="shared" si="0"/>
        <v>Significantly Different</v>
      </c>
      <c r="G51" s="12">
        <f t="shared" si="1"/>
        <v>2.44</v>
      </c>
      <c r="H51" s="12">
        <f t="shared" si="2"/>
        <v>7</v>
      </c>
      <c r="I51" s="12" t="str">
        <f t="shared" si="3"/>
        <v>+/-</v>
      </c>
      <c r="J51" s="12" t="str">
        <f t="shared" si="4"/>
        <v>0.01</v>
      </c>
      <c r="K51" s="13">
        <f t="shared" si="5"/>
        <v>6.0790273556231003E-3</v>
      </c>
      <c r="L51" s="13">
        <f t="shared" si="6"/>
        <v>0.18999999999999995</v>
      </c>
      <c r="M51" s="13">
        <f t="shared" si="7"/>
        <v>8.5970429323592393E-3</v>
      </c>
      <c r="N51" s="13">
        <f t="shared" si="8"/>
        <v>22.10062244598554</v>
      </c>
      <c r="O51" s="12" t="s">
        <v>263</v>
      </c>
    </row>
    <row r="52" spans="1:15" x14ac:dyDescent="0.25">
      <c r="A52" s="30">
        <v>41</v>
      </c>
      <c r="B52" s="31" t="s">
        <v>248</v>
      </c>
      <c r="C52" s="72">
        <v>2.44</v>
      </c>
      <c r="D52" s="33" t="s">
        <v>391</v>
      </c>
      <c r="E52" s="48" t="str">
        <f t="shared" si="0"/>
        <v>Significantly Different</v>
      </c>
      <c r="G52" s="12">
        <f t="shared" si="1"/>
        <v>2.44</v>
      </c>
      <c r="H52" s="12">
        <f t="shared" si="2"/>
        <v>7</v>
      </c>
      <c r="I52" s="12" t="str">
        <f t="shared" si="3"/>
        <v>+/-</v>
      </c>
      <c r="J52" s="12" t="str">
        <f t="shared" si="4"/>
        <v>0.01</v>
      </c>
      <c r="K52" s="13">
        <f t="shared" si="5"/>
        <v>6.0790273556231003E-3</v>
      </c>
      <c r="L52" s="13">
        <f t="shared" si="6"/>
        <v>0.18999999999999995</v>
      </c>
      <c r="M52" s="13">
        <f t="shared" si="7"/>
        <v>8.5970429323592393E-3</v>
      </c>
      <c r="N52" s="13">
        <f t="shared" si="8"/>
        <v>22.10062244598554</v>
      </c>
      <c r="O52" s="12" t="s">
        <v>238</v>
      </c>
    </row>
    <row r="53" spans="1:15" x14ac:dyDescent="0.25">
      <c r="A53" s="30">
        <v>43</v>
      </c>
      <c r="B53" s="31" t="s">
        <v>243</v>
      </c>
      <c r="C53" s="72">
        <v>2.4300000000000002</v>
      </c>
      <c r="D53" s="33" t="s">
        <v>391</v>
      </c>
      <c r="E53" s="48" t="str">
        <f t="shared" si="0"/>
        <v>Significantly Different</v>
      </c>
      <c r="G53" s="12">
        <f t="shared" si="1"/>
        <v>2.4300000000000002</v>
      </c>
      <c r="H53" s="12">
        <f t="shared" si="2"/>
        <v>7</v>
      </c>
      <c r="I53" s="12" t="str">
        <f t="shared" si="3"/>
        <v>+/-</v>
      </c>
      <c r="J53" s="12" t="str">
        <f t="shared" si="4"/>
        <v>0.01</v>
      </c>
      <c r="K53" s="13">
        <f t="shared" si="5"/>
        <v>6.0790273556231003E-3</v>
      </c>
      <c r="L53" s="13">
        <f t="shared" si="6"/>
        <v>0.19999999999999973</v>
      </c>
      <c r="M53" s="13">
        <f t="shared" si="7"/>
        <v>8.5970429323592393E-3</v>
      </c>
      <c r="N53" s="13">
        <f t="shared" si="8"/>
        <v>23.263813101037385</v>
      </c>
      <c r="O53" s="12" t="s">
        <v>251</v>
      </c>
    </row>
    <row r="54" spans="1:15" x14ac:dyDescent="0.25">
      <c r="A54" s="30">
        <v>44</v>
      </c>
      <c r="B54" s="31" t="s">
        <v>219</v>
      </c>
      <c r="C54" s="72">
        <v>2.41</v>
      </c>
      <c r="D54" s="33" t="s">
        <v>391</v>
      </c>
      <c r="E54" s="48" t="str">
        <f t="shared" si="0"/>
        <v>Significantly Different</v>
      </c>
      <c r="G54" s="12">
        <f t="shared" si="1"/>
        <v>2.41</v>
      </c>
      <c r="H54" s="12">
        <f t="shared" si="2"/>
        <v>7</v>
      </c>
      <c r="I54" s="12" t="str">
        <f t="shared" si="3"/>
        <v>+/-</v>
      </c>
      <c r="J54" s="12" t="str">
        <f t="shared" si="4"/>
        <v>0.01</v>
      </c>
      <c r="K54" s="13">
        <f t="shared" si="5"/>
        <v>6.0790273556231003E-3</v>
      </c>
      <c r="L54" s="13">
        <f t="shared" si="6"/>
        <v>0.21999999999999975</v>
      </c>
      <c r="M54" s="13">
        <f t="shared" si="7"/>
        <v>8.5970429323592393E-3</v>
      </c>
      <c r="N54" s="13">
        <f t="shared" si="8"/>
        <v>25.59019441114113</v>
      </c>
      <c r="O54" s="12" t="s">
        <v>258</v>
      </c>
    </row>
    <row r="55" spans="1:15" x14ac:dyDescent="0.25">
      <c r="A55" s="30">
        <v>45</v>
      </c>
      <c r="B55" s="31" t="s">
        <v>223</v>
      </c>
      <c r="C55" s="72">
        <v>2.4</v>
      </c>
      <c r="D55" s="33" t="s">
        <v>392</v>
      </c>
      <c r="E55" s="48" t="str">
        <f t="shared" si="0"/>
        <v>Significantly Different</v>
      </c>
      <c r="G55" s="12">
        <f t="shared" si="1"/>
        <v>2.4</v>
      </c>
      <c r="H55" s="12">
        <f t="shared" si="2"/>
        <v>7</v>
      </c>
      <c r="I55" s="12" t="str">
        <f t="shared" si="3"/>
        <v>+/-</v>
      </c>
      <c r="J55" s="12" t="str">
        <f t="shared" si="4"/>
        <v>0.02</v>
      </c>
      <c r="K55" s="13">
        <f t="shared" si="5"/>
        <v>1.2158054711246201E-2</v>
      </c>
      <c r="L55" s="13">
        <f t="shared" si="6"/>
        <v>0.22999999999999998</v>
      </c>
      <c r="M55" s="13">
        <f t="shared" si="7"/>
        <v>1.3593118404254039E-2</v>
      </c>
      <c r="N55" s="13">
        <f t="shared" si="8"/>
        <v>16.920326385740911</v>
      </c>
      <c r="O55" s="12" t="s">
        <v>232</v>
      </c>
    </row>
    <row r="56" spans="1:15" x14ac:dyDescent="0.25">
      <c r="A56" s="30">
        <v>46</v>
      </c>
      <c r="B56" s="31" t="s">
        <v>212</v>
      </c>
      <c r="C56" s="72">
        <v>2.39</v>
      </c>
      <c r="D56" s="33" t="s">
        <v>392</v>
      </c>
      <c r="E56" s="48" t="str">
        <f t="shared" si="0"/>
        <v>Significantly Different</v>
      </c>
      <c r="G56" s="12">
        <f t="shared" si="1"/>
        <v>2.39</v>
      </c>
      <c r="H56" s="12">
        <f t="shared" si="2"/>
        <v>7</v>
      </c>
      <c r="I56" s="12" t="str">
        <f t="shared" si="3"/>
        <v>+/-</v>
      </c>
      <c r="J56" s="12" t="str">
        <f t="shared" si="4"/>
        <v>0.02</v>
      </c>
      <c r="K56" s="13">
        <f t="shared" si="5"/>
        <v>1.2158054711246201E-2</v>
      </c>
      <c r="L56" s="13">
        <f t="shared" si="6"/>
        <v>0.23999999999999977</v>
      </c>
      <c r="M56" s="13">
        <f t="shared" si="7"/>
        <v>1.3593118404254039E-2</v>
      </c>
      <c r="N56" s="13">
        <f t="shared" si="8"/>
        <v>17.655992750338324</v>
      </c>
      <c r="O56" s="12" t="s">
        <v>209</v>
      </c>
    </row>
    <row r="57" spans="1:15" x14ac:dyDescent="0.25">
      <c r="A57" s="30">
        <v>46</v>
      </c>
      <c r="B57" s="31" t="s">
        <v>234</v>
      </c>
      <c r="C57" s="72">
        <v>2.39</v>
      </c>
      <c r="D57" s="33" t="s">
        <v>391</v>
      </c>
      <c r="E57" s="48" t="str">
        <f t="shared" si="0"/>
        <v>Significantly Different</v>
      </c>
      <c r="G57" s="12">
        <f t="shared" si="1"/>
        <v>2.39</v>
      </c>
      <c r="H57" s="12">
        <f t="shared" si="2"/>
        <v>7</v>
      </c>
      <c r="I57" s="12" t="str">
        <f t="shared" si="3"/>
        <v>+/-</v>
      </c>
      <c r="J57" s="12" t="str">
        <f t="shared" si="4"/>
        <v>0.01</v>
      </c>
      <c r="K57" s="13">
        <f t="shared" si="5"/>
        <v>6.0790273556231003E-3</v>
      </c>
      <c r="L57" s="13">
        <f t="shared" si="6"/>
        <v>0.23999999999999977</v>
      </c>
      <c r="M57" s="13">
        <f t="shared" si="7"/>
        <v>8.5970429323592393E-3</v>
      </c>
      <c r="N57" s="13">
        <f t="shared" si="8"/>
        <v>27.916575721244872</v>
      </c>
      <c r="O57" s="12" t="s">
        <v>262</v>
      </c>
    </row>
    <row r="58" spans="1:15" x14ac:dyDescent="0.25">
      <c r="A58" s="30">
        <v>48</v>
      </c>
      <c r="B58" s="31" t="s">
        <v>226</v>
      </c>
      <c r="C58" s="72">
        <v>2.31</v>
      </c>
      <c r="D58" s="33" t="s">
        <v>392</v>
      </c>
      <c r="E58" s="48" t="str">
        <f t="shared" si="0"/>
        <v>Significantly Different</v>
      </c>
      <c r="G58" s="12">
        <f t="shared" si="1"/>
        <v>2.31</v>
      </c>
      <c r="H58" s="12">
        <f t="shared" si="2"/>
        <v>7</v>
      </c>
      <c r="I58" s="12" t="str">
        <f t="shared" si="3"/>
        <v>+/-</v>
      </c>
      <c r="J58" s="12" t="str">
        <f t="shared" si="4"/>
        <v>0.02</v>
      </c>
      <c r="K58" s="13">
        <f t="shared" si="5"/>
        <v>1.2158054711246201E-2</v>
      </c>
      <c r="L58" s="13">
        <f t="shared" si="6"/>
        <v>0.31999999999999984</v>
      </c>
      <c r="M58" s="13">
        <f t="shared" si="7"/>
        <v>1.3593118404254039E-2</v>
      </c>
      <c r="N58" s="13">
        <f t="shared" si="8"/>
        <v>23.541323667117776</v>
      </c>
      <c r="O58" s="12" t="s">
        <v>256</v>
      </c>
    </row>
    <row r="59" spans="1:15" x14ac:dyDescent="0.25">
      <c r="A59" s="30">
        <v>49</v>
      </c>
      <c r="B59" s="31" t="s">
        <v>230</v>
      </c>
      <c r="C59" s="72">
        <v>2.2999999999999998</v>
      </c>
      <c r="D59" s="33" t="s">
        <v>393</v>
      </c>
      <c r="E59" s="48" t="str">
        <f t="shared" si="0"/>
        <v>Significantly Different</v>
      </c>
      <c r="G59" s="12">
        <f t="shared" si="1"/>
        <v>2.2999999999999998</v>
      </c>
      <c r="H59" s="12">
        <f t="shared" si="2"/>
        <v>7</v>
      </c>
      <c r="I59" s="12" t="str">
        <f t="shared" si="3"/>
        <v>+/-</v>
      </c>
      <c r="J59" s="12" t="str">
        <f t="shared" si="4"/>
        <v>0.03</v>
      </c>
      <c r="K59" s="13">
        <f t="shared" si="5"/>
        <v>1.82370820668693E-2</v>
      </c>
      <c r="L59" s="13">
        <f t="shared" si="6"/>
        <v>0.33000000000000007</v>
      </c>
      <c r="M59" s="13">
        <f t="shared" si="7"/>
        <v>1.9223572402239389E-2</v>
      </c>
      <c r="N59" s="13">
        <f t="shared" si="8"/>
        <v>17.166424278224049</v>
      </c>
      <c r="O59" s="12" t="s">
        <v>212</v>
      </c>
    </row>
    <row r="60" spans="1:15" x14ac:dyDescent="0.25">
      <c r="A60" s="30">
        <v>49</v>
      </c>
      <c r="B60" s="31" t="s">
        <v>209</v>
      </c>
      <c r="C60" s="72">
        <v>2.2999999999999998</v>
      </c>
      <c r="D60" s="33" t="s">
        <v>393</v>
      </c>
      <c r="E60" s="48" t="str">
        <f t="shared" si="0"/>
        <v>Significantly Different</v>
      </c>
      <c r="G60" s="12">
        <f t="shared" si="1"/>
        <v>2.2999999999999998</v>
      </c>
      <c r="H60" s="12">
        <f t="shared" si="2"/>
        <v>7</v>
      </c>
      <c r="I60" s="12" t="str">
        <f t="shared" si="3"/>
        <v>+/-</v>
      </c>
      <c r="J60" s="12" t="str">
        <f t="shared" si="4"/>
        <v>0.03</v>
      </c>
      <c r="K60" s="13">
        <f t="shared" si="5"/>
        <v>1.82370820668693E-2</v>
      </c>
      <c r="L60" s="13">
        <f t="shared" si="6"/>
        <v>0.33000000000000007</v>
      </c>
      <c r="M60" s="13">
        <f t="shared" si="7"/>
        <v>1.9223572402239389E-2</v>
      </c>
      <c r="N60" s="13">
        <f t="shared" si="8"/>
        <v>17.166424278224049</v>
      </c>
      <c r="O60" s="12" t="s">
        <v>234</v>
      </c>
    </row>
    <row r="61" spans="1:15" x14ac:dyDescent="0.25">
      <c r="A61" s="30">
        <v>51</v>
      </c>
      <c r="B61" s="31" t="s">
        <v>207</v>
      </c>
      <c r="C61" s="72">
        <v>2.2799999999999998</v>
      </c>
      <c r="D61" s="33" t="s">
        <v>392</v>
      </c>
      <c r="E61" s="48" t="str">
        <f t="shared" si="0"/>
        <v>Significantly Different</v>
      </c>
      <c r="G61" s="12">
        <f t="shared" si="1"/>
        <v>2.2799999999999998</v>
      </c>
      <c r="H61" s="12">
        <f t="shared" si="2"/>
        <v>7</v>
      </c>
      <c r="I61" s="12" t="str">
        <f t="shared" si="3"/>
        <v>+/-</v>
      </c>
      <c r="J61" s="12" t="str">
        <f t="shared" si="4"/>
        <v>0.02</v>
      </c>
      <c r="K61" s="13">
        <f t="shared" si="5"/>
        <v>1.2158054711246201E-2</v>
      </c>
      <c r="L61" s="13">
        <f t="shared" si="6"/>
        <v>0.35000000000000009</v>
      </c>
      <c r="M61" s="13">
        <f t="shared" si="7"/>
        <v>1.3593118404254039E-2</v>
      </c>
      <c r="N61" s="13">
        <f t="shared" si="8"/>
        <v>25.748322760910089</v>
      </c>
      <c r="O61" s="12" t="s">
        <v>216</v>
      </c>
    </row>
    <row r="62" spans="1:15" ht="15.75" thickBot="1" x14ac:dyDescent="0.3">
      <c r="A62" s="36"/>
      <c r="B62" s="37" t="s">
        <v>264</v>
      </c>
      <c r="C62" s="73">
        <v>2.68</v>
      </c>
      <c r="D62" s="39" t="s">
        <v>392</v>
      </c>
      <c r="E62" s="49" t="str">
        <f t="shared" si="0"/>
        <v>Significantly Different</v>
      </c>
      <c r="G62" s="12">
        <f t="shared" si="1"/>
        <v>2.68</v>
      </c>
      <c r="H62" s="12">
        <f t="shared" si="2"/>
        <v>7</v>
      </c>
      <c r="I62" s="12" t="str">
        <f t="shared" si="3"/>
        <v>+/-</v>
      </c>
      <c r="J62" s="12" t="str">
        <f t="shared" si="4"/>
        <v>0.02</v>
      </c>
      <c r="K62" s="13">
        <f t="shared" si="5"/>
        <v>1.2158054711246201E-2</v>
      </c>
      <c r="L62" s="13">
        <f t="shared" si="6"/>
        <v>-5.0000000000000266E-2</v>
      </c>
      <c r="M62" s="13">
        <f t="shared" si="7"/>
        <v>1.3593118404254039E-2</v>
      </c>
      <c r="N62" s="13">
        <f t="shared" si="8"/>
        <v>-3.678331822987174</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371" priority="5" operator="equal">
      <formula>"State Selected"</formula>
    </cfRule>
    <cfRule type="cellIs" dxfId="370" priority="6" operator="equal">
      <formula>"Not Significantly Different"</formula>
    </cfRule>
  </conditionalFormatting>
  <conditionalFormatting sqref="E10:E62">
    <cfRule type="cellIs" dxfId="369" priority="1" operator="equal">
      <formula>"OTHER ERROR"</formula>
    </cfRule>
    <cfRule type="cellIs" dxfId="368" priority="2" operator="equal">
      <formula>"Statistical Test not applicable"</formula>
    </cfRule>
    <cfRule type="cellIs" dxfId="367" priority="3" operator="equal">
      <formula>"Geography Selected"</formula>
    </cfRule>
    <cfRule type="cellIs" dxfId="366"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2DBB918F-2E6C-4D4B-AEC4-AE87CFBB5652}">
      <formula1>$O$10:$O$62</formula1>
    </dataValidation>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7E00A-7F6C-4D12-ADC6-D2A36617CB6F}">
  <sheetPr codeName="Sheet60"/>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63</v>
      </c>
    </row>
    <row r="2" spans="1:16" x14ac:dyDescent="0.25">
      <c r="A2" s="14" t="s">
        <v>181</v>
      </c>
      <c r="B2" s="12" t="s">
        <v>395</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3.8</v>
      </c>
      <c r="C6" s="12" t="s">
        <v>188</v>
      </c>
      <c r="H6" s="19" t="s">
        <v>189</v>
      </c>
      <c r="I6" s="12">
        <f>VLOOKUP($B$4,$B$9:$K$62,6,FALSE)</f>
        <v>3.8</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3.8</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3.8</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233</v>
      </c>
      <c r="C11" s="32">
        <v>7.7</v>
      </c>
      <c r="D11" s="35" t="s">
        <v>253</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7.7</v>
      </c>
      <c r="H11" s="12">
        <f t="shared" ref="H11:H62" si="2">LEN(TRIM(D11))</f>
        <v>6</v>
      </c>
      <c r="I11" s="12" t="str">
        <f t="shared" ref="I11:I62" si="3">IF(H11&gt;=3,MID(TRIM(D11),1,3),"NO")</f>
        <v>+/-</v>
      </c>
      <c r="J11" s="12" t="str">
        <f t="shared" ref="J11:J62" si="4">IF(TRIM(I11)="+/-",MID(TRIM(D11),4,H11-3),D11)</f>
        <v>0.6</v>
      </c>
      <c r="K11" s="13">
        <f t="shared" ref="K11:K62" si="5">IF(TRIM(J11)="*****",0,IF(ISERROR(VALUE(J11)),"NA",VALUE(J11/$I$4)))</f>
        <v>0.36474164133738601</v>
      </c>
      <c r="L11" s="13">
        <f t="shared" ref="L11:L62" si="6">IF(AND(ISNUMBER(G11),ISNUMBER($I$6)),$I$6-G11,"N/A")</f>
        <v>-3.9000000000000004</v>
      </c>
      <c r="M11" s="13">
        <f t="shared" ref="M11:M62" si="7">IF(AND(ISNUMBER(K11),ISNUMBER($I$7)),SQRT(K11^2+($I$7)^2),"N/A")</f>
        <v>0.36977279819442066</v>
      </c>
      <c r="N11" s="13">
        <f>IF(AND(ISNUMBER(L11),ISNUMBER(M11),M11&lt;&gt;0),L11/M11,"NA")</f>
        <v>-10.547017030575198</v>
      </c>
      <c r="O11" s="12" t="s">
        <v>208</v>
      </c>
    </row>
    <row r="12" spans="1:16" x14ac:dyDescent="0.25">
      <c r="A12" s="30">
        <v>2</v>
      </c>
      <c r="B12" s="31" t="s">
        <v>218</v>
      </c>
      <c r="C12" s="32">
        <v>5.8</v>
      </c>
      <c r="D12" s="33" t="s">
        <v>206</v>
      </c>
      <c r="E12" s="48" t="str">
        <f t="shared" si="0"/>
        <v>Significantly Different</v>
      </c>
      <c r="G12" s="12">
        <f t="shared" si="1"/>
        <v>5.8</v>
      </c>
      <c r="H12" s="12">
        <f t="shared" si="2"/>
        <v>6</v>
      </c>
      <c r="I12" s="12" t="str">
        <f t="shared" si="3"/>
        <v>+/-</v>
      </c>
      <c r="J12" s="12" t="str">
        <f t="shared" si="4"/>
        <v>0.1</v>
      </c>
      <c r="K12" s="13">
        <f t="shared" si="5"/>
        <v>6.0790273556231005E-2</v>
      </c>
      <c r="L12" s="13">
        <f t="shared" si="6"/>
        <v>-2</v>
      </c>
      <c r="M12" s="13">
        <f t="shared" si="7"/>
        <v>8.5970429323592404E-2</v>
      </c>
      <c r="N12" s="13">
        <f t="shared" ref="N12:N62" si="8">IF(AND(ISNUMBER(L12),ISNUMBER(M12),M12&lt;&gt;0),L12/M12,"NA")</f>
        <v>-23.263813101037414</v>
      </c>
      <c r="O12" s="12" t="s">
        <v>211</v>
      </c>
    </row>
    <row r="13" spans="1:16" x14ac:dyDescent="0.25">
      <c r="A13" s="30">
        <v>3</v>
      </c>
      <c r="B13" s="31" t="s">
        <v>258</v>
      </c>
      <c r="C13" s="32">
        <v>4.9000000000000004</v>
      </c>
      <c r="D13" s="33" t="s">
        <v>206</v>
      </c>
      <c r="E13" s="48" t="str">
        <f t="shared" si="0"/>
        <v>Significantly Different</v>
      </c>
      <c r="G13" s="12">
        <f t="shared" si="1"/>
        <v>4.9000000000000004</v>
      </c>
      <c r="H13" s="12">
        <f t="shared" si="2"/>
        <v>6</v>
      </c>
      <c r="I13" s="12" t="str">
        <f t="shared" si="3"/>
        <v>+/-</v>
      </c>
      <c r="J13" s="12" t="str">
        <f t="shared" si="4"/>
        <v>0.1</v>
      </c>
      <c r="K13" s="13">
        <f t="shared" si="5"/>
        <v>6.0790273556231005E-2</v>
      </c>
      <c r="L13" s="13">
        <f t="shared" si="6"/>
        <v>-1.1000000000000005</v>
      </c>
      <c r="M13" s="13">
        <f t="shared" si="7"/>
        <v>8.5970429323592404E-2</v>
      </c>
      <c r="N13" s="13">
        <f t="shared" si="8"/>
        <v>-12.795097205570583</v>
      </c>
      <c r="O13" s="12" t="s">
        <v>213</v>
      </c>
    </row>
    <row r="14" spans="1:16" x14ac:dyDescent="0.25">
      <c r="A14" s="30">
        <v>4</v>
      </c>
      <c r="B14" s="31" t="s">
        <v>244</v>
      </c>
      <c r="C14" s="32">
        <v>4.4000000000000004</v>
      </c>
      <c r="D14" s="33" t="s">
        <v>210</v>
      </c>
      <c r="E14" s="48" t="str">
        <f t="shared" si="0"/>
        <v>Significantly Different</v>
      </c>
      <c r="G14" s="12">
        <f t="shared" si="1"/>
        <v>4.4000000000000004</v>
      </c>
      <c r="H14" s="12">
        <f t="shared" si="2"/>
        <v>6</v>
      </c>
      <c r="I14" s="12" t="str">
        <f t="shared" si="3"/>
        <v>+/-</v>
      </c>
      <c r="J14" s="12" t="str">
        <f t="shared" si="4"/>
        <v>0.2</v>
      </c>
      <c r="K14" s="13">
        <f t="shared" si="5"/>
        <v>0.12158054711246201</v>
      </c>
      <c r="L14" s="13">
        <f t="shared" si="6"/>
        <v>-0.60000000000000053</v>
      </c>
      <c r="M14" s="13">
        <f t="shared" si="7"/>
        <v>0.1359311840425404</v>
      </c>
      <c r="N14" s="13">
        <f t="shared" si="8"/>
        <v>-4.4139981875845891</v>
      </c>
      <c r="O14" s="12" t="s">
        <v>215</v>
      </c>
    </row>
    <row r="15" spans="1:16" x14ac:dyDescent="0.25">
      <c r="A15" s="30">
        <v>4</v>
      </c>
      <c r="B15" s="31" t="s">
        <v>257</v>
      </c>
      <c r="C15" s="32">
        <v>4.4000000000000004</v>
      </c>
      <c r="D15" s="33" t="s">
        <v>210</v>
      </c>
      <c r="E15" s="48" t="str">
        <f t="shared" si="0"/>
        <v>Significantly Different</v>
      </c>
      <c r="G15" s="12">
        <f t="shared" si="1"/>
        <v>4.4000000000000004</v>
      </c>
      <c r="H15" s="12">
        <f t="shared" si="2"/>
        <v>6</v>
      </c>
      <c r="I15" s="12" t="str">
        <f t="shared" si="3"/>
        <v>+/-</v>
      </c>
      <c r="J15" s="12" t="str">
        <f t="shared" si="4"/>
        <v>0.2</v>
      </c>
      <c r="K15" s="13">
        <f t="shared" si="5"/>
        <v>0.12158054711246201</v>
      </c>
      <c r="L15" s="13">
        <f t="shared" si="6"/>
        <v>-0.60000000000000053</v>
      </c>
      <c r="M15" s="13">
        <f t="shared" si="7"/>
        <v>0.1359311840425404</v>
      </c>
      <c r="N15" s="13">
        <f t="shared" si="8"/>
        <v>-4.4139981875845891</v>
      </c>
      <c r="O15" s="12" t="s">
        <v>218</v>
      </c>
    </row>
    <row r="16" spans="1:16" x14ac:dyDescent="0.25">
      <c r="A16" s="30">
        <v>6</v>
      </c>
      <c r="B16" s="31" t="s">
        <v>213</v>
      </c>
      <c r="C16" s="32">
        <v>4.3</v>
      </c>
      <c r="D16" s="33" t="s">
        <v>210</v>
      </c>
      <c r="E16" s="48" t="str">
        <f t="shared" si="0"/>
        <v>Significantly Different</v>
      </c>
      <c r="G16" s="12">
        <f t="shared" si="1"/>
        <v>4.3</v>
      </c>
      <c r="H16" s="12">
        <f t="shared" si="2"/>
        <v>6</v>
      </c>
      <c r="I16" s="12" t="str">
        <f t="shared" si="3"/>
        <v>+/-</v>
      </c>
      <c r="J16" s="12" t="str">
        <f t="shared" si="4"/>
        <v>0.2</v>
      </c>
      <c r="K16" s="13">
        <f t="shared" si="5"/>
        <v>0.12158054711246201</v>
      </c>
      <c r="L16" s="13">
        <f t="shared" si="6"/>
        <v>-0.5</v>
      </c>
      <c r="M16" s="13">
        <f t="shared" si="7"/>
        <v>0.1359311840425404</v>
      </c>
      <c r="N16" s="13">
        <f t="shared" si="8"/>
        <v>-3.6783318229871544</v>
      </c>
      <c r="O16" s="12" t="s">
        <v>220</v>
      </c>
    </row>
    <row r="17" spans="1:15" x14ac:dyDescent="0.25">
      <c r="A17" s="30">
        <v>6</v>
      </c>
      <c r="B17" s="31" t="s">
        <v>231</v>
      </c>
      <c r="C17" s="32">
        <v>4.3</v>
      </c>
      <c r="D17" s="33" t="s">
        <v>210</v>
      </c>
      <c r="E17" s="48" t="str">
        <f t="shared" si="0"/>
        <v>Significantly Different</v>
      </c>
      <c r="G17" s="12">
        <f t="shared" si="1"/>
        <v>4.3</v>
      </c>
      <c r="H17" s="12">
        <f t="shared" si="2"/>
        <v>6</v>
      </c>
      <c r="I17" s="12" t="str">
        <f t="shared" si="3"/>
        <v>+/-</v>
      </c>
      <c r="J17" s="12" t="str">
        <f t="shared" si="4"/>
        <v>0.2</v>
      </c>
      <c r="K17" s="13">
        <f t="shared" si="5"/>
        <v>0.12158054711246201</v>
      </c>
      <c r="L17" s="13">
        <f t="shared" si="6"/>
        <v>-0.5</v>
      </c>
      <c r="M17" s="13">
        <f t="shared" si="7"/>
        <v>0.1359311840425404</v>
      </c>
      <c r="N17" s="13">
        <f t="shared" si="8"/>
        <v>-3.6783318229871544</v>
      </c>
      <c r="O17" s="12" t="s">
        <v>222</v>
      </c>
    </row>
    <row r="18" spans="1:15" x14ac:dyDescent="0.25">
      <c r="A18" s="30">
        <v>6</v>
      </c>
      <c r="B18" s="31" t="s">
        <v>259</v>
      </c>
      <c r="C18" s="32">
        <v>4.3</v>
      </c>
      <c r="D18" s="33" t="s">
        <v>206</v>
      </c>
      <c r="E18" s="48" t="str">
        <f t="shared" si="0"/>
        <v>Significantly Different</v>
      </c>
      <c r="G18" s="12">
        <f t="shared" si="1"/>
        <v>4.3</v>
      </c>
      <c r="H18" s="12">
        <f t="shared" si="2"/>
        <v>6</v>
      </c>
      <c r="I18" s="12" t="str">
        <f t="shared" si="3"/>
        <v>+/-</v>
      </c>
      <c r="J18" s="12" t="str">
        <f t="shared" si="4"/>
        <v>0.1</v>
      </c>
      <c r="K18" s="13">
        <f t="shared" si="5"/>
        <v>6.0790273556231005E-2</v>
      </c>
      <c r="L18" s="13">
        <f t="shared" si="6"/>
        <v>-0.5</v>
      </c>
      <c r="M18" s="13">
        <f t="shared" si="7"/>
        <v>8.5970429323592404E-2</v>
      </c>
      <c r="N18" s="13">
        <f t="shared" si="8"/>
        <v>-5.8159532752593535</v>
      </c>
      <c r="O18" s="12" t="s">
        <v>224</v>
      </c>
    </row>
    <row r="19" spans="1:15" x14ac:dyDescent="0.25">
      <c r="A19" s="30">
        <v>9</v>
      </c>
      <c r="B19" s="31" t="s">
        <v>254</v>
      </c>
      <c r="C19" s="32">
        <v>4.2</v>
      </c>
      <c r="D19" s="33" t="s">
        <v>228</v>
      </c>
      <c r="E19" s="48" t="str">
        <f t="shared" si="0"/>
        <v>Significantly Different</v>
      </c>
      <c r="G19" s="12">
        <f t="shared" si="1"/>
        <v>4.2</v>
      </c>
      <c r="H19" s="12">
        <f t="shared" si="2"/>
        <v>6</v>
      </c>
      <c r="I19" s="12" t="str">
        <f t="shared" si="3"/>
        <v>+/-</v>
      </c>
      <c r="J19" s="12" t="str">
        <f t="shared" si="4"/>
        <v>0.3</v>
      </c>
      <c r="K19" s="13">
        <f t="shared" si="5"/>
        <v>0.18237082066869301</v>
      </c>
      <c r="L19" s="13">
        <f t="shared" si="6"/>
        <v>-0.40000000000000036</v>
      </c>
      <c r="M19" s="13">
        <f t="shared" si="7"/>
        <v>0.19223572402239389</v>
      </c>
      <c r="N19" s="13">
        <f t="shared" si="8"/>
        <v>-2.0807787003907952</v>
      </c>
      <c r="O19" s="12" t="s">
        <v>226</v>
      </c>
    </row>
    <row r="20" spans="1:15" x14ac:dyDescent="0.25">
      <c r="A20" s="30">
        <v>10</v>
      </c>
      <c r="B20" s="31" t="s">
        <v>211</v>
      </c>
      <c r="C20" s="32">
        <v>4.0999999999999996</v>
      </c>
      <c r="D20" s="35" t="s">
        <v>253</v>
      </c>
      <c r="E20" s="48" t="str">
        <f t="shared" si="0"/>
        <v>Not Significantly Different</v>
      </c>
      <c r="G20" s="12">
        <f t="shared" si="1"/>
        <v>4.0999999999999996</v>
      </c>
      <c r="H20" s="12">
        <f t="shared" si="2"/>
        <v>6</v>
      </c>
      <c r="I20" s="12" t="str">
        <f t="shared" si="3"/>
        <v>+/-</v>
      </c>
      <c r="J20" s="12" t="str">
        <f t="shared" si="4"/>
        <v>0.6</v>
      </c>
      <c r="K20" s="13">
        <f t="shared" si="5"/>
        <v>0.36474164133738601</v>
      </c>
      <c r="L20" s="13">
        <f t="shared" si="6"/>
        <v>-0.29999999999999982</v>
      </c>
      <c r="M20" s="13">
        <f t="shared" si="7"/>
        <v>0.36977279819442066</v>
      </c>
      <c r="N20" s="13">
        <f t="shared" si="8"/>
        <v>-0.8113090023519377</v>
      </c>
      <c r="O20" s="12" t="s">
        <v>229</v>
      </c>
    </row>
    <row r="21" spans="1:15" x14ac:dyDescent="0.25">
      <c r="A21" s="30">
        <v>10</v>
      </c>
      <c r="B21" s="31" t="s">
        <v>232</v>
      </c>
      <c r="C21" s="32">
        <v>4.0999999999999996</v>
      </c>
      <c r="D21" s="33" t="s">
        <v>228</v>
      </c>
      <c r="E21" s="48" t="str">
        <f t="shared" si="0"/>
        <v>Not Significantly Different</v>
      </c>
      <c r="G21" s="12">
        <f t="shared" si="1"/>
        <v>4.0999999999999996</v>
      </c>
      <c r="H21" s="12">
        <f t="shared" si="2"/>
        <v>6</v>
      </c>
      <c r="I21" s="12" t="str">
        <f t="shared" si="3"/>
        <v>+/-</v>
      </c>
      <c r="J21" s="12" t="str">
        <f t="shared" si="4"/>
        <v>0.3</v>
      </c>
      <c r="K21" s="13">
        <f t="shared" si="5"/>
        <v>0.18237082066869301</v>
      </c>
      <c r="L21" s="13">
        <f t="shared" si="6"/>
        <v>-0.29999999999999982</v>
      </c>
      <c r="M21" s="13">
        <f t="shared" si="7"/>
        <v>0.19223572402239389</v>
      </c>
      <c r="N21" s="13">
        <f t="shared" si="8"/>
        <v>-1.5605840252930943</v>
      </c>
      <c r="O21" s="12" t="s">
        <v>231</v>
      </c>
    </row>
    <row r="22" spans="1:15" x14ac:dyDescent="0.25">
      <c r="A22" s="30">
        <v>12</v>
      </c>
      <c r="B22" s="31" t="s">
        <v>229</v>
      </c>
      <c r="C22" s="32">
        <v>4</v>
      </c>
      <c r="D22" s="33" t="s">
        <v>206</v>
      </c>
      <c r="E22" s="48" t="str">
        <f t="shared" si="0"/>
        <v>Significantly Different</v>
      </c>
      <c r="G22" s="12">
        <f t="shared" si="1"/>
        <v>4</v>
      </c>
      <c r="H22" s="12">
        <f t="shared" si="2"/>
        <v>6</v>
      </c>
      <c r="I22" s="12" t="str">
        <f t="shared" si="3"/>
        <v>+/-</v>
      </c>
      <c r="J22" s="12" t="str">
        <f t="shared" si="4"/>
        <v>0.1</v>
      </c>
      <c r="K22" s="13">
        <f t="shared" si="5"/>
        <v>6.0790273556231005E-2</v>
      </c>
      <c r="L22" s="13">
        <f t="shared" si="6"/>
        <v>-0.20000000000000018</v>
      </c>
      <c r="M22" s="13">
        <f t="shared" si="7"/>
        <v>8.5970429323592404E-2</v>
      </c>
      <c r="N22" s="13">
        <f t="shared" si="8"/>
        <v>-2.3263813101037436</v>
      </c>
      <c r="O22" s="12" t="s">
        <v>233</v>
      </c>
    </row>
    <row r="23" spans="1:15" x14ac:dyDescent="0.25">
      <c r="A23" s="30">
        <v>12</v>
      </c>
      <c r="B23" s="31" t="s">
        <v>250</v>
      </c>
      <c r="C23" s="32">
        <v>4</v>
      </c>
      <c r="D23" s="33" t="s">
        <v>228</v>
      </c>
      <c r="E23" s="48" t="str">
        <f t="shared" si="0"/>
        <v>Not Significantly Different</v>
      </c>
      <c r="G23" s="12">
        <f t="shared" si="1"/>
        <v>4</v>
      </c>
      <c r="H23" s="12">
        <f t="shared" si="2"/>
        <v>6</v>
      </c>
      <c r="I23" s="12" t="str">
        <f t="shared" si="3"/>
        <v>+/-</v>
      </c>
      <c r="J23" s="12" t="str">
        <f t="shared" si="4"/>
        <v>0.3</v>
      </c>
      <c r="K23" s="13">
        <f t="shared" si="5"/>
        <v>0.18237082066869301</v>
      </c>
      <c r="L23" s="13">
        <f t="shared" si="6"/>
        <v>-0.20000000000000018</v>
      </c>
      <c r="M23" s="13">
        <f t="shared" si="7"/>
        <v>0.19223572402239389</v>
      </c>
      <c r="N23" s="13">
        <f t="shared" si="8"/>
        <v>-1.0403893501953976</v>
      </c>
      <c r="O23" s="12" t="s">
        <v>221</v>
      </c>
    </row>
    <row r="24" spans="1:15" x14ac:dyDescent="0.25">
      <c r="A24" s="30">
        <v>14</v>
      </c>
      <c r="B24" s="31" t="s">
        <v>263</v>
      </c>
      <c r="C24" s="32">
        <v>3.9</v>
      </c>
      <c r="D24" s="33" t="s">
        <v>228</v>
      </c>
      <c r="E24" s="48" t="str">
        <f t="shared" si="0"/>
        <v>Not Significantly Different</v>
      </c>
      <c r="G24" s="12">
        <f t="shared" si="1"/>
        <v>3.9</v>
      </c>
      <c r="H24" s="12">
        <f t="shared" si="2"/>
        <v>6</v>
      </c>
      <c r="I24" s="12" t="str">
        <f t="shared" si="3"/>
        <v>+/-</v>
      </c>
      <c r="J24" s="12" t="str">
        <f t="shared" si="4"/>
        <v>0.3</v>
      </c>
      <c r="K24" s="13">
        <f t="shared" si="5"/>
        <v>0.18237082066869301</v>
      </c>
      <c r="L24" s="13">
        <f t="shared" si="6"/>
        <v>-0.10000000000000009</v>
      </c>
      <c r="M24" s="13">
        <f t="shared" si="7"/>
        <v>0.19223572402239389</v>
      </c>
      <c r="N24" s="13">
        <f t="shared" si="8"/>
        <v>-0.52019467509769879</v>
      </c>
      <c r="O24" s="12" t="s">
        <v>235</v>
      </c>
    </row>
    <row r="25" spans="1:15" x14ac:dyDescent="0.25">
      <c r="A25" s="30">
        <v>15</v>
      </c>
      <c r="B25" s="31" t="s">
        <v>252</v>
      </c>
      <c r="C25" s="32">
        <v>3.8</v>
      </c>
      <c r="D25" s="33" t="s">
        <v>228</v>
      </c>
      <c r="E25" s="48" t="str">
        <f t="shared" si="0"/>
        <v>Not Significantly Different</v>
      </c>
      <c r="G25" s="12">
        <f t="shared" si="1"/>
        <v>3.8</v>
      </c>
      <c r="H25" s="12">
        <f t="shared" si="2"/>
        <v>6</v>
      </c>
      <c r="I25" s="12" t="str">
        <f t="shared" si="3"/>
        <v>+/-</v>
      </c>
      <c r="J25" s="12" t="str">
        <f t="shared" si="4"/>
        <v>0.3</v>
      </c>
      <c r="K25" s="13">
        <f t="shared" si="5"/>
        <v>0.18237082066869301</v>
      </c>
      <c r="L25" s="13">
        <f t="shared" si="6"/>
        <v>0</v>
      </c>
      <c r="M25" s="13">
        <f t="shared" si="7"/>
        <v>0.19223572402239389</v>
      </c>
      <c r="N25" s="13">
        <f t="shared" si="8"/>
        <v>0</v>
      </c>
      <c r="O25" s="12" t="s">
        <v>237</v>
      </c>
    </row>
    <row r="26" spans="1:15" x14ac:dyDescent="0.25">
      <c r="A26" s="30">
        <v>15</v>
      </c>
      <c r="B26" s="31" t="s">
        <v>262</v>
      </c>
      <c r="C26" s="32">
        <v>3.8</v>
      </c>
      <c r="D26" s="33" t="s">
        <v>210</v>
      </c>
      <c r="E26" s="48" t="str">
        <f t="shared" si="0"/>
        <v>Not Significantly Different</v>
      </c>
      <c r="G26" s="12">
        <f t="shared" si="1"/>
        <v>3.8</v>
      </c>
      <c r="H26" s="12">
        <f t="shared" si="2"/>
        <v>6</v>
      </c>
      <c r="I26" s="12" t="str">
        <f t="shared" si="3"/>
        <v>+/-</v>
      </c>
      <c r="J26" s="12" t="str">
        <f t="shared" si="4"/>
        <v>0.2</v>
      </c>
      <c r="K26" s="13">
        <f t="shared" si="5"/>
        <v>0.12158054711246201</v>
      </c>
      <c r="L26" s="13">
        <f t="shared" si="6"/>
        <v>0</v>
      </c>
      <c r="M26" s="13">
        <f t="shared" si="7"/>
        <v>0.1359311840425404</v>
      </c>
      <c r="N26" s="13">
        <f t="shared" si="8"/>
        <v>0</v>
      </c>
      <c r="O26" s="12" t="s">
        <v>219</v>
      </c>
    </row>
    <row r="27" spans="1:15" x14ac:dyDescent="0.25">
      <c r="A27" s="30">
        <v>17</v>
      </c>
      <c r="B27" s="31" t="s">
        <v>224</v>
      </c>
      <c r="C27" s="32">
        <v>3.6</v>
      </c>
      <c r="D27" s="33" t="s">
        <v>255</v>
      </c>
      <c r="E27" s="48" t="str">
        <f t="shared" si="0"/>
        <v>Not Significantly Different</v>
      </c>
      <c r="G27" s="12">
        <f t="shared" si="1"/>
        <v>3.6</v>
      </c>
      <c r="H27" s="12">
        <f t="shared" si="2"/>
        <v>6</v>
      </c>
      <c r="I27" s="12" t="str">
        <f t="shared" si="3"/>
        <v>+/-</v>
      </c>
      <c r="J27" s="12" t="str">
        <f t="shared" si="4"/>
        <v>0.4</v>
      </c>
      <c r="K27" s="13">
        <f t="shared" si="5"/>
        <v>0.24316109422492402</v>
      </c>
      <c r="L27" s="13">
        <f t="shared" si="6"/>
        <v>0.19999999999999973</v>
      </c>
      <c r="M27" s="13">
        <f t="shared" si="7"/>
        <v>0.25064471888253259</v>
      </c>
      <c r="N27" s="13">
        <f t="shared" si="8"/>
        <v>0.79794220636953428</v>
      </c>
      <c r="O27" s="12" t="s">
        <v>236</v>
      </c>
    </row>
    <row r="28" spans="1:15" x14ac:dyDescent="0.25">
      <c r="A28" s="30">
        <v>17</v>
      </c>
      <c r="B28" s="31" t="s">
        <v>247</v>
      </c>
      <c r="C28" s="32">
        <v>3.6</v>
      </c>
      <c r="D28" s="33" t="s">
        <v>210</v>
      </c>
      <c r="E28" s="48" t="str">
        <f t="shared" si="0"/>
        <v>Not Significantly Different</v>
      </c>
      <c r="G28" s="12">
        <f t="shared" si="1"/>
        <v>3.6</v>
      </c>
      <c r="H28" s="12">
        <f t="shared" si="2"/>
        <v>6</v>
      </c>
      <c r="I28" s="12" t="str">
        <f t="shared" si="3"/>
        <v>+/-</v>
      </c>
      <c r="J28" s="12" t="str">
        <f t="shared" si="4"/>
        <v>0.2</v>
      </c>
      <c r="K28" s="13">
        <f t="shared" si="5"/>
        <v>0.12158054711246201</v>
      </c>
      <c r="L28" s="13">
        <f t="shared" si="6"/>
        <v>0.19999999999999973</v>
      </c>
      <c r="M28" s="13">
        <f t="shared" si="7"/>
        <v>0.1359311840425404</v>
      </c>
      <c r="N28" s="13">
        <f t="shared" si="8"/>
        <v>1.4713327291948597</v>
      </c>
      <c r="O28" s="12" t="s">
        <v>225</v>
      </c>
    </row>
    <row r="29" spans="1:15" x14ac:dyDescent="0.25">
      <c r="A29" s="30">
        <v>17</v>
      </c>
      <c r="B29" s="31" t="s">
        <v>245</v>
      </c>
      <c r="C29" s="32">
        <v>3.6</v>
      </c>
      <c r="D29" s="33" t="s">
        <v>217</v>
      </c>
      <c r="E29" s="48" t="str">
        <f t="shared" si="0"/>
        <v>Not Significantly Different</v>
      </c>
      <c r="G29" s="12">
        <f t="shared" si="1"/>
        <v>3.6</v>
      </c>
      <c r="H29" s="12">
        <f t="shared" si="2"/>
        <v>6</v>
      </c>
      <c r="I29" s="12" t="str">
        <f t="shared" si="3"/>
        <v>+/-</v>
      </c>
      <c r="J29" s="12" t="str">
        <f t="shared" si="4"/>
        <v>0.5</v>
      </c>
      <c r="K29" s="13">
        <f t="shared" si="5"/>
        <v>0.303951367781155</v>
      </c>
      <c r="L29" s="13">
        <f t="shared" si="6"/>
        <v>0.19999999999999973</v>
      </c>
      <c r="M29" s="13">
        <f t="shared" si="7"/>
        <v>0.30997079109986531</v>
      </c>
      <c r="N29" s="13">
        <f t="shared" si="8"/>
        <v>0.64522208460462471</v>
      </c>
      <c r="O29" s="12" t="s">
        <v>241</v>
      </c>
    </row>
    <row r="30" spans="1:15" x14ac:dyDescent="0.25">
      <c r="A30" s="30">
        <v>17</v>
      </c>
      <c r="B30" s="31" t="s">
        <v>251</v>
      </c>
      <c r="C30" s="32">
        <v>3.6</v>
      </c>
      <c r="D30" s="33" t="s">
        <v>210</v>
      </c>
      <c r="E30" s="48" t="str">
        <f t="shared" si="0"/>
        <v>Not Significantly Different</v>
      </c>
      <c r="G30" s="12">
        <f t="shared" si="1"/>
        <v>3.6</v>
      </c>
      <c r="H30" s="12">
        <f t="shared" si="2"/>
        <v>6</v>
      </c>
      <c r="I30" s="12" t="str">
        <f t="shared" si="3"/>
        <v>+/-</v>
      </c>
      <c r="J30" s="12" t="str">
        <f t="shared" si="4"/>
        <v>0.2</v>
      </c>
      <c r="K30" s="13">
        <f t="shared" si="5"/>
        <v>0.12158054711246201</v>
      </c>
      <c r="L30" s="13">
        <f t="shared" si="6"/>
        <v>0.19999999999999973</v>
      </c>
      <c r="M30" s="13">
        <f t="shared" si="7"/>
        <v>0.1359311840425404</v>
      </c>
      <c r="N30" s="13">
        <f t="shared" si="8"/>
        <v>1.4713327291948597</v>
      </c>
      <c r="O30" s="12" t="s">
        <v>207</v>
      </c>
    </row>
    <row r="31" spans="1:15" x14ac:dyDescent="0.25">
      <c r="A31" s="30">
        <v>21</v>
      </c>
      <c r="B31" s="31" t="s">
        <v>208</v>
      </c>
      <c r="C31" s="32">
        <v>3.5</v>
      </c>
      <c r="D31" s="33" t="s">
        <v>210</v>
      </c>
      <c r="E31" s="48" t="str">
        <f t="shared" si="0"/>
        <v>Significantly Different</v>
      </c>
      <c r="G31" s="12">
        <f t="shared" si="1"/>
        <v>3.5</v>
      </c>
      <c r="H31" s="12">
        <f t="shared" si="2"/>
        <v>6</v>
      </c>
      <c r="I31" s="12" t="str">
        <f t="shared" si="3"/>
        <v>+/-</v>
      </c>
      <c r="J31" s="12" t="str">
        <f t="shared" si="4"/>
        <v>0.2</v>
      </c>
      <c r="K31" s="13">
        <f t="shared" si="5"/>
        <v>0.12158054711246201</v>
      </c>
      <c r="L31" s="13">
        <f t="shared" si="6"/>
        <v>0.29999999999999982</v>
      </c>
      <c r="M31" s="13">
        <f t="shared" si="7"/>
        <v>0.1359311840425404</v>
      </c>
      <c r="N31" s="13">
        <f t="shared" si="8"/>
        <v>2.2069990937922914</v>
      </c>
      <c r="O31" s="12" t="s">
        <v>244</v>
      </c>
    </row>
    <row r="32" spans="1:15" x14ac:dyDescent="0.25">
      <c r="A32" s="30">
        <v>21</v>
      </c>
      <c r="B32" s="31" t="s">
        <v>235</v>
      </c>
      <c r="C32" s="32">
        <v>3.5</v>
      </c>
      <c r="D32" s="33" t="s">
        <v>206</v>
      </c>
      <c r="E32" s="48" t="str">
        <f t="shared" si="0"/>
        <v>Significantly Different</v>
      </c>
      <c r="G32" s="12">
        <f t="shared" si="1"/>
        <v>3.5</v>
      </c>
      <c r="H32" s="12">
        <f t="shared" si="2"/>
        <v>6</v>
      </c>
      <c r="I32" s="12" t="str">
        <f t="shared" si="3"/>
        <v>+/-</v>
      </c>
      <c r="J32" s="12" t="str">
        <f t="shared" si="4"/>
        <v>0.1</v>
      </c>
      <c r="K32" s="13">
        <f t="shared" si="5"/>
        <v>6.0790273556231005E-2</v>
      </c>
      <c r="L32" s="13">
        <f t="shared" si="6"/>
        <v>0.29999999999999982</v>
      </c>
      <c r="M32" s="13">
        <f t="shared" si="7"/>
        <v>8.5970429323592404E-2</v>
      </c>
      <c r="N32" s="13">
        <f t="shared" si="8"/>
        <v>3.4895719651556099</v>
      </c>
      <c r="O32" s="12" t="s">
        <v>247</v>
      </c>
    </row>
    <row r="33" spans="1:15" x14ac:dyDescent="0.25">
      <c r="A33" s="30">
        <v>21</v>
      </c>
      <c r="B33" s="31" t="s">
        <v>241</v>
      </c>
      <c r="C33" s="32">
        <v>3.5</v>
      </c>
      <c r="D33" s="33" t="s">
        <v>210</v>
      </c>
      <c r="E33" s="48" t="str">
        <f t="shared" si="0"/>
        <v>Significantly Different</v>
      </c>
      <c r="G33" s="12">
        <f t="shared" si="1"/>
        <v>3.5</v>
      </c>
      <c r="H33" s="12">
        <f t="shared" si="2"/>
        <v>6</v>
      </c>
      <c r="I33" s="12" t="str">
        <f t="shared" si="3"/>
        <v>+/-</v>
      </c>
      <c r="J33" s="12" t="str">
        <f t="shared" si="4"/>
        <v>0.2</v>
      </c>
      <c r="K33" s="13">
        <f t="shared" si="5"/>
        <v>0.12158054711246201</v>
      </c>
      <c r="L33" s="13">
        <f t="shared" si="6"/>
        <v>0.29999999999999982</v>
      </c>
      <c r="M33" s="13">
        <f t="shared" si="7"/>
        <v>0.1359311840425404</v>
      </c>
      <c r="N33" s="13">
        <f t="shared" si="8"/>
        <v>2.2069990937922914</v>
      </c>
      <c r="O33" s="12" t="s">
        <v>249</v>
      </c>
    </row>
    <row r="34" spans="1:15" x14ac:dyDescent="0.25">
      <c r="A34" s="30">
        <v>24</v>
      </c>
      <c r="B34" s="31" t="s">
        <v>261</v>
      </c>
      <c r="C34" s="32">
        <v>3.4</v>
      </c>
      <c r="D34" s="33" t="s">
        <v>210</v>
      </c>
      <c r="E34" s="48" t="str">
        <f t="shared" si="0"/>
        <v>Significantly Different</v>
      </c>
      <c r="G34" s="12">
        <f t="shared" si="1"/>
        <v>3.4</v>
      </c>
      <c r="H34" s="12">
        <f t="shared" si="2"/>
        <v>6</v>
      </c>
      <c r="I34" s="12" t="str">
        <f t="shared" si="3"/>
        <v>+/-</v>
      </c>
      <c r="J34" s="12" t="str">
        <f t="shared" si="4"/>
        <v>0.2</v>
      </c>
      <c r="K34" s="13">
        <f t="shared" si="5"/>
        <v>0.12158054711246201</v>
      </c>
      <c r="L34" s="13">
        <f t="shared" si="6"/>
        <v>0.39999999999999991</v>
      </c>
      <c r="M34" s="13">
        <f t="shared" si="7"/>
        <v>0.1359311840425404</v>
      </c>
      <c r="N34" s="13">
        <f t="shared" si="8"/>
        <v>2.9426654583897229</v>
      </c>
      <c r="O34" s="12" t="s">
        <v>240</v>
      </c>
    </row>
    <row r="35" spans="1:15" x14ac:dyDescent="0.25">
      <c r="A35" s="30">
        <v>25</v>
      </c>
      <c r="B35" s="31" t="s">
        <v>222</v>
      </c>
      <c r="C35" s="32">
        <v>3.3</v>
      </c>
      <c r="D35" s="33" t="s">
        <v>228</v>
      </c>
      <c r="E35" s="48" t="str">
        <f t="shared" si="0"/>
        <v>Significantly Different</v>
      </c>
      <c r="G35" s="12">
        <f t="shared" si="1"/>
        <v>3.3</v>
      </c>
      <c r="H35" s="12">
        <f t="shared" si="2"/>
        <v>6</v>
      </c>
      <c r="I35" s="12" t="str">
        <f t="shared" si="3"/>
        <v>+/-</v>
      </c>
      <c r="J35" s="12" t="str">
        <f t="shared" si="4"/>
        <v>0.3</v>
      </c>
      <c r="K35" s="13">
        <f t="shared" si="5"/>
        <v>0.18237082066869301</v>
      </c>
      <c r="L35" s="13">
        <f t="shared" si="6"/>
        <v>0.5</v>
      </c>
      <c r="M35" s="13">
        <f t="shared" si="7"/>
        <v>0.19223572402239389</v>
      </c>
      <c r="N35" s="13">
        <f t="shared" si="8"/>
        <v>2.6009733754884921</v>
      </c>
      <c r="O35" s="12" t="s">
        <v>250</v>
      </c>
    </row>
    <row r="36" spans="1:15" x14ac:dyDescent="0.25">
      <c r="A36" s="30">
        <v>26</v>
      </c>
      <c r="B36" s="31" t="s">
        <v>215</v>
      </c>
      <c r="C36" s="32">
        <v>3.2</v>
      </c>
      <c r="D36" s="33" t="s">
        <v>228</v>
      </c>
      <c r="E36" s="48" t="str">
        <f t="shared" si="0"/>
        <v>Significantly Different</v>
      </c>
      <c r="G36" s="12">
        <f t="shared" si="1"/>
        <v>3.2</v>
      </c>
      <c r="H36" s="12">
        <f t="shared" si="2"/>
        <v>6</v>
      </c>
      <c r="I36" s="12" t="str">
        <f t="shared" si="3"/>
        <v>+/-</v>
      </c>
      <c r="J36" s="12" t="str">
        <f t="shared" si="4"/>
        <v>0.3</v>
      </c>
      <c r="K36" s="13">
        <f t="shared" si="5"/>
        <v>0.18237082066869301</v>
      </c>
      <c r="L36" s="13">
        <f t="shared" si="6"/>
        <v>0.59999999999999964</v>
      </c>
      <c r="M36" s="13">
        <f t="shared" si="7"/>
        <v>0.19223572402239389</v>
      </c>
      <c r="N36" s="13">
        <f t="shared" si="8"/>
        <v>3.1211680505861885</v>
      </c>
      <c r="O36" s="12" t="s">
        <v>242</v>
      </c>
    </row>
    <row r="37" spans="1:15" x14ac:dyDescent="0.25">
      <c r="A37" s="30">
        <v>26</v>
      </c>
      <c r="B37" s="31" t="s">
        <v>225</v>
      </c>
      <c r="C37" s="32">
        <v>3.2</v>
      </c>
      <c r="D37" s="33" t="s">
        <v>210</v>
      </c>
      <c r="E37" s="48" t="str">
        <f t="shared" si="0"/>
        <v>Significantly Different</v>
      </c>
      <c r="G37" s="12">
        <f t="shared" si="1"/>
        <v>3.2</v>
      </c>
      <c r="H37" s="12">
        <f t="shared" si="2"/>
        <v>6</v>
      </c>
      <c r="I37" s="12" t="str">
        <f t="shared" si="3"/>
        <v>+/-</v>
      </c>
      <c r="J37" s="12" t="str">
        <f t="shared" si="4"/>
        <v>0.2</v>
      </c>
      <c r="K37" s="13">
        <f t="shared" si="5"/>
        <v>0.12158054711246201</v>
      </c>
      <c r="L37" s="13">
        <f t="shared" si="6"/>
        <v>0.59999999999999964</v>
      </c>
      <c r="M37" s="13">
        <f t="shared" si="7"/>
        <v>0.1359311840425404</v>
      </c>
      <c r="N37" s="13">
        <f t="shared" si="8"/>
        <v>4.4139981875845828</v>
      </c>
      <c r="O37" s="12" t="s">
        <v>223</v>
      </c>
    </row>
    <row r="38" spans="1:15" x14ac:dyDescent="0.25">
      <c r="A38" s="30">
        <v>26</v>
      </c>
      <c r="B38" s="31" t="s">
        <v>260</v>
      </c>
      <c r="C38" s="32">
        <v>3.2</v>
      </c>
      <c r="D38" s="33" t="s">
        <v>210</v>
      </c>
      <c r="E38" s="48" t="str">
        <f t="shared" si="0"/>
        <v>Significantly Different</v>
      </c>
      <c r="G38" s="12">
        <f t="shared" si="1"/>
        <v>3.2</v>
      </c>
      <c r="H38" s="12">
        <f t="shared" si="2"/>
        <v>6</v>
      </c>
      <c r="I38" s="12" t="str">
        <f t="shared" si="3"/>
        <v>+/-</v>
      </c>
      <c r="J38" s="12" t="str">
        <f t="shared" si="4"/>
        <v>0.2</v>
      </c>
      <c r="K38" s="13">
        <f t="shared" si="5"/>
        <v>0.12158054711246201</v>
      </c>
      <c r="L38" s="13">
        <f t="shared" si="6"/>
        <v>0.59999999999999964</v>
      </c>
      <c r="M38" s="13">
        <f t="shared" si="7"/>
        <v>0.1359311840425404</v>
      </c>
      <c r="N38" s="13">
        <f t="shared" si="8"/>
        <v>4.4139981875845828</v>
      </c>
      <c r="O38" s="12" t="s">
        <v>227</v>
      </c>
    </row>
    <row r="39" spans="1:15" x14ac:dyDescent="0.25">
      <c r="A39" s="30">
        <v>26</v>
      </c>
      <c r="B39" s="31" t="s">
        <v>256</v>
      </c>
      <c r="C39" s="32">
        <v>3.2</v>
      </c>
      <c r="D39" s="33" t="s">
        <v>210</v>
      </c>
      <c r="E39" s="48" t="str">
        <f t="shared" si="0"/>
        <v>Significantly Different</v>
      </c>
      <c r="G39" s="12">
        <f t="shared" si="1"/>
        <v>3.2</v>
      </c>
      <c r="H39" s="12">
        <f t="shared" si="2"/>
        <v>6</v>
      </c>
      <c r="I39" s="12" t="str">
        <f t="shared" si="3"/>
        <v>+/-</v>
      </c>
      <c r="J39" s="12" t="str">
        <f t="shared" si="4"/>
        <v>0.2</v>
      </c>
      <c r="K39" s="13">
        <f t="shared" si="5"/>
        <v>0.12158054711246201</v>
      </c>
      <c r="L39" s="13">
        <f t="shared" si="6"/>
        <v>0.59999999999999964</v>
      </c>
      <c r="M39" s="13">
        <f t="shared" si="7"/>
        <v>0.1359311840425404</v>
      </c>
      <c r="N39" s="13">
        <f t="shared" si="8"/>
        <v>4.4139981875845828</v>
      </c>
      <c r="O39" s="12" t="s">
        <v>254</v>
      </c>
    </row>
    <row r="40" spans="1:15" x14ac:dyDescent="0.25">
      <c r="A40" s="30">
        <v>30</v>
      </c>
      <c r="B40" s="31" t="s">
        <v>248</v>
      </c>
      <c r="C40" s="32">
        <v>3.1</v>
      </c>
      <c r="D40" s="33" t="s">
        <v>206</v>
      </c>
      <c r="E40" s="48" t="str">
        <f t="shared" si="0"/>
        <v>Significantly Different</v>
      </c>
      <c r="G40" s="12">
        <f t="shared" si="1"/>
        <v>3.1</v>
      </c>
      <c r="H40" s="12">
        <f t="shared" si="2"/>
        <v>6</v>
      </c>
      <c r="I40" s="12" t="str">
        <f t="shared" si="3"/>
        <v>+/-</v>
      </c>
      <c r="J40" s="12" t="str">
        <f t="shared" si="4"/>
        <v>0.1</v>
      </c>
      <c r="K40" s="13">
        <f t="shared" si="5"/>
        <v>6.0790273556231005E-2</v>
      </c>
      <c r="L40" s="13">
        <f t="shared" si="6"/>
        <v>0.69999999999999973</v>
      </c>
      <c r="M40" s="13">
        <f t="shared" si="7"/>
        <v>8.5970429323592404E-2</v>
      </c>
      <c r="N40" s="13">
        <f t="shared" si="8"/>
        <v>8.1423345853630913</v>
      </c>
      <c r="O40" s="12" t="s">
        <v>214</v>
      </c>
    </row>
    <row r="41" spans="1:15" x14ac:dyDescent="0.25">
      <c r="A41" s="30">
        <v>30</v>
      </c>
      <c r="B41" s="31" t="s">
        <v>212</v>
      </c>
      <c r="C41" s="32">
        <v>3.1</v>
      </c>
      <c r="D41" s="33" t="s">
        <v>255</v>
      </c>
      <c r="E41" s="48" t="str">
        <f t="shared" si="0"/>
        <v>Significantly Different</v>
      </c>
      <c r="G41" s="12">
        <f t="shared" si="1"/>
        <v>3.1</v>
      </c>
      <c r="H41" s="12">
        <f t="shared" si="2"/>
        <v>6</v>
      </c>
      <c r="I41" s="12" t="str">
        <f t="shared" si="3"/>
        <v>+/-</v>
      </c>
      <c r="J41" s="12" t="str">
        <f t="shared" si="4"/>
        <v>0.4</v>
      </c>
      <c r="K41" s="13">
        <f t="shared" si="5"/>
        <v>0.24316109422492402</v>
      </c>
      <c r="L41" s="13">
        <f t="shared" si="6"/>
        <v>0.69999999999999973</v>
      </c>
      <c r="M41" s="13">
        <f t="shared" si="7"/>
        <v>0.25064471888253259</v>
      </c>
      <c r="N41" s="13">
        <f t="shared" si="8"/>
        <v>2.7927977222933729</v>
      </c>
      <c r="O41" s="12" t="s">
        <v>257</v>
      </c>
    </row>
    <row r="42" spans="1:15" x14ac:dyDescent="0.25">
      <c r="A42" s="30">
        <v>32</v>
      </c>
      <c r="B42" s="31" t="s">
        <v>220</v>
      </c>
      <c r="C42" s="32">
        <v>3</v>
      </c>
      <c r="D42" s="33" t="s">
        <v>210</v>
      </c>
      <c r="E42" s="48" t="str">
        <f t="shared" si="0"/>
        <v>Significantly Different</v>
      </c>
      <c r="G42" s="12">
        <f t="shared" si="1"/>
        <v>3</v>
      </c>
      <c r="H42" s="12">
        <f t="shared" si="2"/>
        <v>6</v>
      </c>
      <c r="I42" s="12" t="str">
        <f t="shared" si="3"/>
        <v>+/-</v>
      </c>
      <c r="J42" s="12" t="str">
        <f t="shared" si="4"/>
        <v>0.2</v>
      </c>
      <c r="K42" s="13">
        <f t="shared" si="5"/>
        <v>0.12158054711246201</v>
      </c>
      <c r="L42" s="13">
        <f t="shared" si="6"/>
        <v>0.79999999999999982</v>
      </c>
      <c r="M42" s="13">
        <f t="shared" si="7"/>
        <v>0.1359311840425404</v>
      </c>
      <c r="N42" s="13">
        <f t="shared" si="8"/>
        <v>5.8853309167794459</v>
      </c>
      <c r="O42" s="12" t="s">
        <v>252</v>
      </c>
    </row>
    <row r="43" spans="1:15" x14ac:dyDescent="0.25">
      <c r="A43" s="30">
        <v>33</v>
      </c>
      <c r="B43" s="31" t="s">
        <v>214</v>
      </c>
      <c r="C43" s="32">
        <v>2.9</v>
      </c>
      <c r="D43" s="33" t="s">
        <v>255</v>
      </c>
      <c r="E43" s="48" t="str">
        <f t="shared" si="0"/>
        <v>Significantly Different</v>
      </c>
      <c r="G43" s="12">
        <f t="shared" si="1"/>
        <v>2.9</v>
      </c>
      <c r="H43" s="12">
        <f t="shared" si="2"/>
        <v>6</v>
      </c>
      <c r="I43" s="12" t="str">
        <f t="shared" si="3"/>
        <v>+/-</v>
      </c>
      <c r="J43" s="12" t="str">
        <f t="shared" si="4"/>
        <v>0.4</v>
      </c>
      <c r="K43" s="13">
        <f t="shared" si="5"/>
        <v>0.24316109422492402</v>
      </c>
      <c r="L43" s="13">
        <f t="shared" si="6"/>
        <v>0.89999999999999991</v>
      </c>
      <c r="M43" s="13">
        <f t="shared" si="7"/>
        <v>0.25064471888253259</v>
      </c>
      <c r="N43" s="13">
        <f t="shared" si="8"/>
        <v>3.5907399286629089</v>
      </c>
      <c r="O43" s="12" t="s">
        <v>259</v>
      </c>
    </row>
    <row r="44" spans="1:15" x14ac:dyDescent="0.25">
      <c r="A44" s="30">
        <v>33</v>
      </c>
      <c r="B44" s="31" t="s">
        <v>239</v>
      </c>
      <c r="C44" s="32">
        <v>2.9</v>
      </c>
      <c r="D44" s="33" t="s">
        <v>210</v>
      </c>
      <c r="E44" s="48" t="str">
        <f t="shared" si="0"/>
        <v>Significantly Different</v>
      </c>
      <c r="G44" s="12">
        <f t="shared" si="1"/>
        <v>2.9</v>
      </c>
      <c r="H44" s="12">
        <f t="shared" si="2"/>
        <v>6</v>
      </c>
      <c r="I44" s="12" t="str">
        <f t="shared" si="3"/>
        <v>+/-</v>
      </c>
      <c r="J44" s="12" t="str">
        <f t="shared" si="4"/>
        <v>0.2</v>
      </c>
      <c r="K44" s="13">
        <f t="shared" si="5"/>
        <v>0.12158054711246201</v>
      </c>
      <c r="L44" s="13">
        <f t="shared" si="6"/>
        <v>0.89999999999999991</v>
      </c>
      <c r="M44" s="13">
        <f t="shared" si="7"/>
        <v>0.1359311840425404</v>
      </c>
      <c r="N44" s="13">
        <f t="shared" si="8"/>
        <v>6.6209972813768774</v>
      </c>
      <c r="O44" s="12" t="s">
        <v>261</v>
      </c>
    </row>
    <row r="45" spans="1:15" x14ac:dyDescent="0.25">
      <c r="A45" s="30">
        <v>35</v>
      </c>
      <c r="B45" s="31" t="s">
        <v>221</v>
      </c>
      <c r="C45" s="32">
        <v>2.8</v>
      </c>
      <c r="D45" s="33" t="s">
        <v>228</v>
      </c>
      <c r="E45" s="48" t="str">
        <f t="shared" si="0"/>
        <v>Significantly Different</v>
      </c>
      <c r="G45" s="12">
        <f t="shared" si="1"/>
        <v>2.8</v>
      </c>
      <c r="H45" s="12">
        <f t="shared" si="2"/>
        <v>6</v>
      </c>
      <c r="I45" s="12" t="str">
        <f t="shared" si="3"/>
        <v>+/-</v>
      </c>
      <c r="J45" s="12" t="str">
        <f t="shared" si="4"/>
        <v>0.3</v>
      </c>
      <c r="K45" s="13">
        <f t="shared" si="5"/>
        <v>0.18237082066869301</v>
      </c>
      <c r="L45" s="13">
        <f t="shared" si="6"/>
        <v>1</v>
      </c>
      <c r="M45" s="13">
        <f t="shared" si="7"/>
        <v>0.19223572402239389</v>
      </c>
      <c r="N45" s="13">
        <f t="shared" si="8"/>
        <v>5.2019467509769841</v>
      </c>
      <c r="O45" s="12" t="s">
        <v>230</v>
      </c>
    </row>
    <row r="46" spans="1:15" x14ac:dyDescent="0.25">
      <c r="A46" s="30">
        <v>35</v>
      </c>
      <c r="B46" s="31" t="s">
        <v>237</v>
      </c>
      <c r="C46" s="32">
        <v>2.8</v>
      </c>
      <c r="D46" s="33" t="s">
        <v>210</v>
      </c>
      <c r="E46" s="48" t="str">
        <f t="shared" si="0"/>
        <v>Significantly Different</v>
      </c>
      <c r="G46" s="12">
        <f t="shared" si="1"/>
        <v>2.8</v>
      </c>
      <c r="H46" s="12">
        <f t="shared" si="2"/>
        <v>6</v>
      </c>
      <c r="I46" s="12" t="str">
        <f t="shared" si="3"/>
        <v>+/-</v>
      </c>
      <c r="J46" s="12" t="str">
        <f t="shared" si="4"/>
        <v>0.2</v>
      </c>
      <c r="K46" s="13">
        <f t="shared" si="5"/>
        <v>0.12158054711246201</v>
      </c>
      <c r="L46" s="13">
        <f t="shared" si="6"/>
        <v>1</v>
      </c>
      <c r="M46" s="13">
        <f t="shared" si="7"/>
        <v>0.1359311840425404</v>
      </c>
      <c r="N46" s="13">
        <f t="shared" si="8"/>
        <v>7.3566636459743089</v>
      </c>
      <c r="O46" s="12" t="s">
        <v>243</v>
      </c>
    </row>
    <row r="47" spans="1:15" x14ac:dyDescent="0.25">
      <c r="A47" s="30">
        <v>35</v>
      </c>
      <c r="B47" s="31" t="s">
        <v>249</v>
      </c>
      <c r="C47" s="32">
        <v>2.8</v>
      </c>
      <c r="D47" s="33" t="s">
        <v>206</v>
      </c>
      <c r="E47" s="48" t="str">
        <f t="shared" si="0"/>
        <v>Significantly Different</v>
      </c>
      <c r="G47" s="12">
        <f t="shared" si="1"/>
        <v>2.8</v>
      </c>
      <c r="H47" s="12">
        <f t="shared" si="2"/>
        <v>6</v>
      </c>
      <c r="I47" s="12" t="str">
        <f t="shared" si="3"/>
        <v>+/-</v>
      </c>
      <c r="J47" s="12" t="str">
        <f t="shared" si="4"/>
        <v>0.1</v>
      </c>
      <c r="K47" s="13">
        <f t="shared" si="5"/>
        <v>6.0790273556231005E-2</v>
      </c>
      <c r="L47" s="13">
        <f t="shared" si="6"/>
        <v>1</v>
      </c>
      <c r="M47" s="13">
        <f t="shared" si="7"/>
        <v>8.5970429323592404E-2</v>
      </c>
      <c r="N47" s="13">
        <f t="shared" si="8"/>
        <v>11.631906550518707</v>
      </c>
      <c r="O47" s="12" t="s">
        <v>260</v>
      </c>
    </row>
    <row r="48" spans="1:15" x14ac:dyDescent="0.25">
      <c r="A48" s="30">
        <v>35</v>
      </c>
      <c r="B48" s="31" t="s">
        <v>243</v>
      </c>
      <c r="C48" s="32">
        <v>2.8</v>
      </c>
      <c r="D48" s="33" t="s">
        <v>206</v>
      </c>
      <c r="E48" s="48" t="str">
        <f t="shared" si="0"/>
        <v>Significantly Different</v>
      </c>
      <c r="G48" s="12">
        <f t="shared" si="1"/>
        <v>2.8</v>
      </c>
      <c r="H48" s="12">
        <f t="shared" si="2"/>
        <v>6</v>
      </c>
      <c r="I48" s="12" t="str">
        <f t="shared" si="3"/>
        <v>+/-</v>
      </c>
      <c r="J48" s="12" t="str">
        <f t="shared" si="4"/>
        <v>0.1</v>
      </c>
      <c r="K48" s="13">
        <f t="shared" si="5"/>
        <v>6.0790273556231005E-2</v>
      </c>
      <c r="L48" s="13">
        <f t="shared" si="6"/>
        <v>1</v>
      </c>
      <c r="M48" s="13">
        <f t="shared" si="7"/>
        <v>8.5970429323592404E-2</v>
      </c>
      <c r="N48" s="13">
        <f t="shared" si="8"/>
        <v>11.631906550518707</v>
      </c>
      <c r="O48" s="12" t="s">
        <v>239</v>
      </c>
    </row>
    <row r="49" spans="1:15" x14ac:dyDescent="0.25">
      <c r="A49" s="30">
        <v>39</v>
      </c>
      <c r="B49" s="31" t="s">
        <v>242</v>
      </c>
      <c r="C49" s="32">
        <v>2.7</v>
      </c>
      <c r="D49" s="33" t="s">
        <v>210</v>
      </c>
      <c r="E49" s="48" t="str">
        <f t="shared" si="0"/>
        <v>Significantly Different</v>
      </c>
      <c r="G49" s="12">
        <f t="shared" si="1"/>
        <v>2.7</v>
      </c>
      <c r="H49" s="12">
        <f t="shared" si="2"/>
        <v>6</v>
      </c>
      <c r="I49" s="12" t="str">
        <f t="shared" si="3"/>
        <v>+/-</v>
      </c>
      <c r="J49" s="12" t="str">
        <f t="shared" si="4"/>
        <v>0.2</v>
      </c>
      <c r="K49" s="13">
        <f t="shared" si="5"/>
        <v>0.12158054711246201</v>
      </c>
      <c r="L49" s="13">
        <f t="shared" si="6"/>
        <v>1.0999999999999996</v>
      </c>
      <c r="M49" s="13">
        <f t="shared" si="7"/>
        <v>0.1359311840425404</v>
      </c>
      <c r="N49" s="13">
        <f t="shared" si="8"/>
        <v>8.092330010571736</v>
      </c>
      <c r="O49" s="12" t="s">
        <v>248</v>
      </c>
    </row>
    <row r="50" spans="1:15" x14ac:dyDescent="0.25">
      <c r="A50" s="30">
        <v>40</v>
      </c>
      <c r="B50" s="31" t="s">
        <v>236</v>
      </c>
      <c r="C50" s="32">
        <v>2.5</v>
      </c>
      <c r="D50" s="33" t="s">
        <v>210</v>
      </c>
      <c r="E50" s="48" t="str">
        <f t="shared" si="0"/>
        <v>Significantly Different</v>
      </c>
      <c r="G50" s="12">
        <f t="shared" si="1"/>
        <v>2.5</v>
      </c>
      <c r="H50" s="12">
        <f t="shared" si="2"/>
        <v>6</v>
      </c>
      <c r="I50" s="12" t="str">
        <f t="shared" si="3"/>
        <v>+/-</v>
      </c>
      <c r="J50" s="12" t="str">
        <f t="shared" si="4"/>
        <v>0.2</v>
      </c>
      <c r="K50" s="13">
        <f t="shared" si="5"/>
        <v>0.12158054711246201</v>
      </c>
      <c r="L50" s="13">
        <f t="shared" si="6"/>
        <v>1.2999999999999998</v>
      </c>
      <c r="M50" s="13">
        <f t="shared" si="7"/>
        <v>0.1359311840425404</v>
      </c>
      <c r="N50" s="13">
        <f t="shared" si="8"/>
        <v>9.563662739766599</v>
      </c>
      <c r="O50" s="12" t="s">
        <v>245</v>
      </c>
    </row>
    <row r="51" spans="1:15" x14ac:dyDescent="0.25">
      <c r="A51" s="30">
        <v>41</v>
      </c>
      <c r="B51" s="31" t="s">
        <v>226</v>
      </c>
      <c r="C51" s="32">
        <v>2.4</v>
      </c>
      <c r="D51" s="33" t="s">
        <v>217</v>
      </c>
      <c r="E51" s="48" t="str">
        <f t="shared" si="0"/>
        <v>Significantly Different</v>
      </c>
      <c r="G51" s="12">
        <f t="shared" si="1"/>
        <v>2.4</v>
      </c>
      <c r="H51" s="12">
        <f t="shared" si="2"/>
        <v>6</v>
      </c>
      <c r="I51" s="12" t="str">
        <f t="shared" si="3"/>
        <v>+/-</v>
      </c>
      <c r="J51" s="12" t="str">
        <f t="shared" si="4"/>
        <v>0.5</v>
      </c>
      <c r="K51" s="13">
        <f t="shared" si="5"/>
        <v>0.303951367781155</v>
      </c>
      <c r="L51" s="13">
        <f t="shared" si="6"/>
        <v>1.4</v>
      </c>
      <c r="M51" s="13">
        <f t="shared" si="7"/>
        <v>0.30997079109986531</v>
      </c>
      <c r="N51" s="13">
        <f t="shared" si="8"/>
        <v>4.5165545922323789</v>
      </c>
      <c r="O51" s="12" t="s">
        <v>263</v>
      </c>
    </row>
    <row r="52" spans="1:15" x14ac:dyDescent="0.25">
      <c r="A52" s="30">
        <v>42</v>
      </c>
      <c r="B52" s="31" t="s">
        <v>216</v>
      </c>
      <c r="C52" s="32">
        <v>2.2000000000000002</v>
      </c>
      <c r="D52" s="33" t="s">
        <v>217</v>
      </c>
      <c r="E52" s="48" t="str">
        <f t="shared" si="0"/>
        <v>Significantly Different</v>
      </c>
      <c r="G52" s="12">
        <f t="shared" si="1"/>
        <v>2.2000000000000002</v>
      </c>
      <c r="H52" s="12">
        <f t="shared" si="2"/>
        <v>6</v>
      </c>
      <c r="I52" s="12" t="str">
        <f t="shared" si="3"/>
        <v>+/-</v>
      </c>
      <c r="J52" s="12" t="str">
        <f t="shared" si="4"/>
        <v>0.5</v>
      </c>
      <c r="K52" s="13">
        <f t="shared" si="5"/>
        <v>0.303951367781155</v>
      </c>
      <c r="L52" s="13">
        <f t="shared" si="6"/>
        <v>1.5999999999999996</v>
      </c>
      <c r="M52" s="13">
        <f t="shared" si="7"/>
        <v>0.30997079109986531</v>
      </c>
      <c r="N52" s="13">
        <f t="shared" si="8"/>
        <v>5.161776676837003</v>
      </c>
      <c r="O52" s="12" t="s">
        <v>238</v>
      </c>
    </row>
    <row r="53" spans="1:15" x14ac:dyDescent="0.25">
      <c r="A53" s="30">
        <v>43</v>
      </c>
      <c r="B53" s="31" t="s">
        <v>207</v>
      </c>
      <c r="C53" s="32">
        <v>2.1</v>
      </c>
      <c r="D53" s="33" t="s">
        <v>228</v>
      </c>
      <c r="E53" s="48" t="str">
        <f t="shared" si="0"/>
        <v>Significantly Different</v>
      </c>
      <c r="G53" s="12">
        <f t="shared" si="1"/>
        <v>2.1</v>
      </c>
      <c r="H53" s="12">
        <f t="shared" si="2"/>
        <v>6</v>
      </c>
      <c r="I53" s="12" t="str">
        <f t="shared" si="3"/>
        <v>+/-</v>
      </c>
      <c r="J53" s="12" t="str">
        <f t="shared" si="4"/>
        <v>0.3</v>
      </c>
      <c r="K53" s="13">
        <f t="shared" si="5"/>
        <v>0.18237082066869301</v>
      </c>
      <c r="L53" s="13">
        <f t="shared" si="6"/>
        <v>1.6999999999999997</v>
      </c>
      <c r="M53" s="13">
        <f t="shared" si="7"/>
        <v>0.19223572402239389</v>
      </c>
      <c r="N53" s="13">
        <f t="shared" si="8"/>
        <v>8.8433094766608704</v>
      </c>
      <c r="O53" s="12" t="s">
        <v>251</v>
      </c>
    </row>
    <row r="54" spans="1:15" x14ac:dyDescent="0.25">
      <c r="A54" s="30">
        <v>43</v>
      </c>
      <c r="B54" s="31" t="s">
        <v>223</v>
      </c>
      <c r="C54" s="32">
        <v>2.1</v>
      </c>
      <c r="D54" s="33" t="s">
        <v>228</v>
      </c>
      <c r="E54" s="48" t="str">
        <f t="shared" si="0"/>
        <v>Significantly Different</v>
      </c>
      <c r="G54" s="12">
        <f t="shared" si="1"/>
        <v>2.1</v>
      </c>
      <c r="H54" s="12">
        <f t="shared" si="2"/>
        <v>6</v>
      </c>
      <c r="I54" s="12" t="str">
        <f t="shared" si="3"/>
        <v>+/-</v>
      </c>
      <c r="J54" s="12" t="str">
        <f t="shared" si="4"/>
        <v>0.3</v>
      </c>
      <c r="K54" s="13">
        <f t="shared" si="5"/>
        <v>0.18237082066869301</v>
      </c>
      <c r="L54" s="13">
        <f t="shared" si="6"/>
        <v>1.6999999999999997</v>
      </c>
      <c r="M54" s="13">
        <f t="shared" si="7"/>
        <v>0.19223572402239389</v>
      </c>
      <c r="N54" s="13">
        <f t="shared" si="8"/>
        <v>8.8433094766608704</v>
      </c>
      <c r="O54" s="12" t="s">
        <v>258</v>
      </c>
    </row>
    <row r="55" spans="1:15" x14ac:dyDescent="0.25">
      <c r="A55" s="30">
        <v>45</v>
      </c>
      <c r="B55" s="31" t="s">
        <v>240</v>
      </c>
      <c r="C55" s="32">
        <v>2</v>
      </c>
      <c r="D55" s="33" t="s">
        <v>206</v>
      </c>
      <c r="E55" s="48" t="str">
        <f t="shared" si="0"/>
        <v>Significantly Different</v>
      </c>
      <c r="G55" s="12">
        <f t="shared" si="1"/>
        <v>2</v>
      </c>
      <c r="H55" s="12">
        <f t="shared" si="2"/>
        <v>6</v>
      </c>
      <c r="I55" s="12" t="str">
        <f t="shared" si="3"/>
        <v>+/-</v>
      </c>
      <c r="J55" s="12" t="str">
        <f t="shared" si="4"/>
        <v>0.1</v>
      </c>
      <c r="K55" s="13">
        <f t="shared" si="5"/>
        <v>6.0790273556231005E-2</v>
      </c>
      <c r="L55" s="13">
        <f t="shared" si="6"/>
        <v>1.7999999999999998</v>
      </c>
      <c r="M55" s="13">
        <f t="shared" si="7"/>
        <v>8.5970429323592404E-2</v>
      </c>
      <c r="N55" s="13">
        <f t="shared" si="8"/>
        <v>20.937431790933669</v>
      </c>
      <c r="O55" s="12" t="s">
        <v>232</v>
      </c>
    </row>
    <row r="56" spans="1:15" x14ac:dyDescent="0.25">
      <c r="A56" s="30">
        <v>45</v>
      </c>
      <c r="B56" s="31" t="s">
        <v>234</v>
      </c>
      <c r="C56" s="32">
        <v>2</v>
      </c>
      <c r="D56" s="33" t="s">
        <v>206</v>
      </c>
      <c r="E56" s="48" t="str">
        <f t="shared" si="0"/>
        <v>Significantly Different</v>
      </c>
      <c r="G56" s="12">
        <f t="shared" si="1"/>
        <v>2</v>
      </c>
      <c r="H56" s="12">
        <f t="shared" si="2"/>
        <v>6</v>
      </c>
      <c r="I56" s="12" t="str">
        <f t="shared" si="3"/>
        <v>+/-</v>
      </c>
      <c r="J56" s="12" t="str">
        <f t="shared" si="4"/>
        <v>0.1</v>
      </c>
      <c r="K56" s="13">
        <f t="shared" si="5"/>
        <v>6.0790273556231005E-2</v>
      </c>
      <c r="L56" s="13">
        <f t="shared" si="6"/>
        <v>1.7999999999999998</v>
      </c>
      <c r="M56" s="13">
        <f t="shared" si="7"/>
        <v>8.5970429323592404E-2</v>
      </c>
      <c r="N56" s="13">
        <f t="shared" si="8"/>
        <v>20.937431790933669</v>
      </c>
      <c r="O56" s="12" t="s">
        <v>209</v>
      </c>
    </row>
    <row r="57" spans="1:15" x14ac:dyDescent="0.25">
      <c r="A57" s="30">
        <v>47</v>
      </c>
      <c r="B57" s="31" t="s">
        <v>227</v>
      </c>
      <c r="C57" s="32">
        <v>1.8</v>
      </c>
      <c r="D57" s="33" t="s">
        <v>210</v>
      </c>
      <c r="E57" s="48" t="str">
        <f t="shared" si="0"/>
        <v>Significantly Different</v>
      </c>
      <c r="G57" s="12">
        <f t="shared" si="1"/>
        <v>1.8</v>
      </c>
      <c r="H57" s="12">
        <f t="shared" si="2"/>
        <v>6</v>
      </c>
      <c r="I57" s="12" t="str">
        <f t="shared" si="3"/>
        <v>+/-</v>
      </c>
      <c r="J57" s="12" t="str">
        <f t="shared" si="4"/>
        <v>0.2</v>
      </c>
      <c r="K57" s="13">
        <f t="shared" si="5"/>
        <v>0.12158054711246201</v>
      </c>
      <c r="L57" s="13">
        <f t="shared" si="6"/>
        <v>1.9999999999999998</v>
      </c>
      <c r="M57" s="13">
        <f t="shared" si="7"/>
        <v>0.1359311840425404</v>
      </c>
      <c r="N57" s="13">
        <f t="shared" si="8"/>
        <v>14.713327291948616</v>
      </c>
      <c r="O57" s="12" t="s">
        <v>262</v>
      </c>
    </row>
    <row r="58" spans="1:15" x14ac:dyDescent="0.25">
      <c r="A58" s="30">
        <v>47</v>
      </c>
      <c r="B58" s="31" t="s">
        <v>238</v>
      </c>
      <c r="C58" s="32">
        <v>1.8</v>
      </c>
      <c r="D58" s="33" t="s">
        <v>228</v>
      </c>
      <c r="E58" s="48" t="str">
        <f t="shared" si="0"/>
        <v>Significantly Different</v>
      </c>
      <c r="G58" s="12">
        <f t="shared" si="1"/>
        <v>1.8</v>
      </c>
      <c r="H58" s="12">
        <f t="shared" si="2"/>
        <v>6</v>
      </c>
      <c r="I58" s="12" t="str">
        <f t="shared" si="3"/>
        <v>+/-</v>
      </c>
      <c r="J58" s="12" t="str">
        <f t="shared" si="4"/>
        <v>0.3</v>
      </c>
      <c r="K58" s="13">
        <f t="shared" si="5"/>
        <v>0.18237082066869301</v>
      </c>
      <c r="L58" s="13">
        <f t="shared" si="6"/>
        <v>1.9999999999999998</v>
      </c>
      <c r="M58" s="13">
        <f t="shared" si="7"/>
        <v>0.19223572402239389</v>
      </c>
      <c r="N58" s="13">
        <f t="shared" si="8"/>
        <v>10.403893501953966</v>
      </c>
      <c r="O58" s="12" t="s">
        <v>256</v>
      </c>
    </row>
    <row r="59" spans="1:15" x14ac:dyDescent="0.25">
      <c r="A59" s="30">
        <v>49</v>
      </c>
      <c r="B59" s="31" t="s">
        <v>219</v>
      </c>
      <c r="C59" s="32">
        <v>1.7</v>
      </c>
      <c r="D59" s="33" t="s">
        <v>210</v>
      </c>
      <c r="E59" s="48" t="str">
        <f t="shared" si="0"/>
        <v>Significantly Different</v>
      </c>
      <c r="G59" s="12">
        <f t="shared" si="1"/>
        <v>1.7</v>
      </c>
      <c r="H59" s="12">
        <f t="shared" si="2"/>
        <v>6</v>
      </c>
      <c r="I59" s="12" t="str">
        <f t="shared" si="3"/>
        <v>+/-</v>
      </c>
      <c r="J59" s="12" t="str">
        <f t="shared" si="4"/>
        <v>0.2</v>
      </c>
      <c r="K59" s="13">
        <f t="shared" si="5"/>
        <v>0.12158054711246201</v>
      </c>
      <c r="L59" s="13">
        <f t="shared" si="6"/>
        <v>2.0999999999999996</v>
      </c>
      <c r="M59" s="13">
        <f t="shared" si="7"/>
        <v>0.1359311840425404</v>
      </c>
      <c r="N59" s="13">
        <f t="shared" si="8"/>
        <v>15.448993656546046</v>
      </c>
      <c r="O59" s="12" t="s">
        <v>212</v>
      </c>
    </row>
    <row r="60" spans="1:15" x14ac:dyDescent="0.25">
      <c r="A60" s="30">
        <v>49</v>
      </c>
      <c r="B60" s="31" t="s">
        <v>209</v>
      </c>
      <c r="C60" s="32">
        <v>1.7</v>
      </c>
      <c r="D60" s="33" t="s">
        <v>228</v>
      </c>
      <c r="E60" s="48" t="str">
        <f t="shared" si="0"/>
        <v>Significantly Different</v>
      </c>
      <c r="G60" s="12">
        <f t="shared" si="1"/>
        <v>1.7</v>
      </c>
      <c r="H60" s="12">
        <f t="shared" si="2"/>
        <v>6</v>
      </c>
      <c r="I60" s="12" t="str">
        <f t="shared" si="3"/>
        <v>+/-</v>
      </c>
      <c r="J60" s="12" t="str">
        <f t="shared" si="4"/>
        <v>0.3</v>
      </c>
      <c r="K60" s="13">
        <f t="shared" si="5"/>
        <v>0.18237082066869301</v>
      </c>
      <c r="L60" s="13">
        <f t="shared" si="6"/>
        <v>2.0999999999999996</v>
      </c>
      <c r="M60" s="13">
        <f t="shared" si="7"/>
        <v>0.19223572402239389</v>
      </c>
      <c r="N60" s="13">
        <f t="shared" si="8"/>
        <v>10.924088177051663</v>
      </c>
      <c r="O60" s="12" t="s">
        <v>234</v>
      </c>
    </row>
    <row r="61" spans="1:15" x14ac:dyDescent="0.25">
      <c r="A61" s="30">
        <v>51</v>
      </c>
      <c r="B61" s="31" t="s">
        <v>230</v>
      </c>
      <c r="C61" s="32">
        <v>1.2</v>
      </c>
      <c r="D61" s="33" t="s">
        <v>228</v>
      </c>
      <c r="E61" s="48" t="str">
        <f t="shared" si="0"/>
        <v>Significantly Different</v>
      </c>
      <c r="G61" s="12">
        <f t="shared" si="1"/>
        <v>1.2</v>
      </c>
      <c r="H61" s="12">
        <f t="shared" si="2"/>
        <v>6</v>
      </c>
      <c r="I61" s="12" t="str">
        <f t="shared" si="3"/>
        <v>+/-</v>
      </c>
      <c r="J61" s="12" t="str">
        <f t="shared" si="4"/>
        <v>0.3</v>
      </c>
      <c r="K61" s="13">
        <f t="shared" si="5"/>
        <v>0.18237082066869301</v>
      </c>
      <c r="L61" s="13">
        <f t="shared" si="6"/>
        <v>2.5999999999999996</v>
      </c>
      <c r="M61" s="13">
        <f t="shared" si="7"/>
        <v>0.19223572402239389</v>
      </c>
      <c r="N61" s="13">
        <f t="shared" si="8"/>
        <v>13.525061552540157</v>
      </c>
      <c r="O61" s="12" t="s">
        <v>216</v>
      </c>
    </row>
    <row r="62" spans="1:15" ht="15.75" thickBot="1" x14ac:dyDescent="0.3">
      <c r="A62" s="36"/>
      <c r="B62" s="37" t="s">
        <v>264</v>
      </c>
      <c r="C62" s="38">
        <v>4.5999999999999996</v>
      </c>
      <c r="D62" s="39" t="s">
        <v>228</v>
      </c>
      <c r="E62" s="49" t="str">
        <f t="shared" si="0"/>
        <v>Significantly Different</v>
      </c>
      <c r="G62" s="12">
        <f t="shared" si="1"/>
        <v>4.5999999999999996</v>
      </c>
      <c r="H62" s="12">
        <f t="shared" si="2"/>
        <v>6</v>
      </c>
      <c r="I62" s="12" t="str">
        <f t="shared" si="3"/>
        <v>+/-</v>
      </c>
      <c r="J62" s="12" t="str">
        <f t="shared" si="4"/>
        <v>0.3</v>
      </c>
      <c r="K62" s="13">
        <f t="shared" si="5"/>
        <v>0.18237082066869301</v>
      </c>
      <c r="L62" s="13">
        <f t="shared" si="6"/>
        <v>-0.79999999999999982</v>
      </c>
      <c r="M62" s="13">
        <f t="shared" si="7"/>
        <v>0.19223572402239389</v>
      </c>
      <c r="N62" s="13">
        <f t="shared" si="8"/>
        <v>-4.1615574007815859</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365" priority="5" operator="equal">
      <formula>"State Selected"</formula>
    </cfRule>
    <cfRule type="cellIs" dxfId="364" priority="6" operator="equal">
      <formula>"Not Significantly Different"</formula>
    </cfRule>
  </conditionalFormatting>
  <conditionalFormatting sqref="E10:E62">
    <cfRule type="cellIs" dxfId="363" priority="1" operator="equal">
      <formula>"OTHER ERROR"</formula>
    </cfRule>
    <cfRule type="cellIs" dxfId="362" priority="2" operator="equal">
      <formula>"Statistical Test not applicable"</formula>
    </cfRule>
    <cfRule type="cellIs" dxfId="361" priority="3" operator="equal">
      <formula>"Geography Selected"</formula>
    </cfRule>
    <cfRule type="cellIs" dxfId="360"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D74255E7-52E3-4AEE-84BA-6E434535344C}">
      <formula1>$O$10:$O$62</formula1>
    </dataValidation>
  </dataValidation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70C14-0AFE-4675-9305-7BCA1B54BFEE}">
  <sheetPr codeName="Sheet62"/>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65</v>
      </c>
    </row>
    <row r="2" spans="1:16" x14ac:dyDescent="0.25">
      <c r="A2" s="14" t="s">
        <v>181</v>
      </c>
      <c r="B2" s="12" t="s">
        <v>396</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37</v>
      </c>
      <c r="C6" s="12" t="s">
        <v>188</v>
      </c>
      <c r="H6" s="19" t="s">
        <v>189</v>
      </c>
      <c r="I6" s="12">
        <f>VLOOKUP($B$4,$B$9:$K$62,6,FALSE)</f>
        <v>37</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37</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37</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226</v>
      </c>
      <c r="C11" s="32">
        <v>59.5</v>
      </c>
      <c r="D11" s="35" t="s">
        <v>333</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59.5</v>
      </c>
      <c r="H11" s="12">
        <f t="shared" ref="H11:H62" si="2">LEN(TRIM(D11))</f>
        <v>6</v>
      </c>
      <c r="I11" s="12" t="str">
        <f t="shared" ref="I11:I62" si="3">IF(H11&gt;=3,MID(TRIM(D11),1,3),"NO")</f>
        <v>+/-</v>
      </c>
      <c r="J11" s="12" t="str">
        <f t="shared" ref="J11:J62" si="4">IF(TRIM(I11)="+/-",MID(TRIM(D11),4,H11-3),D11)</f>
        <v>1.3</v>
      </c>
      <c r="K11" s="13">
        <f t="shared" ref="K11:K62" si="5">IF(TRIM(J11)="*****",0,IF(ISERROR(VALUE(J11)),"NA",VALUE(J11/$I$4)))</f>
        <v>0.79027355623100304</v>
      </c>
      <c r="L11" s="13">
        <f t="shared" ref="L11:L62" si="6">IF(AND(ISNUMBER(G11),ISNUMBER($I$6)),$I$6-G11,"N/A")</f>
        <v>-22.5</v>
      </c>
      <c r="M11" s="13">
        <f t="shared" ref="M11:M62" si="7">IF(AND(ISNUMBER(K11),ISNUMBER($I$7)),SQRT(K11^2+($I$7)^2),"N/A")</f>
        <v>0.79260819516141623</v>
      </c>
      <c r="N11" s="13">
        <f>IF(AND(ISNUMBER(L11),ISNUMBER(M11),M11&lt;&gt;0),L11/M11,"NA")</f>
        <v>-28.387291649713298</v>
      </c>
      <c r="O11" s="12" t="s">
        <v>208</v>
      </c>
    </row>
    <row r="12" spans="1:16" x14ac:dyDescent="0.25">
      <c r="A12" s="30">
        <v>2</v>
      </c>
      <c r="B12" s="31" t="s">
        <v>245</v>
      </c>
      <c r="C12" s="32">
        <v>42.9</v>
      </c>
      <c r="D12" s="33" t="s">
        <v>314</v>
      </c>
      <c r="E12" s="48" t="str">
        <f t="shared" si="0"/>
        <v>Significantly Different</v>
      </c>
      <c r="G12" s="12">
        <f t="shared" si="1"/>
        <v>42.9</v>
      </c>
      <c r="H12" s="12">
        <f t="shared" si="2"/>
        <v>6</v>
      </c>
      <c r="I12" s="12" t="str">
        <f t="shared" si="3"/>
        <v>+/-</v>
      </c>
      <c r="J12" s="12" t="str">
        <f t="shared" si="4"/>
        <v>1.1</v>
      </c>
      <c r="K12" s="13">
        <f t="shared" si="5"/>
        <v>0.66869300911854113</v>
      </c>
      <c r="L12" s="13">
        <f t="shared" si="6"/>
        <v>-5.8999999999999986</v>
      </c>
      <c r="M12" s="13">
        <f t="shared" si="7"/>
        <v>0.67145051776214359</v>
      </c>
      <c r="N12" s="13">
        <f t="shared" ref="N12:N62" si="8">IF(AND(ISNUMBER(L12),ISNUMBER(M12),M12&lt;&gt;0),L12/M12,"NA")</f>
        <v>-8.786946832156632</v>
      </c>
      <c r="O12" s="12" t="s">
        <v>211</v>
      </c>
    </row>
    <row r="13" spans="1:16" x14ac:dyDescent="0.25">
      <c r="A13" s="30">
        <v>3</v>
      </c>
      <c r="B13" s="31" t="s">
        <v>218</v>
      </c>
      <c r="C13" s="32">
        <v>40.9</v>
      </c>
      <c r="D13" s="33" t="s">
        <v>210</v>
      </c>
      <c r="E13" s="48" t="str">
        <f t="shared" si="0"/>
        <v>Significantly Different</v>
      </c>
      <c r="G13" s="12">
        <f t="shared" si="1"/>
        <v>40.9</v>
      </c>
      <c r="H13" s="12">
        <f t="shared" si="2"/>
        <v>6</v>
      </c>
      <c r="I13" s="12" t="str">
        <f t="shared" si="3"/>
        <v>+/-</v>
      </c>
      <c r="J13" s="12" t="str">
        <f t="shared" si="4"/>
        <v>0.2</v>
      </c>
      <c r="K13" s="13">
        <f t="shared" si="5"/>
        <v>0.12158054711246201</v>
      </c>
      <c r="L13" s="13">
        <f t="shared" si="6"/>
        <v>-3.8999999999999986</v>
      </c>
      <c r="M13" s="13">
        <f t="shared" si="7"/>
        <v>0.1359311840425404</v>
      </c>
      <c r="N13" s="13">
        <f t="shared" si="8"/>
        <v>-28.690988219299793</v>
      </c>
      <c r="O13" s="12" t="s">
        <v>213</v>
      </c>
    </row>
    <row r="14" spans="1:16" x14ac:dyDescent="0.25">
      <c r="A14" s="30">
        <v>4</v>
      </c>
      <c r="B14" s="31" t="s">
        <v>259</v>
      </c>
      <c r="C14" s="32">
        <v>40.5</v>
      </c>
      <c r="D14" s="33" t="s">
        <v>210</v>
      </c>
      <c r="E14" s="48" t="str">
        <f t="shared" si="0"/>
        <v>Significantly Different</v>
      </c>
      <c r="G14" s="12">
        <f t="shared" si="1"/>
        <v>40.5</v>
      </c>
      <c r="H14" s="12">
        <f t="shared" si="2"/>
        <v>6</v>
      </c>
      <c r="I14" s="12" t="str">
        <f t="shared" si="3"/>
        <v>+/-</v>
      </c>
      <c r="J14" s="12" t="str">
        <f t="shared" si="4"/>
        <v>0.2</v>
      </c>
      <c r="K14" s="13">
        <f t="shared" si="5"/>
        <v>0.12158054711246201</v>
      </c>
      <c r="L14" s="13">
        <f t="shared" si="6"/>
        <v>-3.5</v>
      </c>
      <c r="M14" s="13">
        <f t="shared" si="7"/>
        <v>0.1359311840425404</v>
      </c>
      <c r="N14" s="13">
        <f t="shared" si="8"/>
        <v>-25.748322760910082</v>
      </c>
      <c r="O14" s="12" t="s">
        <v>215</v>
      </c>
    </row>
    <row r="15" spans="1:16" x14ac:dyDescent="0.25">
      <c r="A15" s="30">
        <v>5</v>
      </c>
      <c r="B15" s="31" t="s">
        <v>247</v>
      </c>
      <c r="C15" s="32">
        <v>39.799999999999997</v>
      </c>
      <c r="D15" s="33" t="s">
        <v>255</v>
      </c>
      <c r="E15" s="48" t="str">
        <f t="shared" si="0"/>
        <v>Significantly Different</v>
      </c>
      <c r="G15" s="12">
        <f t="shared" si="1"/>
        <v>39.799999999999997</v>
      </c>
      <c r="H15" s="12">
        <f t="shared" si="2"/>
        <v>6</v>
      </c>
      <c r="I15" s="12" t="str">
        <f t="shared" si="3"/>
        <v>+/-</v>
      </c>
      <c r="J15" s="12" t="str">
        <f t="shared" si="4"/>
        <v>0.4</v>
      </c>
      <c r="K15" s="13">
        <f t="shared" si="5"/>
        <v>0.24316109422492402</v>
      </c>
      <c r="L15" s="13">
        <f t="shared" si="6"/>
        <v>-2.7999999999999972</v>
      </c>
      <c r="M15" s="13">
        <f t="shared" si="7"/>
        <v>0.25064471888253259</v>
      </c>
      <c r="N15" s="13">
        <f t="shared" si="8"/>
        <v>-11.171190889173484</v>
      </c>
      <c r="O15" s="12" t="s">
        <v>218</v>
      </c>
    </row>
    <row r="16" spans="1:16" x14ac:dyDescent="0.25">
      <c r="A16" s="30">
        <v>6</v>
      </c>
      <c r="B16" s="31" t="s">
        <v>241</v>
      </c>
      <c r="C16" s="32">
        <v>39.200000000000003</v>
      </c>
      <c r="D16" s="33" t="s">
        <v>265</v>
      </c>
      <c r="E16" s="48" t="str">
        <f t="shared" si="0"/>
        <v>Significantly Different</v>
      </c>
      <c r="G16" s="12">
        <f t="shared" si="1"/>
        <v>39.200000000000003</v>
      </c>
      <c r="H16" s="12">
        <f t="shared" si="2"/>
        <v>6</v>
      </c>
      <c r="I16" s="12" t="str">
        <f t="shared" si="3"/>
        <v>+/-</v>
      </c>
      <c r="J16" s="12" t="str">
        <f t="shared" si="4"/>
        <v>0.7</v>
      </c>
      <c r="K16" s="13">
        <f t="shared" si="5"/>
        <v>0.42553191489361697</v>
      </c>
      <c r="L16" s="13">
        <f t="shared" si="6"/>
        <v>-2.2000000000000028</v>
      </c>
      <c r="M16" s="13">
        <f t="shared" si="7"/>
        <v>0.42985214661796195</v>
      </c>
      <c r="N16" s="13">
        <f t="shared" si="8"/>
        <v>-5.1180388822282383</v>
      </c>
      <c r="O16" s="12" t="s">
        <v>220</v>
      </c>
    </row>
    <row r="17" spans="1:15" x14ac:dyDescent="0.25">
      <c r="A17" s="30">
        <v>7</v>
      </c>
      <c r="B17" s="31" t="s">
        <v>233</v>
      </c>
      <c r="C17" s="32">
        <v>38.4</v>
      </c>
      <c r="D17" s="33" t="s">
        <v>294</v>
      </c>
      <c r="E17" s="48" t="str">
        <f t="shared" si="0"/>
        <v>Significantly Different</v>
      </c>
      <c r="G17" s="12">
        <f t="shared" si="1"/>
        <v>38.4</v>
      </c>
      <c r="H17" s="12">
        <f t="shared" si="2"/>
        <v>6</v>
      </c>
      <c r="I17" s="12" t="str">
        <f t="shared" si="3"/>
        <v>+/-</v>
      </c>
      <c r="J17" s="12" t="str">
        <f t="shared" si="4"/>
        <v>0.8</v>
      </c>
      <c r="K17" s="13">
        <f t="shared" si="5"/>
        <v>0.48632218844984804</v>
      </c>
      <c r="L17" s="13">
        <f t="shared" si="6"/>
        <v>-1.3999999999999986</v>
      </c>
      <c r="M17" s="13">
        <f t="shared" si="7"/>
        <v>0.49010685399991183</v>
      </c>
      <c r="N17" s="13">
        <f t="shared" si="8"/>
        <v>-2.8565199375894679</v>
      </c>
      <c r="O17" s="12" t="s">
        <v>222</v>
      </c>
    </row>
    <row r="18" spans="1:15" x14ac:dyDescent="0.25">
      <c r="A18" s="30">
        <v>7</v>
      </c>
      <c r="B18" s="31" t="s">
        <v>235</v>
      </c>
      <c r="C18" s="32">
        <v>38.4</v>
      </c>
      <c r="D18" s="33" t="s">
        <v>210</v>
      </c>
      <c r="E18" s="48" t="str">
        <f t="shared" si="0"/>
        <v>Significantly Different</v>
      </c>
      <c r="G18" s="12">
        <f t="shared" si="1"/>
        <v>38.4</v>
      </c>
      <c r="H18" s="12">
        <f t="shared" si="2"/>
        <v>6</v>
      </c>
      <c r="I18" s="12" t="str">
        <f t="shared" si="3"/>
        <v>+/-</v>
      </c>
      <c r="J18" s="12" t="str">
        <f t="shared" si="4"/>
        <v>0.2</v>
      </c>
      <c r="K18" s="13">
        <f t="shared" si="5"/>
        <v>0.12158054711246201</v>
      </c>
      <c r="L18" s="13">
        <f t="shared" si="6"/>
        <v>-1.3999999999999986</v>
      </c>
      <c r="M18" s="13">
        <f t="shared" si="7"/>
        <v>0.1359311840425404</v>
      </c>
      <c r="N18" s="13">
        <f t="shared" si="8"/>
        <v>-10.299329104364022</v>
      </c>
      <c r="O18" s="12" t="s">
        <v>224</v>
      </c>
    </row>
    <row r="19" spans="1:15" x14ac:dyDescent="0.25">
      <c r="A19" s="30">
        <v>7</v>
      </c>
      <c r="B19" s="31" t="s">
        <v>252</v>
      </c>
      <c r="C19" s="32">
        <v>38.4</v>
      </c>
      <c r="D19" s="33" t="s">
        <v>265</v>
      </c>
      <c r="E19" s="48" t="str">
        <f t="shared" si="0"/>
        <v>Significantly Different</v>
      </c>
      <c r="G19" s="12">
        <f t="shared" si="1"/>
        <v>38.4</v>
      </c>
      <c r="H19" s="12">
        <f t="shared" si="2"/>
        <v>6</v>
      </c>
      <c r="I19" s="12" t="str">
        <f t="shared" si="3"/>
        <v>+/-</v>
      </c>
      <c r="J19" s="12" t="str">
        <f t="shared" si="4"/>
        <v>0.7</v>
      </c>
      <c r="K19" s="13">
        <f t="shared" si="5"/>
        <v>0.42553191489361697</v>
      </c>
      <c r="L19" s="13">
        <f t="shared" si="6"/>
        <v>-1.3999999999999986</v>
      </c>
      <c r="M19" s="13">
        <f t="shared" si="7"/>
        <v>0.42985214661796195</v>
      </c>
      <c r="N19" s="13">
        <f t="shared" si="8"/>
        <v>-3.2569338341452352</v>
      </c>
      <c r="O19" s="12" t="s">
        <v>226</v>
      </c>
    </row>
    <row r="20" spans="1:15" x14ac:dyDescent="0.25">
      <c r="A20" s="30">
        <v>10</v>
      </c>
      <c r="B20" s="31" t="s">
        <v>222</v>
      </c>
      <c r="C20" s="32">
        <v>38.1</v>
      </c>
      <c r="D20" s="35" t="s">
        <v>253</v>
      </c>
      <c r="E20" s="48" t="str">
        <f t="shared" si="0"/>
        <v>Significantly Different</v>
      </c>
      <c r="G20" s="12">
        <f t="shared" si="1"/>
        <v>38.1</v>
      </c>
      <c r="H20" s="12">
        <f t="shared" si="2"/>
        <v>6</v>
      </c>
      <c r="I20" s="12" t="str">
        <f t="shared" si="3"/>
        <v>+/-</v>
      </c>
      <c r="J20" s="12" t="str">
        <f t="shared" si="4"/>
        <v>0.6</v>
      </c>
      <c r="K20" s="13">
        <f t="shared" si="5"/>
        <v>0.36474164133738601</v>
      </c>
      <c r="L20" s="13">
        <f t="shared" si="6"/>
        <v>-1.1000000000000014</v>
      </c>
      <c r="M20" s="13">
        <f t="shared" si="7"/>
        <v>0.36977279819442066</v>
      </c>
      <c r="N20" s="13">
        <f t="shared" si="8"/>
        <v>-2.974799675290444</v>
      </c>
      <c r="O20" s="12" t="s">
        <v>229</v>
      </c>
    </row>
    <row r="21" spans="1:15" x14ac:dyDescent="0.25">
      <c r="A21" s="30">
        <v>11</v>
      </c>
      <c r="B21" s="31" t="s">
        <v>231</v>
      </c>
      <c r="C21" s="32">
        <v>37.799999999999997</v>
      </c>
      <c r="D21" s="33" t="s">
        <v>255</v>
      </c>
      <c r="E21" s="48" t="str">
        <f t="shared" si="0"/>
        <v>Significantly Different</v>
      </c>
      <c r="G21" s="12">
        <f t="shared" si="1"/>
        <v>37.799999999999997</v>
      </c>
      <c r="H21" s="12">
        <f t="shared" si="2"/>
        <v>6</v>
      </c>
      <c r="I21" s="12" t="str">
        <f t="shared" si="3"/>
        <v>+/-</v>
      </c>
      <c r="J21" s="12" t="str">
        <f t="shared" si="4"/>
        <v>0.4</v>
      </c>
      <c r="K21" s="13">
        <f t="shared" si="5"/>
        <v>0.24316109422492402</v>
      </c>
      <c r="L21" s="13">
        <f t="shared" si="6"/>
        <v>-0.79999999999999716</v>
      </c>
      <c r="M21" s="13">
        <f t="shared" si="7"/>
        <v>0.25064471888253259</v>
      </c>
      <c r="N21" s="13">
        <f t="shared" si="8"/>
        <v>-3.19176882547813</v>
      </c>
      <c r="O21" s="12" t="s">
        <v>231</v>
      </c>
    </row>
    <row r="22" spans="1:15" x14ac:dyDescent="0.25">
      <c r="A22" s="30">
        <v>12</v>
      </c>
      <c r="B22" s="31" t="s">
        <v>244</v>
      </c>
      <c r="C22" s="32">
        <v>37.5</v>
      </c>
      <c r="D22" s="33" t="s">
        <v>255</v>
      </c>
      <c r="E22" s="48" t="str">
        <f t="shared" si="0"/>
        <v>Significantly Different</v>
      </c>
      <c r="G22" s="12">
        <f t="shared" si="1"/>
        <v>37.5</v>
      </c>
      <c r="H22" s="12">
        <f t="shared" si="2"/>
        <v>6</v>
      </c>
      <c r="I22" s="12" t="str">
        <f t="shared" si="3"/>
        <v>+/-</v>
      </c>
      <c r="J22" s="12" t="str">
        <f t="shared" si="4"/>
        <v>0.4</v>
      </c>
      <c r="K22" s="13">
        <f t="shared" si="5"/>
        <v>0.24316109422492402</v>
      </c>
      <c r="L22" s="13">
        <f t="shared" si="6"/>
        <v>-0.5</v>
      </c>
      <c r="M22" s="13">
        <f t="shared" si="7"/>
        <v>0.25064471888253259</v>
      </c>
      <c r="N22" s="13">
        <f t="shared" si="8"/>
        <v>-1.9948555159238384</v>
      </c>
      <c r="O22" s="12" t="s">
        <v>233</v>
      </c>
    </row>
    <row r="23" spans="1:15" x14ac:dyDescent="0.25">
      <c r="A23" s="30">
        <v>13</v>
      </c>
      <c r="B23" s="31" t="s">
        <v>224</v>
      </c>
      <c r="C23" s="32">
        <v>37.4</v>
      </c>
      <c r="D23" s="33" t="s">
        <v>321</v>
      </c>
      <c r="E23" s="48" t="str">
        <f t="shared" si="0"/>
        <v>Not Significantly Different</v>
      </c>
      <c r="G23" s="12">
        <f t="shared" si="1"/>
        <v>37.4</v>
      </c>
      <c r="H23" s="12">
        <f t="shared" si="2"/>
        <v>6</v>
      </c>
      <c r="I23" s="12" t="str">
        <f t="shared" si="3"/>
        <v>+/-</v>
      </c>
      <c r="J23" s="12" t="str">
        <f t="shared" si="4"/>
        <v>1.2</v>
      </c>
      <c r="K23" s="13">
        <f t="shared" si="5"/>
        <v>0.72948328267477203</v>
      </c>
      <c r="L23" s="13">
        <f t="shared" si="6"/>
        <v>-0.39999999999999858</v>
      </c>
      <c r="M23" s="13">
        <f t="shared" si="7"/>
        <v>0.73201182849801194</v>
      </c>
      <c r="N23" s="13">
        <f t="shared" si="8"/>
        <v>-0.54643925743760702</v>
      </c>
      <c r="O23" s="12" t="s">
        <v>221</v>
      </c>
    </row>
    <row r="24" spans="1:15" x14ac:dyDescent="0.25">
      <c r="A24" s="30">
        <v>13</v>
      </c>
      <c r="B24" s="31" t="s">
        <v>230</v>
      </c>
      <c r="C24" s="32">
        <v>37.4</v>
      </c>
      <c r="D24" s="33" t="s">
        <v>324</v>
      </c>
      <c r="E24" s="48" t="str">
        <f t="shared" si="0"/>
        <v>Not Significantly Different</v>
      </c>
      <c r="G24" s="12">
        <f t="shared" si="1"/>
        <v>37.4</v>
      </c>
      <c r="H24" s="12">
        <f t="shared" si="2"/>
        <v>6</v>
      </c>
      <c r="I24" s="12" t="str">
        <f t="shared" si="3"/>
        <v>+/-</v>
      </c>
      <c r="J24" s="12" t="str">
        <f t="shared" si="4"/>
        <v>1.4</v>
      </c>
      <c r="K24" s="13">
        <f t="shared" si="5"/>
        <v>0.85106382978723394</v>
      </c>
      <c r="L24" s="13">
        <f t="shared" si="6"/>
        <v>-0.39999999999999858</v>
      </c>
      <c r="M24" s="13">
        <f t="shared" si="7"/>
        <v>0.85323214879137987</v>
      </c>
      <c r="N24" s="13">
        <f t="shared" si="8"/>
        <v>-0.46880558892044383</v>
      </c>
      <c r="O24" s="12" t="s">
        <v>235</v>
      </c>
    </row>
    <row r="25" spans="1:15" x14ac:dyDescent="0.25">
      <c r="A25" s="30">
        <v>15</v>
      </c>
      <c r="B25" s="31" t="s">
        <v>211</v>
      </c>
      <c r="C25" s="32">
        <v>37.299999999999997</v>
      </c>
      <c r="D25" s="33" t="s">
        <v>314</v>
      </c>
      <c r="E25" s="48" t="str">
        <f t="shared" si="0"/>
        <v>Not Significantly Different</v>
      </c>
      <c r="G25" s="12">
        <f t="shared" si="1"/>
        <v>37.299999999999997</v>
      </c>
      <c r="H25" s="12">
        <f t="shared" si="2"/>
        <v>6</v>
      </c>
      <c r="I25" s="12" t="str">
        <f t="shared" si="3"/>
        <v>+/-</v>
      </c>
      <c r="J25" s="12" t="str">
        <f t="shared" si="4"/>
        <v>1.1</v>
      </c>
      <c r="K25" s="13">
        <f t="shared" si="5"/>
        <v>0.66869300911854113</v>
      </c>
      <c r="L25" s="13">
        <f t="shared" si="6"/>
        <v>-0.29999999999999716</v>
      </c>
      <c r="M25" s="13">
        <f t="shared" si="7"/>
        <v>0.67145051776214359</v>
      </c>
      <c r="N25" s="13">
        <f t="shared" si="8"/>
        <v>-0.44679390671982466</v>
      </c>
      <c r="O25" s="12" t="s">
        <v>237</v>
      </c>
    </row>
    <row r="26" spans="1:15" x14ac:dyDescent="0.25">
      <c r="A26" s="30">
        <v>16</v>
      </c>
      <c r="B26" s="31" t="s">
        <v>254</v>
      </c>
      <c r="C26" s="32">
        <v>37.200000000000003</v>
      </c>
      <c r="D26" s="33" t="s">
        <v>253</v>
      </c>
      <c r="E26" s="48" t="str">
        <f t="shared" si="0"/>
        <v>Not Significantly Different</v>
      </c>
      <c r="G26" s="12">
        <f t="shared" si="1"/>
        <v>37.200000000000003</v>
      </c>
      <c r="H26" s="12">
        <f t="shared" si="2"/>
        <v>6</v>
      </c>
      <c r="I26" s="12" t="str">
        <f t="shared" si="3"/>
        <v>+/-</v>
      </c>
      <c r="J26" s="12" t="str">
        <f t="shared" si="4"/>
        <v>0.6</v>
      </c>
      <c r="K26" s="13">
        <f t="shared" si="5"/>
        <v>0.36474164133738601</v>
      </c>
      <c r="L26" s="13">
        <f t="shared" si="6"/>
        <v>-0.20000000000000284</v>
      </c>
      <c r="M26" s="13">
        <f t="shared" si="7"/>
        <v>0.36977279819442066</v>
      </c>
      <c r="N26" s="13">
        <f t="shared" si="8"/>
        <v>-0.5408726682346332</v>
      </c>
      <c r="O26" s="12" t="s">
        <v>219</v>
      </c>
    </row>
    <row r="27" spans="1:15" x14ac:dyDescent="0.25">
      <c r="A27" s="30">
        <v>16</v>
      </c>
      <c r="B27" s="31" t="s">
        <v>257</v>
      </c>
      <c r="C27" s="32">
        <v>37.200000000000003</v>
      </c>
      <c r="D27" s="33" t="s">
        <v>255</v>
      </c>
      <c r="E27" s="48" t="str">
        <f t="shared" si="0"/>
        <v>Not Significantly Different</v>
      </c>
      <c r="G27" s="12">
        <f t="shared" si="1"/>
        <v>37.200000000000003</v>
      </c>
      <c r="H27" s="12">
        <f t="shared" si="2"/>
        <v>6</v>
      </c>
      <c r="I27" s="12" t="str">
        <f t="shared" si="3"/>
        <v>+/-</v>
      </c>
      <c r="J27" s="12" t="str">
        <f t="shared" si="4"/>
        <v>0.4</v>
      </c>
      <c r="K27" s="13">
        <f t="shared" si="5"/>
        <v>0.24316109422492402</v>
      </c>
      <c r="L27" s="13">
        <f t="shared" si="6"/>
        <v>-0.20000000000000284</v>
      </c>
      <c r="M27" s="13">
        <f t="shared" si="7"/>
        <v>0.25064471888253259</v>
      </c>
      <c r="N27" s="13">
        <f t="shared" si="8"/>
        <v>-0.79794220636954671</v>
      </c>
      <c r="O27" s="12" t="s">
        <v>236</v>
      </c>
    </row>
    <row r="28" spans="1:15" x14ac:dyDescent="0.25">
      <c r="A28" s="30">
        <v>18</v>
      </c>
      <c r="B28" s="31" t="s">
        <v>258</v>
      </c>
      <c r="C28" s="32">
        <v>37.1</v>
      </c>
      <c r="D28" s="33" t="s">
        <v>210</v>
      </c>
      <c r="E28" s="48" t="str">
        <f t="shared" si="0"/>
        <v>Not Significantly Different</v>
      </c>
      <c r="G28" s="12">
        <f t="shared" si="1"/>
        <v>37.1</v>
      </c>
      <c r="H28" s="12">
        <f t="shared" si="2"/>
        <v>6</v>
      </c>
      <c r="I28" s="12" t="str">
        <f t="shared" si="3"/>
        <v>+/-</v>
      </c>
      <c r="J28" s="12" t="str">
        <f t="shared" si="4"/>
        <v>0.2</v>
      </c>
      <c r="K28" s="13">
        <f t="shared" si="5"/>
        <v>0.12158054711246201</v>
      </c>
      <c r="L28" s="13">
        <f t="shared" si="6"/>
        <v>-0.10000000000000142</v>
      </c>
      <c r="M28" s="13">
        <f t="shared" si="7"/>
        <v>0.1359311840425404</v>
      </c>
      <c r="N28" s="13">
        <f t="shared" si="8"/>
        <v>-0.73566636459744128</v>
      </c>
      <c r="O28" s="12" t="s">
        <v>225</v>
      </c>
    </row>
    <row r="29" spans="1:15" x14ac:dyDescent="0.25">
      <c r="A29" s="30">
        <v>19</v>
      </c>
      <c r="B29" s="31" t="s">
        <v>248</v>
      </c>
      <c r="C29" s="32">
        <v>37</v>
      </c>
      <c r="D29" s="33" t="s">
        <v>228</v>
      </c>
      <c r="E29" s="48" t="str">
        <f t="shared" si="0"/>
        <v>Not Significantly Different</v>
      </c>
      <c r="G29" s="12">
        <f t="shared" si="1"/>
        <v>37</v>
      </c>
      <c r="H29" s="12">
        <f t="shared" si="2"/>
        <v>6</v>
      </c>
      <c r="I29" s="12" t="str">
        <f t="shared" si="3"/>
        <v>+/-</v>
      </c>
      <c r="J29" s="12" t="str">
        <f t="shared" si="4"/>
        <v>0.3</v>
      </c>
      <c r="K29" s="13">
        <f t="shared" si="5"/>
        <v>0.18237082066869301</v>
      </c>
      <c r="L29" s="13">
        <f t="shared" si="6"/>
        <v>0</v>
      </c>
      <c r="M29" s="13">
        <f t="shared" si="7"/>
        <v>0.19223572402239389</v>
      </c>
      <c r="N29" s="13">
        <f t="shared" si="8"/>
        <v>0</v>
      </c>
      <c r="O29" s="12" t="s">
        <v>241</v>
      </c>
    </row>
    <row r="30" spans="1:15" x14ac:dyDescent="0.25">
      <c r="A30" s="30">
        <v>20</v>
      </c>
      <c r="B30" s="31" t="s">
        <v>213</v>
      </c>
      <c r="C30" s="32">
        <v>36.700000000000003</v>
      </c>
      <c r="D30" s="33" t="s">
        <v>255</v>
      </c>
      <c r="E30" s="48" t="str">
        <f t="shared" si="0"/>
        <v>Not Significantly Different</v>
      </c>
      <c r="G30" s="12">
        <f t="shared" si="1"/>
        <v>36.700000000000003</v>
      </c>
      <c r="H30" s="12">
        <f t="shared" si="2"/>
        <v>6</v>
      </c>
      <c r="I30" s="12" t="str">
        <f t="shared" si="3"/>
        <v>+/-</v>
      </c>
      <c r="J30" s="12" t="str">
        <f t="shared" si="4"/>
        <v>0.4</v>
      </c>
      <c r="K30" s="13">
        <f t="shared" si="5"/>
        <v>0.24316109422492402</v>
      </c>
      <c r="L30" s="13">
        <f t="shared" si="6"/>
        <v>0.29999999999999716</v>
      </c>
      <c r="M30" s="13">
        <f t="shared" si="7"/>
        <v>0.25064471888253259</v>
      </c>
      <c r="N30" s="13">
        <f t="shared" si="8"/>
        <v>1.1969133095542916</v>
      </c>
      <c r="O30" s="12" t="s">
        <v>207</v>
      </c>
    </row>
    <row r="31" spans="1:15" x14ac:dyDescent="0.25">
      <c r="A31" s="30">
        <v>21</v>
      </c>
      <c r="B31" s="31" t="s">
        <v>249</v>
      </c>
      <c r="C31" s="32">
        <v>36.6</v>
      </c>
      <c r="D31" s="33" t="s">
        <v>228</v>
      </c>
      <c r="E31" s="48" t="str">
        <f t="shared" si="0"/>
        <v>Significantly Different</v>
      </c>
      <c r="G31" s="12">
        <f t="shared" si="1"/>
        <v>36.6</v>
      </c>
      <c r="H31" s="12">
        <f t="shared" si="2"/>
        <v>6</v>
      </c>
      <c r="I31" s="12" t="str">
        <f t="shared" si="3"/>
        <v>+/-</v>
      </c>
      <c r="J31" s="12" t="str">
        <f t="shared" si="4"/>
        <v>0.3</v>
      </c>
      <c r="K31" s="13">
        <f t="shared" si="5"/>
        <v>0.18237082066869301</v>
      </c>
      <c r="L31" s="13">
        <f t="shared" si="6"/>
        <v>0.39999999999999858</v>
      </c>
      <c r="M31" s="13">
        <f t="shared" si="7"/>
        <v>0.19223572402239389</v>
      </c>
      <c r="N31" s="13">
        <f t="shared" si="8"/>
        <v>2.0807787003907863</v>
      </c>
      <c r="O31" s="12" t="s">
        <v>244</v>
      </c>
    </row>
    <row r="32" spans="1:15" x14ac:dyDescent="0.25">
      <c r="A32" s="30">
        <v>21</v>
      </c>
      <c r="B32" s="31" t="s">
        <v>250</v>
      </c>
      <c r="C32" s="32">
        <v>36.6</v>
      </c>
      <c r="D32" s="33" t="s">
        <v>265</v>
      </c>
      <c r="E32" s="48" t="str">
        <f t="shared" si="0"/>
        <v>Not Significantly Different</v>
      </c>
      <c r="G32" s="12">
        <f t="shared" si="1"/>
        <v>36.6</v>
      </c>
      <c r="H32" s="12">
        <f t="shared" si="2"/>
        <v>6</v>
      </c>
      <c r="I32" s="12" t="str">
        <f t="shared" si="3"/>
        <v>+/-</v>
      </c>
      <c r="J32" s="12" t="str">
        <f t="shared" si="4"/>
        <v>0.7</v>
      </c>
      <c r="K32" s="13">
        <f t="shared" si="5"/>
        <v>0.42553191489361697</v>
      </c>
      <c r="L32" s="13">
        <f t="shared" si="6"/>
        <v>0.39999999999999858</v>
      </c>
      <c r="M32" s="13">
        <f t="shared" si="7"/>
        <v>0.42985214661796195</v>
      </c>
      <c r="N32" s="13">
        <f t="shared" si="8"/>
        <v>0.93055252404149336</v>
      </c>
      <c r="O32" s="12" t="s">
        <v>247</v>
      </c>
    </row>
    <row r="33" spans="1:15" x14ac:dyDescent="0.25">
      <c r="A33" s="30">
        <v>23</v>
      </c>
      <c r="B33" s="31" t="s">
        <v>243</v>
      </c>
      <c r="C33" s="32">
        <v>36.4</v>
      </c>
      <c r="D33" s="33" t="s">
        <v>228</v>
      </c>
      <c r="E33" s="48" t="str">
        <f t="shared" si="0"/>
        <v>Significantly Different</v>
      </c>
      <c r="G33" s="12">
        <f t="shared" si="1"/>
        <v>36.4</v>
      </c>
      <c r="H33" s="12">
        <f t="shared" si="2"/>
        <v>6</v>
      </c>
      <c r="I33" s="12" t="str">
        <f t="shared" si="3"/>
        <v>+/-</v>
      </c>
      <c r="J33" s="12" t="str">
        <f t="shared" si="4"/>
        <v>0.3</v>
      </c>
      <c r="K33" s="13">
        <f t="shared" si="5"/>
        <v>0.18237082066869301</v>
      </c>
      <c r="L33" s="13">
        <f t="shared" si="6"/>
        <v>0.60000000000000142</v>
      </c>
      <c r="M33" s="13">
        <f t="shared" si="7"/>
        <v>0.19223572402239389</v>
      </c>
      <c r="N33" s="13">
        <f t="shared" si="8"/>
        <v>3.1211680505861978</v>
      </c>
      <c r="O33" s="12" t="s">
        <v>249</v>
      </c>
    </row>
    <row r="34" spans="1:15" x14ac:dyDescent="0.25">
      <c r="A34" s="30">
        <v>24</v>
      </c>
      <c r="B34" s="31" t="s">
        <v>220</v>
      </c>
      <c r="C34" s="32">
        <v>36</v>
      </c>
      <c r="D34" s="33" t="s">
        <v>217</v>
      </c>
      <c r="E34" s="48" t="str">
        <f t="shared" si="0"/>
        <v>Significantly Different</v>
      </c>
      <c r="G34" s="12">
        <f t="shared" si="1"/>
        <v>36</v>
      </c>
      <c r="H34" s="12">
        <f t="shared" si="2"/>
        <v>6</v>
      </c>
      <c r="I34" s="12" t="str">
        <f t="shared" si="3"/>
        <v>+/-</v>
      </c>
      <c r="J34" s="12" t="str">
        <f t="shared" si="4"/>
        <v>0.5</v>
      </c>
      <c r="K34" s="13">
        <f t="shared" si="5"/>
        <v>0.303951367781155</v>
      </c>
      <c r="L34" s="13">
        <f t="shared" si="6"/>
        <v>1</v>
      </c>
      <c r="M34" s="13">
        <f t="shared" si="7"/>
        <v>0.30997079109986531</v>
      </c>
      <c r="N34" s="13">
        <f t="shared" si="8"/>
        <v>3.2261104230231274</v>
      </c>
      <c r="O34" s="12" t="s">
        <v>240</v>
      </c>
    </row>
    <row r="35" spans="1:15" x14ac:dyDescent="0.25">
      <c r="A35" s="30">
        <v>25</v>
      </c>
      <c r="B35" s="31" t="s">
        <v>209</v>
      </c>
      <c r="C35" s="32">
        <v>35.9</v>
      </c>
      <c r="D35" s="33" t="s">
        <v>320</v>
      </c>
      <c r="E35" s="48" t="str">
        <f t="shared" si="0"/>
        <v>Significantly Different</v>
      </c>
      <c r="G35" s="12">
        <f t="shared" si="1"/>
        <v>35.9</v>
      </c>
      <c r="H35" s="12">
        <f t="shared" si="2"/>
        <v>6</v>
      </c>
      <c r="I35" s="12" t="str">
        <f t="shared" si="3"/>
        <v>+/-</v>
      </c>
      <c r="J35" s="12" t="str">
        <f t="shared" si="4"/>
        <v>1.0</v>
      </c>
      <c r="K35" s="13">
        <f t="shared" si="5"/>
        <v>0.60790273556231</v>
      </c>
      <c r="L35" s="13">
        <f t="shared" si="6"/>
        <v>1.1000000000000014</v>
      </c>
      <c r="M35" s="13">
        <f t="shared" si="7"/>
        <v>0.61093468821403585</v>
      </c>
      <c r="N35" s="13">
        <f t="shared" si="8"/>
        <v>1.8005197956849777</v>
      </c>
      <c r="O35" s="12" t="s">
        <v>250</v>
      </c>
    </row>
    <row r="36" spans="1:15" x14ac:dyDescent="0.25">
      <c r="A36" s="30">
        <v>26</v>
      </c>
      <c r="B36" s="31" t="s">
        <v>229</v>
      </c>
      <c r="C36" s="32">
        <v>35.799999999999997</v>
      </c>
      <c r="D36" s="33" t="s">
        <v>210</v>
      </c>
      <c r="E36" s="48" t="str">
        <f t="shared" si="0"/>
        <v>Significantly Different</v>
      </c>
      <c r="G36" s="12">
        <f t="shared" si="1"/>
        <v>35.799999999999997</v>
      </c>
      <c r="H36" s="12">
        <f t="shared" si="2"/>
        <v>6</v>
      </c>
      <c r="I36" s="12" t="str">
        <f t="shared" si="3"/>
        <v>+/-</v>
      </c>
      <c r="J36" s="12" t="str">
        <f t="shared" si="4"/>
        <v>0.2</v>
      </c>
      <c r="K36" s="13">
        <f t="shared" si="5"/>
        <v>0.12158054711246201</v>
      </c>
      <c r="L36" s="13">
        <f t="shared" si="6"/>
        <v>1.2000000000000028</v>
      </c>
      <c r="M36" s="13">
        <f t="shared" si="7"/>
        <v>0.1359311840425404</v>
      </c>
      <c r="N36" s="13">
        <f t="shared" si="8"/>
        <v>8.8279963751691906</v>
      </c>
      <c r="O36" s="12" t="s">
        <v>242</v>
      </c>
    </row>
    <row r="37" spans="1:15" x14ac:dyDescent="0.25">
      <c r="A37" s="30">
        <v>27</v>
      </c>
      <c r="B37" s="31" t="s">
        <v>263</v>
      </c>
      <c r="C37" s="32">
        <v>35.700000000000003</v>
      </c>
      <c r="D37" s="33" t="s">
        <v>217</v>
      </c>
      <c r="E37" s="48" t="str">
        <f t="shared" si="0"/>
        <v>Significantly Different</v>
      </c>
      <c r="G37" s="12">
        <f t="shared" si="1"/>
        <v>35.700000000000003</v>
      </c>
      <c r="H37" s="12">
        <f t="shared" si="2"/>
        <v>6</v>
      </c>
      <c r="I37" s="12" t="str">
        <f t="shared" si="3"/>
        <v>+/-</v>
      </c>
      <c r="J37" s="12" t="str">
        <f t="shared" si="4"/>
        <v>0.5</v>
      </c>
      <c r="K37" s="13">
        <f t="shared" si="5"/>
        <v>0.303951367781155</v>
      </c>
      <c r="L37" s="13">
        <f t="shared" si="6"/>
        <v>1.2999999999999972</v>
      </c>
      <c r="M37" s="13">
        <f t="shared" si="7"/>
        <v>0.30997079109986531</v>
      </c>
      <c r="N37" s="13">
        <f t="shared" si="8"/>
        <v>4.193943549930057</v>
      </c>
      <c r="O37" s="12" t="s">
        <v>223</v>
      </c>
    </row>
    <row r="38" spans="1:15" x14ac:dyDescent="0.25">
      <c r="A38" s="30">
        <v>27</v>
      </c>
      <c r="B38" s="31" t="s">
        <v>262</v>
      </c>
      <c r="C38" s="32">
        <v>35.700000000000003</v>
      </c>
      <c r="D38" s="33" t="s">
        <v>255</v>
      </c>
      <c r="E38" s="48" t="str">
        <f t="shared" si="0"/>
        <v>Significantly Different</v>
      </c>
      <c r="G38" s="12">
        <f t="shared" si="1"/>
        <v>35.700000000000003</v>
      </c>
      <c r="H38" s="12">
        <f t="shared" si="2"/>
        <v>6</v>
      </c>
      <c r="I38" s="12" t="str">
        <f t="shared" si="3"/>
        <v>+/-</v>
      </c>
      <c r="J38" s="12" t="str">
        <f t="shared" si="4"/>
        <v>0.4</v>
      </c>
      <c r="K38" s="13">
        <f t="shared" si="5"/>
        <v>0.24316109422492402</v>
      </c>
      <c r="L38" s="13">
        <f t="shared" si="6"/>
        <v>1.2999999999999972</v>
      </c>
      <c r="M38" s="13">
        <f t="shared" si="7"/>
        <v>0.25064471888253259</v>
      </c>
      <c r="N38" s="13">
        <f t="shared" si="8"/>
        <v>5.1866243414019682</v>
      </c>
      <c r="O38" s="12" t="s">
        <v>227</v>
      </c>
    </row>
    <row r="39" spans="1:15" x14ac:dyDescent="0.25">
      <c r="A39" s="30">
        <v>29</v>
      </c>
      <c r="B39" s="31" t="s">
        <v>240</v>
      </c>
      <c r="C39" s="32">
        <v>35.6</v>
      </c>
      <c r="D39" s="33" t="s">
        <v>255</v>
      </c>
      <c r="E39" s="48" t="str">
        <f t="shared" si="0"/>
        <v>Significantly Different</v>
      </c>
      <c r="G39" s="12">
        <f t="shared" si="1"/>
        <v>35.6</v>
      </c>
      <c r="H39" s="12">
        <f t="shared" si="2"/>
        <v>6</v>
      </c>
      <c r="I39" s="12" t="str">
        <f t="shared" si="3"/>
        <v>+/-</v>
      </c>
      <c r="J39" s="12" t="str">
        <f t="shared" si="4"/>
        <v>0.4</v>
      </c>
      <c r="K39" s="13">
        <f t="shared" si="5"/>
        <v>0.24316109422492402</v>
      </c>
      <c r="L39" s="13">
        <f t="shared" si="6"/>
        <v>1.3999999999999986</v>
      </c>
      <c r="M39" s="13">
        <f t="shared" si="7"/>
        <v>0.25064471888253259</v>
      </c>
      <c r="N39" s="13">
        <f t="shared" si="8"/>
        <v>5.5855954445867422</v>
      </c>
      <c r="O39" s="12" t="s">
        <v>254</v>
      </c>
    </row>
    <row r="40" spans="1:15" x14ac:dyDescent="0.25">
      <c r="A40" s="30">
        <v>30</v>
      </c>
      <c r="B40" s="31" t="s">
        <v>234</v>
      </c>
      <c r="C40" s="32">
        <v>35.5</v>
      </c>
      <c r="D40" s="33" t="s">
        <v>255</v>
      </c>
      <c r="E40" s="48" t="str">
        <f t="shared" si="0"/>
        <v>Significantly Different</v>
      </c>
      <c r="G40" s="12">
        <f t="shared" si="1"/>
        <v>35.5</v>
      </c>
      <c r="H40" s="12">
        <f t="shared" si="2"/>
        <v>6</v>
      </c>
      <c r="I40" s="12" t="str">
        <f t="shared" si="3"/>
        <v>+/-</v>
      </c>
      <c r="J40" s="12" t="str">
        <f t="shared" si="4"/>
        <v>0.4</v>
      </c>
      <c r="K40" s="13">
        <f t="shared" si="5"/>
        <v>0.24316109422492402</v>
      </c>
      <c r="L40" s="13">
        <f t="shared" si="6"/>
        <v>1.5</v>
      </c>
      <c r="M40" s="13">
        <f t="shared" si="7"/>
        <v>0.25064471888253259</v>
      </c>
      <c r="N40" s="13">
        <f t="shared" si="8"/>
        <v>5.9845665477715153</v>
      </c>
      <c r="O40" s="12" t="s">
        <v>214</v>
      </c>
    </row>
    <row r="41" spans="1:15" x14ac:dyDescent="0.25">
      <c r="A41" s="30">
        <v>31</v>
      </c>
      <c r="B41" s="31" t="s">
        <v>256</v>
      </c>
      <c r="C41" s="32">
        <v>35.200000000000003</v>
      </c>
      <c r="D41" s="33" t="s">
        <v>255</v>
      </c>
      <c r="E41" s="48" t="str">
        <f t="shared" si="0"/>
        <v>Significantly Different</v>
      </c>
      <c r="G41" s="12">
        <f t="shared" si="1"/>
        <v>35.200000000000003</v>
      </c>
      <c r="H41" s="12">
        <f t="shared" si="2"/>
        <v>6</v>
      </c>
      <c r="I41" s="12" t="str">
        <f t="shared" si="3"/>
        <v>+/-</v>
      </c>
      <c r="J41" s="12" t="str">
        <f t="shared" si="4"/>
        <v>0.4</v>
      </c>
      <c r="K41" s="13">
        <f t="shared" si="5"/>
        <v>0.24316109422492402</v>
      </c>
      <c r="L41" s="13">
        <f t="shared" si="6"/>
        <v>1.7999999999999972</v>
      </c>
      <c r="M41" s="13">
        <f t="shared" si="7"/>
        <v>0.25064471888253259</v>
      </c>
      <c r="N41" s="13">
        <f t="shared" si="8"/>
        <v>7.1814798573258072</v>
      </c>
      <c r="O41" s="12" t="s">
        <v>257</v>
      </c>
    </row>
    <row r="42" spans="1:15" x14ac:dyDescent="0.25">
      <c r="A42" s="30">
        <v>32</v>
      </c>
      <c r="B42" s="31" t="s">
        <v>261</v>
      </c>
      <c r="C42" s="32">
        <v>34.9</v>
      </c>
      <c r="D42" s="33" t="s">
        <v>255</v>
      </c>
      <c r="E42" s="48" t="str">
        <f t="shared" si="0"/>
        <v>Significantly Different</v>
      </c>
      <c r="G42" s="12">
        <f t="shared" si="1"/>
        <v>34.9</v>
      </c>
      <c r="H42" s="12">
        <f t="shared" si="2"/>
        <v>6</v>
      </c>
      <c r="I42" s="12" t="str">
        <f t="shared" si="3"/>
        <v>+/-</v>
      </c>
      <c r="J42" s="12" t="str">
        <f t="shared" si="4"/>
        <v>0.4</v>
      </c>
      <c r="K42" s="13">
        <f t="shared" si="5"/>
        <v>0.24316109422492402</v>
      </c>
      <c r="L42" s="13">
        <f t="shared" si="6"/>
        <v>2.1000000000000014</v>
      </c>
      <c r="M42" s="13">
        <f t="shared" si="7"/>
        <v>0.25064471888253259</v>
      </c>
      <c r="N42" s="13">
        <f t="shared" si="8"/>
        <v>8.3783931668801266</v>
      </c>
      <c r="O42" s="12" t="s">
        <v>252</v>
      </c>
    </row>
    <row r="43" spans="1:15" x14ac:dyDescent="0.25">
      <c r="A43" s="30">
        <v>33</v>
      </c>
      <c r="B43" s="31" t="s">
        <v>237</v>
      </c>
      <c r="C43" s="32">
        <v>34.700000000000003</v>
      </c>
      <c r="D43" s="33" t="s">
        <v>255</v>
      </c>
      <c r="E43" s="48" t="str">
        <f t="shared" si="0"/>
        <v>Significantly Different</v>
      </c>
      <c r="G43" s="12">
        <f t="shared" si="1"/>
        <v>34.700000000000003</v>
      </c>
      <c r="H43" s="12">
        <f t="shared" si="2"/>
        <v>6</v>
      </c>
      <c r="I43" s="12" t="str">
        <f t="shared" si="3"/>
        <v>+/-</v>
      </c>
      <c r="J43" s="12" t="str">
        <f t="shared" si="4"/>
        <v>0.4</v>
      </c>
      <c r="K43" s="13">
        <f t="shared" si="5"/>
        <v>0.24316109422492402</v>
      </c>
      <c r="L43" s="13">
        <f t="shared" si="6"/>
        <v>2.2999999999999972</v>
      </c>
      <c r="M43" s="13">
        <f t="shared" si="7"/>
        <v>0.25064471888253259</v>
      </c>
      <c r="N43" s="13">
        <f t="shared" si="8"/>
        <v>9.1763353732496462</v>
      </c>
      <c r="O43" s="12" t="s">
        <v>259</v>
      </c>
    </row>
    <row r="44" spans="1:15" x14ac:dyDescent="0.25">
      <c r="A44" s="30">
        <v>34</v>
      </c>
      <c r="B44" s="31" t="s">
        <v>214</v>
      </c>
      <c r="C44" s="32">
        <v>34.4</v>
      </c>
      <c r="D44" s="33" t="s">
        <v>294</v>
      </c>
      <c r="E44" s="48" t="str">
        <f t="shared" si="0"/>
        <v>Significantly Different</v>
      </c>
      <c r="G44" s="12">
        <f t="shared" si="1"/>
        <v>34.4</v>
      </c>
      <c r="H44" s="12">
        <f t="shared" si="2"/>
        <v>6</v>
      </c>
      <c r="I44" s="12" t="str">
        <f t="shared" si="3"/>
        <v>+/-</v>
      </c>
      <c r="J44" s="12" t="str">
        <f t="shared" si="4"/>
        <v>0.8</v>
      </c>
      <c r="K44" s="13">
        <f t="shared" si="5"/>
        <v>0.48632218844984804</v>
      </c>
      <c r="L44" s="13">
        <f t="shared" si="6"/>
        <v>2.6000000000000014</v>
      </c>
      <c r="M44" s="13">
        <f t="shared" si="7"/>
        <v>0.49010685399991183</v>
      </c>
      <c r="N44" s="13">
        <f t="shared" si="8"/>
        <v>5.3049655983804485</v>
      </c>
      <c r="O44" s="12" t="s">
        <v>261</v>
      </c>
    </row>
    <row r="45" spans="1:15" x14ac:dyDescent="0.25">
      <c r="A45" s="30">
        <v>34</v>
      </c>
      <c r="B45" s="31" t="s">
        <v>239</v>
      </c>
      <c r="C45" s="32">
        <v>34.4</v>
      </c>
      <c r="D45" s="33" t="s">
        <v>253</v>
      </c>
      <c r="E45" s="48" t="str">
        <f t="shared" si="0"/>
        <v>Significantly Different</v>
      </c>
      <c r="G45" s="12">
        <f t="shared" si="1"/>
        <v>34.4</v>
      </c>
      <c r="H45" s="12">
        <f t="shared" si="2"/>
        <v>6</v>
      </c>
      <c r="I45" s="12" t="str">
        <f t="shared" si="3"/>
        <v>+/-</v>
      </c>
      <c r="J45" s="12" t="str">
        <f t="shared" si="4"/>
        <v>0.6</v>
      </c>
      <c r="K45" s="13">
        <f t="shared" si="5"/>
        <v>0.36474164133738601</v>
      </c>
      <c r="L45" s="13">
        <f t="shared" si="6"/>
        <v>2.6000000000000014</v>
      </c>
      <c r="M45" s="13">
        <f t="shared" si="7"/>
        <v>0.36977279819442066</v>
      </c>
      <c r="N45" s="13">
        <f t="shared" si="8"/>
        <v>7.0313446870501348</v>
      </c>
      <c r="O45" s="12" t="s">
        <v>230</v>
      </c>
    </row>
    <row r="46" spans="1:15" x14ac:dyDescent="0.25">
      <c r="A46" s="30">
        <v>34</v>
      </c>
      <c r="B46" s="31" t="s">
        <v>238</v>
      </c>
      <c r="C46" s="32">
        <v>34.4</v>
      </c>
      <c r="D46" s="33" t="s">
        <v>321</v>
      </c>
      <c r="E46" s="48" t="str">
        <f t="shared" si="0"/>
        <v>Significantly Different</v>
      </c>
      <c r="G46" s="12">
        <f t="shared" si="1"/>
        <v>34.4</v>
      </c>
      <c r="H46" s="12">
        <f t="shared" si="2"/>
        <v>6</v>
      </c>
      <c r="I46" s="12" t="str">
        <f t="shared" si="3"/>
        <v>+/-</v>
      </c>
      <c r="J46" s="12" t="str">
        <f t="shared" si="4"/>
        <v>1.2</v>
      </c>
      <c r="K46" s="13">
        <f t="shared" si="5"/>
        <v>0.72948328267477203</v>
      </c>
      <c r="L46" s="13">
        <f t="shared" si="6"/>
        <v>2.6000000000000014</v>
      </c>
      <c r="M46" s="13">
        <f t="shared" si="7"/>
        <v>0.73201182849801194</v>
      </c>
      <c r="N46" s="13">
        <f t="shared" si="8"/>
        <v>3.5518551733444603</v>
      </c>
      <c r="O46" s="12" t="s">
        <v>243</v>
      </c>
    </row>
    <row r="47" spans="1:15" x14ac:dyDescent="0.25">
      <c r="A47" s="30">
        <v>37</v>
      </c>
      <c r="B47" s="31" t="s">
        <v>208</v>
      </c>
      <c r="C47" s="32">
        <v>34.1</v>
      </c>
      <c r="D47" s="33" t="s">
        <v>217</v>
      </c>
      <c r="E47" s="48" t="str">
        <f t="shared" si="0"/>
        <v>Significantly Different</v>
      </c>
      <c r="G47" s="12">
        <f t="shared" si="1"/>
        <v>34.1</v>
      </c>
      <c r="H47" s="12">
        <f t="shared" si="2"/>
        <v>6</v>
      </c>
      <c r="I47" s="12" t="str">
        <f t="shared" si="3"/>
        <v>+/-</v>
      </c>
      <c r="J47" s="12" t="str">
        <f t="shared" si="4"/>
        <v>0.5</v>
      </c>
      <c r="K47" s="13">
        <f t="shared" si="5"/>
        <v>0.303951367781155</v>
      </c>
      <c r="L47" s="13">
        <f t="shared" si="6"/>
        <v>2.8999999999999986</v>
      </c>
      <c r="M47" s="13">
        <f t="shared" si="7"/>
        <v>0.30997079109986531</v>
      </c>
      <c r="N47" s="13">
        <f t="shared" si="8"/>
        <v>9.3557202267670654</v>
      </c>
      <c r="O47" s="12" t="s">
        <v>260</v>
      </c>
    </row>
    <row r="48" spans="1:15" x14ac:dyDescent="0.25">
      <c r="A48" s="30">
        <v>38</v>
      </c>
      <c r="B48" s="31" t="s">
        <v>219</v>
      </c>
      <c r="C48" s="32">
        <v>34</v>
      </c>
      <c r="D48" s="33" t="s">
        <v>253</v>
      </c>
      <c r="E48" s="48" t="str">
        <f t="shared" si="0"/>
        <v>Significantly Different</v>
      </c>
      <c r="G48" s="12">
        <f t="shared" si="1"/>
        <v>34</v>
      </c>
      <c r="H48" s="12">
        <f t="shared" si="2"/>
        <v>6</v>
      </c>
      <c r="I48" s="12" t="str">
        <f t="shared" si="3"/>
        <v>+/-</v>
      </c>
      <c r="J48" s="12" t="str">
        <f t="shared" si="4"/>
        <v>0.6</v>
      </c>
      <c r="K48" s="13">
        <f t="shared" si="5"/>
        <v>0.36474164133738601</v>
      </c>
      <c r="L48" s="13">
        <f t="shared" si="6"/>
        <v>3</v>
      </c>
      <c r="M48" s="13">
        <f t="shared" si="7"/>
        <v>0.36977279819442066</v>
      </c>
      <c r="N48" s="13">
        <f t="shared" si="8"/>
        <v>8.1130900235193817</v>
      </c>
      <c r="O48" s="12" t="s">
        <v>239</v>
      </c>
    </row>
    <row r="49" spans="1:15" x14ac:dyDescent="0.25">
      <c r="A49" s="30">
        <v>38</v>
      </c>
      <c r="B49" s="31" t="s">
        <v>251</v>
      </c>
      <c r="C49" s="32">
        <v>34</v>
      </c>
      <c r="D49" s="33" t="s">
        <v>255</v>
      </c>
      <c r="E49" s="48" t="str">
        <f t="shared" si="0"/>
        <v>Significantly Different</v>
      </c>
      <c r="G49" s="12">
        <f t="shared" si="1"/>
        <v>34</v>
      </c>
      <c r="H49" s="12">
        <f t="shared" si="2"/>
        <v>6</v>
      </c>
      <c r="I49" s="12" t="str">
        <f t="shared" si="3"/>
        <v>+/-</v>
      </c>
      <c r="J49" s="12" t="str">
        <f t="shared" si="4"/>
        <v>0.4</v>
      </c>
      <c r="K49" s="13">
        <f t="shared" si="5"/>
        <v>0.24316109422492402</v>
      </c>
      <c r="L49" s="13">
        <f t="shared" si="6"/>
        <v>3</v>
      </c>
      <c r="M49" s="13">
        <f t="shared" si="7"/>
        <v>0.25064471888253259</v>
      </c>
      <c r="N49" s="13">
        <f t="shared" si="8"/>
        <v>11.969133095543031</v>
      </c>
      <c r="O49" s="12" t="s">
        <v>248</v>
      </c>
    </row>
    <row r="50" spans="1:15" x14ac:dyDescent="0.25">
      <c r="A50" s="30">
        <v>40</v>
      </c>
      <c r="B50" s="31" t="s">
        <v>242</v>
      </c>
      <c r="C50" s="32">
        <v>33.799999999999997</v>
      </c>
      <c r="D50" s="33" t="s">
        <v>217</v>
      </c>
      <c r="E50" s="48" t="str">
        <f t="shared" si="0"/>
        <v>Significantly Different</v>
      </c>
      <c r="G50" s="12">
        <f t="shared" si="1"/>
        <v>33.799999999999997</v>
      </c>
      <c r="H50" s="12">
        <f t="shared" si="2"/>
        <v>6</v>
      </c>
      <c r="I50" s="12" t="str">
        <f t="shared" si="3"/>
        <v>+/-</v>
      </c>
      <c r="J50" s="12" t="str">
        <f t="shared" si="4"/>
        <v>0.5</v>
      </c>
      <c r="K50" s="13">
        <f t="shared" si="5"/>
        <v>0.303951367781155</v>
      </c>
      <c r="L50" s="13">
        <f t="shared" si="6"/>
        <v>3.2000000000000028</v>
      </c>
      <c r="M50" s="13">
        <f t="shared" si="7"/>
        <v>0.30997079109986531</v>
      </c>
      <c r="N50" s="13">
        <f t="shared" si="8"/>
        <v>10.323553353674018</v>
      </c>
      <c r="O50" s="12" t="s">
        <v>245</v>
      </c>
    </row>
    <row r="51" spans="1:15" x14ac:dyDescent="0.25">
      <c r="A51" s="30">
        <v>41</v>
      </c>
      <c r="B51" s="31" t="s">
        <v>227</v>
      </c>
      <c r="C51" s="32">
        <v>33.700000000000003</v>
      </c>
      <c r="D51" s="33" t="s">
        <v>265</v>
      </c>
      <c r="E51" s="48" t="str">
        <f t="shared" si="0"/>
        <v>Significantly Different</v>
      </c>
      <c r="G51" s="12">
        <f t="shared" si="1"/>
        <v>33.700000000000003</v>
      </c>
      <c r="H51" s="12">
        <f t="shared" si="2"/>
        <v>6</v>
      </c>
      <c r="I51" s="12" t="str">
        <f t="shared" si="3"/>
        <v>+/-</v>
      </c>
      <c r="J51" s="12" t="str">
        <f t="shared" si="4"/>
        <v>0.7</v>
      </c>
      <c r="K51" s="13">
        <f t="shared" si="5"/>
        <v>0.42553191489361697</v>
      </c>
      <c r="L51" s="13">
        <f t="shared" si="6"/>
        <v>3.2999999999999972</v>
      </c>
      <c r="M51" s="13">
        <f t="shared" si="7"/>
        <v>0.42985214661796195</v>
      </c>
      <c r="N51" s="13">
        <f t="shared" si="8"/>
        <v>7.6770583233423411</v>
      </c>
      <c r="O51" s="12" t="s">
        <v>263</v>
      </c>
    </row>
    <row r="52" spans="1:15" x14ac:dyDescent="0.25">
      <c r="A52" s="30">
        <v>42</v>
      </c>
      <c r="B52" s="31" t="s">
        <v>232</v>
      </c>
      <c r="C52" s="32">
        <v>33.4</v>
      </c>
      <c r="D52" s="33" t="s">
        <v>217</v>
      </c>
      <c r="E52" s="48" t="str">
        <f t="shared" si="0"/>
        <v>Significantly Different</v>
      </c>
      <c r="G52" s="12">
        <f t="shared" si="1"/>
        <v>33.4</v>
      </c>
      <c r="H52" s="12">
        <f t="shared" si="2"/>
        <v>6</v>
      </c>
      <c r="I52" s="12" t="str">
        <f t="shared" si="3"/>
        <v>+/-</v>
      </c>
      <c r="J52" s="12" t="str">
        <f t="shared" si="4"/>
        <v>0.5</v>
      </c>
      <c r="K52" s="13">
        <f t="shared" si="5"/>
        <v>0.303951367781155</v>
      </c>
      <c r="L52" s="13">
        <f t="shared" si="6"/>
        <v>3.6000000000000014</v>
      </c>
      <c r="M52" s="13">
        <f t="shared" si="7"/>
        <v>0.30997079109986531</v>
      </c>
      <c r="N52" s="13">
        <f t="shared" si="8"/>
        <v>11.613997522883265</v>
      </c>
      <c r="O52" s="12" t="s">
        <v>238</v>
      </c>
    </row>
    <row r="53" spans="1:15" x14ac:dyDescent="0.25">
      <c r="A53" s="30">
        <v>43</v>
      </c>
      <c r="B53" s="31" t="s">
        <v>236</v>
      </c>
      <c r="C53" s="32">
        <v>33</v>
      </c>
      <c r="D53" s="33" t="s">
        <v>253</v>
      </c>
      <c r="E53" s="48" t="str">
        <f t="shared" si="0"/>
        <v>Significantly Different</v>
      </c>
      <c r="G53" s="12">
        <f t="shared" si="1"/>
        <v>33</v>
      </c>
      <c r="H53" s="12">
        <f t="shared" si="2"/>
        <v>6</v>
      </c>
      <c r="I53" s="12" t="str">
        <f t="shared" si="3"/>
        <v>+/-</v>
      </c>
      <c r="J53" s="12" t="str">
        <f t="shared" si="4"/>
        <v>0.6</v>
      </c>
      <c r="K53" s="13">
        <f t="shared" si="5"/>
        <v>0.36474164133738601</v>
      </c>
      <c r="L53" s="13">
        <f t="shared" si="6"/>
        <v>4</v>
      </c>
      <c r="M53" s="13">
        <f t="shared" si="7"/>
        <v>0.36977279819442066</v>
      </c>
      <c r="N53" s="13">
        <f t="shared" si="8"/>
        <v>10.81745336469251</v>
      </c>
      <c r="O53" s="12" t="s">
        <v>251</v>
      </c>
    </row>
    <row r="54" spans="1:15" x14ac:dyDescent="0.25">
      <c r="A54" s="30">
        <v>43</v>
      </c>
      <c r="B54" s="31" t="s">
        <v>260</v>
      </c>
      <c r="C54" s="32">
        <v>33</v>
      </c>
      <c r="D54" s="33" t="s">
        <v>255</v>
      </c>
      <c r="E54" s="48" t="str">
        <f t="shared" si="0"/>
        <v>Significantly Different</v>
      </c>
      <c r="G54" s="12">
        <f t="shared" si="1"/>
        <v>33</v>
      </c>
      <c r="H54" s="12">
        <f t="shared" si="2"/>
        <v>6</v>
      </c>
      <c r="I54" s="12" t="str">
        <f t="shared" si="3"/>
        <v>+/-</v>
      </c>
      <c r="J54" s="12" t="str">
        <f t="shared" si="4"/>
        <v>0.4</v>
      </c>
      <c r="K54" s="13">
        <f t="shared" si="5"/>
        <v>0.24316109422492402</v>
      </c>
      <c r="L54" s="13">
        <f t="shared" si="6"/>
        <v>4</v>
      </c>
      <c r="M54" s="13">
        <f t="shared" si="7"/>
        <v>0.25064471888253259</v>
      </c>
      <c r="N54" s="13">
        <f t="shared" si="8"/>
        <v>15.958844127390707</v>
      </c>
      <c r="O54" s="12" t="s">
        <v>258</v>
      </c>
    </row>
    <row r="55" spans="1:15" x14ac:dyDescent="0.25">
      <c r="A55" s="30">
        <v>45</v>
      </c>
      <c r="B55" s="31" t="s">
        <v>225</v>
      </c>
      <c r="C55" s="32">
        <v>32.4</v>
      </c>
      <c r="D55" s="33" t="s">
        <v>217</v>
      </c>
      <c r="E55" s="48" t="str">
        <f t="shared" si="0"/>
        <v>Significantly Different</v>
      </c>
      <c r="G55" s="12">
        <f t="shared" si="1"/>
        <v>32.4</v>
      </c>
      <c r="H55" s="12">
        <f t="shared" si="2"/>
        <v>6</v>
      </c>
      <c r="I55" s="12" t="str">
        <f t="shared" si="3"/>
        <v>+/-</v>
      </c>
      <c r="J55" s="12" t="str">
        <f t="shared" si="4"/>
        <v>0.5</v>
      </c>
      <c r="K55" s="13">
        <f t="shared" si="5"/>
        <v>0.303951367781155</v>
      </c>
      <c r="L55" s="13">
        <f t="shared" si="6"/>
        <v>4.6000000000000014</v>
      </c>
      <c r="M55" s="13">
        <f t="shared" si="7"/>
        <v>0.30997079109986531</v>
      </c>
      <c r="N55" s="13">
        <f t="shared" si="8"/>
        <v>14.840107945906391</v>
      </c>
      <c r="O55" s="12" t="s">
        <v>232</v>
      </c>
    </row>
    <row r="56" spans="1:15" x14ac:dyDescent="0.25">
      <c r="A56" s="30">
        <v>46</v>
      </c>
      <c r="B56" s="31" t="s">
        <v>215</v>
      </c>
      <c r="C56" s="32">
        <v>32.299999999999997</v>
      </c>
      <c r="D56" s="33" t="s">
        <v>265</v>
      </c>
      <c r="E56" s="48" t="str">
        <f t="shared" si="0"/>
        <v>Significantly Different</v>
      </c>
      <c r="G56" s="12">
        <f t="shared" si="1"/>
        <v>32.299999999999997</v>
      </c>
      <c r="H56" s="12">
        <f t="shared" si="2"/>
        <v>6</v>
      </c>
      <c r="I56" s="12" t="str">
        <f t="shared" si="3"/>
        <v>+/-</v>
      </c>
      <c r="J56" s="12" t="str">
        <f t="shared" si="4"/>
        <v>0.7</v>
      </c>
      <c r="K56" s="13">
        <f t="shared" si="5"/>
        <v>0.42553191489361697</v>
      </c>
      <c r="L56" s="13">
        <f t="shared" si="6"/>
        <v>4.7000000000000028</v>
      </c>
      <c r="M56" s="13">
        <f t="shared" si="7"/>
        <v>0.42985214661796195</v>
      </c>
      <c r="N56" s="13">
        <f t="shared" si="8"/>
        <v>10.933992157487593</v>
      </c>
      <c r="O56" s="12" t="s">
        <v>209</v>
      </c>
    </row>
    <row r="57" spans="1:15" x14ac:dyDescent="0.25">
      <c r="A57" s="30">
        <v>47</v>
      </c>
      <c r="B57" s="31" t="s">
        <v>207</v>
      </c>
      <c r="C57" s="32">
        <v>32.1</v>
      </c>
      <c r="D57" s="33" t="s">
        <v>246</v>
      </c>
      <c r="E57" s="48" t="str">
        <f t="shared" si="0"/>
        <v>Significantly Different</v>
      </c>
      <c r="G57" s="12">
        <f t="shared" si="1"/>
        <v>32.1</v>
      </c>
      <c r="H57" s="12">
        <f t="shared" si="2"/>
        <v>6</v>
      </c>
      <c r="I57" s="12" t="str">
        <f t="shared" si="3"/>
        <v>+/-</v>
      </c>
      <c r="J57" s="12" t="str">
        <f t="shared" si="4"/>
        <v>0.9</v>
      </c>
      <c r="K57" s="13">
        <f t="shared" si="5"/>
        <v>0.54711246200607899</v>
      </c>
      <c r="L57" s="13">
        <f t="shared" si="6"/>
        <v>4.8999999999999986</v>
      </c>
      <c r="M57" s="13">
        <f t="shared" si="7"/>
        <v>0.55047933970440222</v>
      </c>
      <c r="N57" s="13">
        <f t="shared" si="8"/>
        <v>8.9013331592630038</v>
      </c>
      <c r="O57" s="12" t="s">
        <v>262</v>
      </c>
    </row>
    <row r="58" spans="1:15" x14ac:dyDescent="0.25">
      <c r="A58" s="30">
        <v>47</v>
      </c>
      <c r="B58" s="31" t="s">
        <v>223</v>
      </c>
      <c r="C58" s="32">
        <v>32.1</v>
      </c>
      <c r="D58" s="33" t="s">
        <v>246</v>
      </c>
      <c r="E58" s="48" t="str">
        <f t="shared" si="0"/>
        <v>Significantly Different</v>
      </c>
      <c r="G58" s="12">
        <f t="shared" si="1"/>
        <v>32.1</v>
      </c>
      <c r="H58" s="12">
        <f t="shared" si="2"/>
        <v>6</v>
      </c>
      <c r="I58" s="12" t="str">
        <f t="shared" si="3"/>
        <v>+/-</v>
      </c>
      <c r="J58" s="12" t="str">
        <f t="shared" si="4"/>
        <v>0.9</v>
      </c>
      <c r="K58" s="13">
        <f t="shared" si="5"/>
        <v>0.54711246200607899</v>
      </c>
      <c r="L58" s="13">
        <f t="shared" si="6"/>
        <v>4.8999999999999986</v>
      </c>
      <c r="M58" s="13">
        <f t="shared" si="7"/>
        <v>0.55047933970440222</v>
      </c>
      <c r="N58" s="13">
        <f t="shared" si="8"/>
        <v>8.9013331592630038</v>
      </c>
      <c r="O58" s="12" t="s">
        <v>256</v>
      </c>
    </row>
    <row r="59" spans="1:15" x14ac:dyDescent="0.25">
      <c r="A59" s="30">
        <v>49</v>
      </c>
      <c r="B59" s="31" t="s">
        <v>212</v>
      </c>
      <c r="C59" s="32">
        <v>31.9</v>
      </c>
      <c r="D59" s="33" t="s">
        <v>294</v>
      </c>
      <c r="E59" s="48" t="str">
        <f t="shared" si="0"/>
        <v>Significantly Different</v>
      </c>
      <c r="G59" s="12">
        <f t="shared" si="1"/>
        <v>31.9</v>
      </c>
      <c r="H59" s="12">
        <f t="shared" si="2"/>
        <v>6</v>
      </c>
      <c r="I59" s="12" t="str">
        <f t="shared" si="3"/>
        <v>+/-</v>
      </c>
      <c r="J59" s="12" t="str">
        <f t="shared" si="4"/>
        <v>0.8</v>
      </c>
      <c r="K59" s="13">
        <f t="shared" si="5"/>
        <v>0.48632218844984804</v>
      </c>
      <c r="L59" s="13">
        <f t="shared" si="6"/>
        <v>5.1000000000000014</v>
      </c>
      <c r="M59" s="13">
        <f t="shared" si="7"/>
        <v>0.49010685399991183</v>
      </c>
      <c r="N59" s="13">
        <f t="shared" si="8"/>
        <v>10.405894058361646</v>
      </c>
      <c r="O59" s="12" t="s">
        <v>212</v>
      </c>
    </row>
    <row r="60" spans="1:15" x14ac:dyDescent="0.25">
      <c r="A60" s="30">
        <v>50</v>
      </c>
      <c r="B60" s="31" t="s">
        <v>221</v>
      </c>
      <c r="C60" s="32">
        <v>31.1</v>
      </c>
      <c r="D60" s="33" t="s">
        <v>246</v>
      </c>
      <c r="E60" s="48" t="str">
        <f t="shared" si="0"/>
        <v>Significantly Different</v>
      </c>
      <c r="G60" s="12">
        <f t="shared" si="1"/>
        <v>31.1</v>
      </c>
      <c r="H60" s="12">
        <f t="shared" si="2"/>
        <v>6</v>
      </c>
      <c r="I60" s="12" t="str">
        <f t="shared" si="3"/>
        <v>+/-</v>
      </c>
      <c r="J60" s="12" t="str">
        <f t="shared" si="4"/>
        <v>0.9</v>
      </c>
      <c r="K60" s="13">
        <f t="shared" si="5"/>
        <v>0.54711246200607899</v>
      </c>
      <c r="L60" s="13">
        <f t="shared" si="6"/>
        <v>5.8999999999999986</v>
      </c>
      <c r="M60" s="13">
        <f t="shared" si="7"/>
        <v>0.55047933970440222</v>
      </c>
      <c r="N60" s="13">
        <f t="shared" si="8"/>
        <v>10.71793176319423</v>
      </c>
      <c r="O60" s="12" t="s">
        <v>234</v>
      </c>
    </row>
    <row r="61" spans="1:15" x14ac:dyDescent="0.25">
      <c r="A61" s="30">
        <v>51</v>
      </c>
      <c r="B61" s="31" t="s">
        <v>216</v>
      </c>
      <c r="C61" s="32">
        <v>30.3</v>
      </c>
      <c r="D61" s="33" t="s">
        <v>333</v>
      </c>
      <c r="E61" s="48" t="str">
        <f t="shared" si="0"/>
        <v>Significantly Different</v>
      </c>
      <c r="G61" s="12">
        <f t="shared" si="1"/>
        <v>30.3</v>
      </c>
      <c r="H61" s="12">
        <f t="shared" si="2"/>
        <v>6</v>
      </c>
      <c r="I61" s="12" t="str">
        <f t="shared" si="3"/>
        <v>+/-</v>
      </c>
      <c r="J61" s="12" t="str">
        <f t="shared" si="4"/>
        <v>1.3</v>
      </c>
      <c r="K61" s="13">
        <f t="shared" si="5"/>
        <v>0.79027355623100304</v>
      </c>
      <c r="L61" s="13">
        <f t="shared" si="6"/>
        <v>6.6999999999999993</v>
      </c>
      <c r="M61" s="13">
        <f t="shared" si="7"/>
        <v>0.79260819516141623</v>
      </c>
      <c r="N61" s="13">
        <f t="shared" si="8"/>
        <v>8.4531046245812931</v>
      </c>
      <c r="O61" s="12" t="s">
        <v>216</v>
      </c>
    </row>
    <row r="62" spans="1:15" ht="15.75" thickBot="1" x14ac:dyDescent="0.3">
      <c r="A62" s="36"/>
      <c r="B62" s="37" t="s">
        <v>264</v>
      </c>
      <c r="C62" s="38">
        <v>44.1</v>
      </c>
      <c r="D62" s="39" t="s">
        <v>253</v>
      </c>
      <c r="E62" s="49" t="str">
        <f t="shared" si="0"/>
        <v>Significantly Different</v>
      </c>
      <c r="G62" s="12">
        <f t="shared" si="1"/>
        <v>44.1</v>
      </c>
      <c r="H62" s="12">
        <f t="shared" si="2"/>
        <v>6</v>
      </c>
      <c r="I62" s="12" t="str">
        <f t="shared" si="3"/>
        <v>+/-</v>
      </c>
      <c r="J62" s="12" t="str">
        <f t="shared" si="4"/>
        <v>0.6</v>
      </c>
      <c r="K62" s="13">
        <f t="shared" si="5"/>
        <v>0.36474164133738601</v>
      </c>
      <c r="L62" s="13">
        <f t="shared" si="6"/>
        <v>-7.1000000000000014</v>
      </c>
      <c r="M62" s="13">
        <f t="shared" si="7"/>
        <v>0.36977279819442066</v>
      </c>
      <c r="N62" s="13">
        <f t="shared" si="8"/>
        <v>-19.200979722329208</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359" priority="5" operator="equal">
      <formula>"State Selected"</formula>
    </cfRule>
    <cfRule type="cellIs" dxfId="358" priority="6" operator="equal">
      <formula>"Not Significantly Different"</formula>
    </cfRule>
  </conditionalFormatting>
  <conditionalFormatting sqref="E10:E62">
    <cfRule type="cellIs" dxfId="357" priority="1" operator="equal">
      <formula>"OTHER ERROR"</formula>
    </cfRule>
    <cfRule type="cellIs" dxfId="356" priority="2" operator="equal">
      <formula>"Statistical Test not applicable"</formula>
    </cfRule>
    <cfRule type="cellIs" dxfId="355" priority="3" operator="equal">
      <formula>"Geography Selected"</formula>
    </cfRule>
    <cfRule type="cellIs" dxfId="354"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4782563A-340D-4E12-BC15-14BC63D3E41F}">
      <formula1>$O$10:$O$62</formula1>
    </dataValidation>
  </dataValidation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C1AF-32F7-4EBD-A445-CA5BBE4DDC23}">
  <sheetPr codeName="Sheet64"/>
  <dimension ref="A1:P73"/>
  <sheetViews>
    <sheetView zoomScaleNormal="100" workbookViewId="0">
      <pane ySplit="9" topLeftCell="A10" activePane="bottomLeft" state="frozen"/>
      <selection pane="bottomLeft" activeCell="C34" sqref="C34"/>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67</v>
      </c>
    </row>
    <row r="2" spans="1:16" x14ac:dyDescent="0.25">
      <c r="A2" s="14" t="s">
        <v>181</v>
      </c>
      <c r="B2" s="12" t="s">
        <v>397</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30.7</v>
      </c>
      <c r="C6" s="12" t="s">
        <v>188</v>
      </c>
      <c r="H6" s="19" t="s">
        <v>189</v>
      </c>
      <c r="I6" s="12">
        <f>VLOOKUP($B$4,$B$9:$K$62,6,FALSE)</f>
        <v>30.7</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30.7</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30.7</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226</v>
      </c>
      <c r="C11" s="32">
        <v>56.9</v>
      </c>
      <c r="D11" s="35" t="s">
        <v>333</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56.9</v>
      </c>
      <c r="H11" s="12">
        <f t="shared" ref="H11:H62" si="2">LEN(TRIM(D11))</f>
        <v>6</v>
      </c>
      <c r="I11" s="12" t="str">
        <f t="shared" ref="I11:I62" si="3">IF(H11&gt;=3,MID(TRIM(D11),1,3),"NO")</f>
        <v>+/-</v>
      </c>
      <c r="J11" s="12" t="str">
        <f t="shared" ref="J11:J62" si="4">IF(TRIM(I11)="+/-",MID(TRIM(D11),4,H11-3),D11)</f>
        <v>1.3</v>
      </c>
      <c r="K11" s="13">
        <f t="shared" ref="K11:K62" si="5">IF(TRIM(J11)="*****",0,IF(ISERROR(VALUE(J11)),"NA",VALUE(J11/$I$4)))</f>
        <v>0.79027355623100304</v>
      </c>
      <c r="L11" s="13">
        <f t="shared" ref="L11:L62" si="6">IF(AND(ISNUMBER(G11),ISNUMBER($I$6)),$I$6-G11,"N/A")</f>
        <v>-26.2</v>
      </c>
      <c r="M11" s="13">
        <f t="shared" ref="M11:M62" si="7">IF(AND(ISNUMBER(K11),ISNUMBER($I$7)),SQRT(K11^2+($I$7)^2),"N/A")</f>
        <v>0.79260819516141623</v>
      </c>
      <c r="N11" s="13">
        <f>IF(AND(ISNUMBER(L11),ISNUMBER(M11),M11&lt;&gt;0),L11/M11,"NA")</f>
        <v>-33.055424054332818</v>
      </c>
      <c r="O11" s="12" t="s">
        <v>208</v>
      </c>
    </row>
    <row r="12" spans="1:16" x14ac:dyDescent="0.25">
      <c r="A12" s="30">
        <v>2</v>
      </c>
      <c r="B12" s="31" t="s">
        <v>245</v>
      </c>
      <c r="C12" s="32">
        <v>35.9</v>
      </c>
      <c r="D12" s="33" t="s">
        <v>314</v>
      </c>
      <c r="E12" s="48" t="str">
        <f t="shared" si="0"/>
        <v>Significantly Different</v>
      </c>
      <c r="G12" s="12">
        <f t="shared" si="1"/>
        <v>35.9</v>
      </c>
      <c r="H12" s="12">
        <f t="shared" si="2"/>
        <v>6</v>
      </c>
      <c r="I12" s="12" t="str">
        <f t="shared" si="3"/>
        <v>+/-</v>
      </c>
      <c r="J12" s="12" t="str">
        <f t="shared" si="4"/>
        <v>1.1</v>
      </c>
      <c r="K12" s="13">
        <f t="shared" si="5"/>
        <v>0.66869300911854113</v>
      </c>
      <c r="L12" s="13">
        <f t="shared" si="6"/>
        <v>-5.1999999999999993</v>
      </c>
      <c r="M12" s="13">
        <f t="shared" si="7"/>
        <v>0.67145051776214359</v>
      </c>
      <c r="N12" s="13">
        <f t="shared" ref="N12:N62" si="8">IF(AND(ISNUMBER(L12),ISNUMBER(M12),M12&lt;&gt;0),L12/M12,"NA")</f>
        <v>-7.7444277164770332</v>
      </c>
      <c r="O12" s="12" t="s">
        <v>211</v>
      </c>
    </row>
    <row r="13" spans="1:16" x14ac:dyDescent="0.25">
      <c r="A13" s="30">
        <v>3</v>
      </c>
      <c r="B13" s="31" t="s">
        <v>259</v>
      </c>
      <c r="C13" s="32">
        <v>35.5</v>
      </c>
      <c r="D13" s="33" t="s">
        <v>210</v>
      </c>
      <c r="E13" s="48" t="str">
        <f t="shared" si="0"/>
        <v>Significantly Different</v>
      </c>
      <c r="G13" s="12">
        <f t="shared" si="1"/>
        <v>35.5</v>
      </c>
      <c r="H13" s="12">
        <f t="shared" si="2"/>
        <v>6</v>
      </c>
      <c r="I13" s="12" t="str">
        <f t="shared" si="3"/>
        <v>+/-</v>
      </c>
      <c r="J13" s="12" t="str">
        <f t="shared" si="4"/>
        <v>0.2</v>
      </c>
      <c r="K13" s="13">
        <f t="shared" si="5"/>
        <v>0.12158054711246201</v>
      </c>
      <c r="L13" s="13">
        <f t="shared" si="6"/>
        <v>-4.8000000000000007</v>
      </c>
      <c r="M13" s="13">
        <f t="shared" si="7"/>
        <v>0.1359311840425404</v>
      </c>
      <c r="N13" s="13">
        <f t="shared" si="8"/>
        <v>-35.311985500676684</v>
      </c>
      <c r="O13" s="12" t="s">
        <v>213</v>
      </c>
    </row>
    <row r="14" spans="1:16" x14ac:dyDescent="0.25">
      <c r="A14" s="30">
        <v>4</v>
      </c>
      <c r="B14" s="31" t="s">
        <v>247</v>
      </c>
      <c r="C14" s="32">
        <v>34.700000000000003</v>
      </c>
      <c r="D14" s="33" t="s">
        <v>255</v>
      </c>
      <c r="E14" s="48" t="str">
        <f t="shared" si="0"/>
        <v>Significantly Different</v>
      </c>
      <c r="G14" s="12">
        <f t="shared" si="1"/>
        <v>34.700000000000003</v>
      </c>
      <c r="H14" s="12">
        <f t="shared" si="2"/>
        <v>6</v>
      </c>
      <c r="I14" s="12" t="str">
        <f t="shared" si="3"/>
        <v>+/-</v>
      </c>
      <c r="J14" s="12" t="str">
        <f t="shared" si="4"/>
        <v>0.4</v>
      </c>
      <c r="K14" s="13">
        <f t="shared" si="5"/>
        <v>0.24316109422492402</v>
      </c>
      <c r="L14" s="13">
        <f t="shared" si="6"/>
        <v>-4.0000000000000036</v>
      </c>
      <c r="M14" s="13">
        <f t="shared" si="7"/>
        <v>0.25064471888253259</v>
      </c>
      <c r="N14" s="13">
        <f t="shared" si="8"/>
        <v>-15.958844127390721</v>
      </c>
      <c r="O14" s="12" t="s">
        <v>215</v>
      </c>
    </row>
    <row r="15" spans="1:16" x14ac:dyDescent="0.25">
      <c r="A15" s="30">
        <v>5</v>
      </c>
      <c r="B15" s="31" t="s">
        <v>241</v>
      </c>
      <c r="C15" s="32">
        <v>34.1</v>
      </c>
      <c r="D15" s="33" t="s">
        <v>217</v>
      </c>
      <c r="E15" s="48" t="str">
        <f t="shared" si="0"/>
        <v>Significantly Different</v>
      </c>
      <c r="G15" s="12">
        <f t="shared" si="1"/>
        <v>34.1</v>
      </c>
      <c r="H15" s="12">
        <f t="shared" si="2"/>
        <v>6</v>
      </c>
      <c r="I15" s="12" t="str">
        <f t="shared" si="3"/>
        <v>+/-</v>
      </c>
      <c r="J15" s="12" t="str">
        <f t="shared" si="4"/>
        <v>0.5</v>
      </c>
      <c r="K15" s="13">
        <f t="shared" si="5"/>
        <v>0.303951367781155</v>
      </c>
      <c r="L15" s="13">
        <f t="shared" si="6"/>
        <v>-3.4000000000000021</v>
      </c>
      <c r="M15" s="13">
        <f t="shared" si="7"/>
        <v>0.30997079109986531</v>
      </c>
      <c r="N15" s="13">
        <f t="shared" si="8"/>
        <v>-10.968775438278641</v>
      </c>
      <c r="O15" s="12" t="s">
        <v>218</v>
      </c>
    </row>
    <row r="16" spans="1:16" x14ac:dyDescent="0.25">
      <c r="A16" s="30">
        <v>6</v>
      </c>
      <c r="B16" s="31" t="s">
        <v>218</v>
      </c>
      <c r="C16" s="32">
        <v>33.9</v>
      </c>
      <c r="D16" s="33" t="s">
        <v>210</v>
      </c>
      <c r="E16" s="48" t="str">
        <f t="shared" si="0"/>
        <v>Significantly Different</v>
      </c>
      <c r="G16" s="12">
        <f t="shared" si="1"/>
        <v>33.9</v>
      </c>
      <c r="H16" s="12">
        <f t="shared" si="2"/>
        <v>6</v>
      </c>
      <c r="I16" s="12" t="str">
        <f t="shared" si="3"/>
        <v>+/-</v>
      </c>
      <c r="J16" s="12" t="str">
        <f t="shared" si="4"/>
        <v>0.2</v>
      </c>
      <c r="K16" s="13">
        <f t="shared" si="5"/>
        <v>0.12158054711246201</v>
      </c>
      <c r="L16" s="13">
        <f t="shared" si="6"/>
        <v>-3.1999999999999993</v>
      </c>
      <c r="M16" s="13">
        <f t="shared" si="7"/>
        <v>0.1359311840425404</v>
      </c>
      <c r="N16" s="13">
        <f t="shared" si="8"/>
        <v>-23.541323667117783</v>
      </c>
      <c r="O16" s="12" t="s">
        <v>220</v>
      </c>
    </row>
    <row r="17" spans="1:15" x14ac:dyDescent="0.25">
      <c r="A17" s="30">
        <v>7</v>
      </c>
      <c r="B17" s="31" t="s">
        <v>244</v>
      </c>
      <c r="C17" s="32">
        <v>32.799999999999997</v>
      </c>
      <c r="D17" s="33" t="s">
        <v>228</v>
      </c>
      <c r="E17" s="48" t="str">
        <f t="shared" si="0"/>
        <v>Significantly Different</v>
      </c>
      <c r="G17" s="12">
        <f t="shared" si="1"/>
        <v>32.799999999999997</v>
      </c>
      <c r="H17" s="12">
        <f t="shared" si="2"/>
        <v>6</v>
      </c>
      <c r="I17" s="12" t="str">
        <f t="shared" si="3"/>
        <v>+/-</v>
      </c>
      <c r="J17" s="12" t="str">
        <f t="shared" si="4"/>
        <v>0.3</v>
      </c>
      <c r="K17" s="13">
        <f t="shared" si="5"/>
        <v>0.18237082066869301</v>
      </c>
      <c r="L17" s="13">
        <f t="shared" si="6"/>
        <v>-2.0999999999999979</v>
      </c>
      <c r="M17" s="13">
        <f t="shared" si="7"/>
        <v>0.19223572402239389</v>
      </c>
      <c r="N17" s="13">
        <f t="shared" si="8"/>
        <v>-10.924088177051654</v>
      </c>
      <c r="O17" s="12" t="s">
        <v>222</v>
      </c>
    </row>
    <row r="18" spans="1:15" x14ac:dyDescent="0.25">
      <c r="A18" s="30">
        <v>8</v>
      </c>
      <c r="B18" s="31" t="s">
        <v>235</v>
      </c>
      <c r="C18" s="32">
        <v>32.5</v>
      </c>
      <c r="D18" s="33" t="s">
        <v>210</v>
      </c>
      <c r="E18" s="48" t="str">
        <f t="shared" si="0"/>
        <v>Significantly Different</v>
      </c>
      <c r="G18" s="12">
        <f t="shared" si="1"/>
        <v>32.5</v>
      </c>
      <c r="H18" s="12">
        <f t="shared" si="2"/>
        <v>6</v>
      </c>
      <c r="I18" s="12" t="str">
        <f t="shared" si="3"/>
        <v>+/-</v>
      </c>
      <c r="J18" s="12" t="str">
        <f t="shared" si="4"/>
        <v>0.2</v>
      </c>
      <c r="K18" s="13">
        <f t="shared" si="5"/>
        <v>0.12158054711246201</v>
      </c>
      <c r="L18" s="13">
        <f t="shared" si="6"/>
        <v>-1.8000000000000007</v>
      </c>
      <c r="M18" s="13">
        <f t="shared" si="7"/>
        <v>0.1359311840425404</v>
      </c>
      <c r="N18" s="13">
        <f t="shared" si="8"/>
        <v>-13.24199456275376</v>
      </c>
      <c r="O18" s="12" t="s">
        <v>224</v>
      </c>
    </row>
    <row r="19" spans="1:15" x14ac:dyDescent="0.25">
      <c r="A19" s="30">
        <v>9</v>
      </c>
      <c r="B19" s="31" t="s">
        <v>231</v>
      </c>
      <c r="C19" s="32">
        <v>32.4</v>
      </c>
      <c r="D19" s="33" t="s">
        <v>255</v>
      </c>
      <c r="E19" s="48" t="str">
        <f t="shared" si="0"/>
        <v>Significantly Different</v>
      </c>
      <c r="G19" s="12">
        <f t="shared" si="1"/>
        <v>32.4</v>
      </c>
      <c r="H19" s="12">
        <f t="shared" si="2"/>
        <v>6</v>
      </c>
      <c r="I19" s="12" t="str">
        <f t="shared" si="3"/>
        <v>+/-</v>
      </c>
      <c r="J19" s="12" t="str">
        <f t="shared" si="4"/>
        <v>0.4</v>
      </c>
      <c r="K19" s="13">
        <f t="shared" si="5"/>
        <v>0.24316109422492402</v>
      </c>
      <c r="L19" s="13">
        <f t="shared" si="6"/>
        <v>-1.6999999999999993</v>
      </c>
      <c r="M19" s="13">
        <f t="shared" si="7"/>
        <v>0.25064471888253259</v>
      </c>
      <c r="N19" s="13">
        <f t="shared" si="8"/>
        <v>-6.7825087541410483</v>
      </c>
      <c r="O19" s="12" t="s">
        <v>226</v>
      </c>
    </row>
    <row r="20" spans="1:15" x14ac:dyDescent="0.25">
      <c r="A20" s="30">
        <v>10</v>
      </c>
      <c r="B20" s="31" t="s">
        <v>222</v>
      </c>
      <c r="C20" s="32">
        <v>32</v>
      </c>
      <c r="D20" s="35" t="s">
        <v>255</v>
      </c>
      <c r="E20" s="48" t="str">
        <f t="shared" si="0"/>
        <v>Significantly Different</v>
      </c>
      <c r="G20" s="12">
        <f t="shared" si="1"/>
        <v>32</v>
      </c>
      <c r="H20" s="12">
        <f t="shared" si="2"/>
        <v>6</v>
      </c>
      <c r="I20" s="12" t="str">
        <f t="shared" si="3"/>
        <v>+/-</v>
      </c>
      <c r="J20" s="12" t="str">
        <f t="shared" si="4"/>
        <v>0.4</v>
      </c>
      <c r="K20" s="13">
        <f t="shared" si="5"/>
        <v>0.24316109422492402</v>
      </c>
      <c r="L20" s="13">
        <f t="shared" si="6"/>
        <v>-1.3000000000000007</v>
      </c>
      <c r="M20" s="13">
        <f t="shared" si="7"/>
        <v>0.25064471888253259</v>
      </c>
      <c r="N20" s="13">
        <f t="shared" si="8"/>
        <v>-5.1866243414019824</v>
      </c>
      <c r="O20" s="12" t="s">
        <v>229</v>
      </c>
    </row>
    <row r="21" spans="1:15" x14ac:dyDescent="0.25">
      <c r="A21" s="30">
        <v>11</v>
      </c>
      <c r="B21" s="31" t="s">
        <v>250</v>
      </c>
      <c r="C21" s="32">
        <v>31.9</v>
      </c>
      <c r="D21" s="33" t="s">
        <v>253</v>
      </c>
      <c r="E21" s="48" t="str">
        <f t="shared" si="0"/>
        <v>Significantly Different</v>
      </c>
      <c r="G21" s="12">
        <f t="shared" si="1"/>
        <v>31.9</v>
      </c>
      <c r="H21" s="12">
        <f t="shared" si="2"/>
        <v>6</v>
      </c>
      <c r="I21" s="12" t="str">
        <f t="shared" si="3"/>
        <v>+/-</v>
      </c>
      <c r="J21" s="12" t="str">
        <f t="shared" si="4"/>
        <v>0.6</v>
      </c>
      <c r="K21" s="13">
        <f t="shared" si="5"/>
        <v>0.36474164133738601</v>
      </c>
      <c r="L21" s="13">
        <f t="shared" si="6"/>
        <v>-1.1999999999999993</v>
      </c>
      <c r="M21" s="13">
        <f t="shared" si="7"/>
        <v>0.36977279819442066</v>
      </c>
      <c r="N21" s="13">
        <f t="shared" si="8"/>
        <v>-3.2452360094077508</v>
      </c>
      <c r="O21" s="12" t="s">
        <v>231</v>
      </c>
    </row>
    <row r="22" spans="1:15" x14ac:dyDescent="0.25">
      <c r="A22" s="30">
        <v>12</v>
      </c>
      <c r="B22" s="31" t="s">
        <v>257</v>
      </c>
      <c r="C22" s="32">
        <v>31.6</v>
      </c>
      <c r="D22" s="33" t="s">
        <v>228</v>
      </c>
      <c r="E22" s="48" t="str">
        <f t="shared" si="0"/>
        <v>Significantly Different</v>
      </c>
      <c r="G22" s="12">
        <f t="shared" si="1"/>
        <v>31.6</v>
      </c>
      <c r="H22" s="12">
        <f t="shared" si="2"/>
        <v>6</v>
      </c>
      <c r="I22" s="12" t="str">
        <f t="shared" si="3"/>
        <v>+/-</v>
      </c>
      <c r="J22" s="12" t="str">
        <f t="shared" si="4"/>
        <v>0.3</v>
      </c>
      <c r="K22" s="13">
        <f t="shared" si="5"/>
        <v>0.18237082066869301</v>
      </c>
      <c r="L22" s="13">
        <f t="shared" si="6"/>
        <v>-0.90000000000000213</v>
      </c>
      <c r="M22" s="13">
        <f t="shared" si="7"/>
        <v>0.19223572402239389</v>
      </c>
      <c r="N22" s="13">
        <f t="shared" si="8"/>
        <v>-4.6817520758792961</v>
      </c>
      <c r="O22" s="12" t="s">
        <v>233</v>
      </c>
    </row>
    <row r="23" spans="1:15" x14ac:dyDescent="0.25">
      <c r="A23" s="30">
        <v>13</v>
      </c>
      <c r="B23" s="31" t="s">
        <v>252</v>
      </c>
      <c r="C23" s="32">
        <v>31.5</v>
      </c>
      <c r="D23" s="33" t="s">
        <v>294</v>
      </c>
      <c r="E23" s="48" t="str">
        <f t="shared" si="0"/>
        <v>Not Significantly Different</v>
      </c>
      <c r="G23" s="12">
        <f t="shared" si="1"/>
        <v>31.5</v>
      </c>
      <c r="H23" s="12">
        <f t="shared" si="2"/>
        <v>6</v>
      </c>
      <c r="I23" s="12" t="str">
        <f t="shared" si="3"/>
        <v>+/-</v>
      </c>
      <c r="J23" s="12" t="str">
        <f t="shared" si="4"/>
        <v>0.8</v>
      </c>
      <c r="K23" s="13">
        <f t="shared" si="5"/>
        <v>0.48632218844984804</v>
      </c>
      <c r="L23" s="13">
        <f t="shared" si="6"/>
        <v>-0.80000000000000071</v>
      </c>
      <c r="M23" s="13">
        <f t="shared" si="7"/>
        <v>0.49010685399991183</v>
      </c>
      <c r="N23" s="13">
        <f t="shared" si="8"/>
        <v>-1.6322971071939847</v>
      </c>
      <c r="O23" s="12" t="s">
        <v>221</v>
      </c>
    </row>
    <row r="24" spans="1:15" x14ac:dyDescent="0.25">
      <c r="A24" s="30">
        <v>14</v>
      </c>
      <c r="B24" s="31" t="s">
        <v>224</v>
      </c>
      <c r="C24" s="32">
        <v>31.1</v>
      </c>
      <c r="D24" s="33" t="s">
        <v>321</v>
      </c>
      <c r="E24" s="48" t="str">
        <f t="shared" si="0"/>
        <v>Not Significantly Different</v>
      </c>
      <c r="G24" s="12">
        <f t="shared" si="1"/>
        <v>31.1</v>
      </c>
      <c r="H24" s="12">
        <f t="shared" si="2"/>
        <v>6</v>
      </c>
      <c r="I24" s="12" t="str">
        <f t="shared" si="3"/>
        <v>+/-</v>
      </c>
      <c r="J24" s="12" t="str">
        <f t="shared" si="4"/>
        <v>1.2</v>
      </c>
      <c r="K24" s="13">
        <f t="shared" si="5"/>
        <v>0.72948328267477203</v>
      </c>
      <c r="L24" s="13">
        <f t="shared" si="6"/>
        <v>-0.40000000000000213</v>
      </c>
      <c r="M24" s="13">
        <f t="shared" si="7"/>
        <v>0.73201182849801194</v>
      </c>
      <c r="N24" s="13">
        <f t="shared" si="8"/>
        <v>-0.5464392574376119</v>
      </c>
      <c r="O24" s="12" t="s">
        <v>235</v>
      </c>
    </row>
    <row r="25" spans="1:15" x14ac:dyDescent="0.25">
      <c r="A25" s="30">
        <v>15</v>
      </c>
      <c r="B25" s="31" t="s">
        <v>258</v>
      </c>
      <c r="C25" s="32">
        <v>30.9</v>
      </c>
      <c r="D25" s="33" t="s">
        <v>210</v>
      </c>
      <c r="E25" s="48" t="str">
        <f t="shared" si="0"/>
        <v>Not Significantly Different</v>
      </c>
      <c r="G25" s="12">
        <f t="shared" si="1"/>
        <v>30.9</v>
      </c>
      <c r="H25" s="12">
        <f t="shared" si="2"/>
        <v>6</v>
      </c>
      <c r="I25" s="12" t="str">
        <f t="shared" si="3"/>
        <v>+/-</v>
      </c>
      <c r="J25" s="12" t="str">
        <f t="shared" si="4"/>
        <v>0.2</v>
      </c>
      <c r="K25" s="13">
        <f t="shared" si="5"/>
        <v>0.12158054711246201</v>
      </c>
      <c r="L25" s="13">
        <f t="shared" si="6"/>
        <v>-0.19999999999999929</v>
      </c>
      <c r="M25" s="13">
        <f t="shared" si="7"/>
        <v>0.1359311840425404</v>
      </c>
      <c r="N25" s="13">
        <f t="shared" si="8"/>
        <v>-1.4713327291948566</v>
      </c>
      <c r="O25" s="12" t="s">
        <v>237</v>
      </c>
    </row>
    <row r="26" spans="1:15" x14ac:dyDescent="0.25">
      <c r="A26" s="30">
        <v>16</v>
      </c>
      <c r="B26" s="31" t="s">
        <v>248</v>
      </c>
      <c r="C26" s="32">
        <v>30.6</v>
      </c>
      <c r="D26" s="33" t="s">
        <v>210</v>
      </c>
      <c r="E26" s="48" t="str">
        <f t="shared" si="0"/>
        <v>Not Significantly Different</v>
      </c>
      <c r="G26" s="12">
        <f t="shared" si="1"/>
        <v>30.6</v>
      </c>
      <c r="H26" s="12">
        <f t="shared" si="2"/>
        <v>6</v>
      </c>
      <c r="I26" s="12" t="str">
        <f t="shared" si="3"/>
        <v>+/-</v>
      </c>
      <c r="J26" s="12" t="str">
        <f t="shared" si="4"/>
        <v>0.2</v>
      </c>
      <c r="K26" s="13">
        <f t="shared" si="5"/>
        <v>0.12158054711246201</v>
      </c>
      <c r="L26" s="13">
        <f t="shared" si="6"/>
        <v>9.9999999999997868E-2</v>
      </c>
      <c r="M26" s="13">
        <f t="shared" si="7"/>
        <v>0.1359311840425404</v>
      </c>
      <c r="N26" s="13">
        <f t="shared" si="8"/>
        <v>0.73566636459741519</v>
      </c>
      <c r="O26" s="12" t="s">
        <v>219</v>
      </c>
    </row>
    <row r="27" spans="1:15" x14ac:dyDescent="0.25">
      <c r="A27" s="30">
        <v>17</v>
      </c>
      <c r="B27" s="31" t="s">
        <v>249</v>
      </c>
      <c r="C27" s="32">
        <v>30.4</v>
      </c>
      <c r="D27" s="33" t="s">
        <v>210</v>
      </c>
      <c r="E27" s="48" t="str">
        <f t="shared" si="0"/>
        <v>Significantly Different</v>
      </c>
      <c r="G27" s="12">
        <f t="shared" si="1"/>
        <v>30.4</v>
      </c>
      <c r="H27" s="12">
        <f t="shared" si="2"/>
        <v>6</v>
      </c>
      <c r="I27" s="12" t="str">
        <f t="shared" si="3"/>
        <v>+/-</v>
      </c>
      <c r="J27" s="12" t="str">
        <f t="shared" si="4"/>
        <v>0.2</v>
      </c>
      <c r="K27" s="13">
        <f t="shared" si="5"/>
        <v>0.12158054711246201</v>
      </c>
      <c r="L27" s="13">
        <f t="shared" si="6"/>
        <v>0.30000000000000071</v>
      </c>
      <c r="M27" s="13">
        <f t="shared" si="7"/>
        <v>0.1359311840425404</v>
      </c>
      <c r="N27" s="13">
        <f t="shared" si="8"/>
        <v>2.2069990937922976</v>
      </c>
      <c r="O27" s="12" t="s">
        <v>236</v>
      </c>
    </row>
    <row r="28" spans="1:15" x14ac:dyDescent="0.25">
      <c r="A28" s="30">
        <v>17</v>
      </c>
      <c r="B28" s="31" t="s">
        <v>263</v>
      </c>
      <c r="C28" s="32">
        <v>30.4</v>
      </c>
      <c r="D28" s="33" t="s">
        <v>217</v>
      </c>
      <c r="E28" s="48" t="str">
        <f t="shared" si="0"/>
        <v>Not Significantly Different</v>
      </c>
      <c r="G28" s="12">
        <f t="shared" si="1"/>
        <v>30.4</v>
      </c>
      <c r="H28" s="12">
        <f t="shared" si="2"/>
        <v>6</v>
      </c>
      <c r="I28" s="12" t="str">
        <f t="shared" si="3"/>
        <v>+/-</v>
      </c>
      <c r="J28" s="12" t="str">
        <f t="shared" si="4"/>
        <v>0.5</v>
      </c>
      <c r="K28" s="13">
        <f t="shared" si="5"/>
        <v>0.303951367781155</v>
      </c>
      <c r="L28" s="13">
        <f t="shared" si="6"/>
        <v>0.30000000000000071</v>
      </c>
      <c r="M28" s="13">
        <f t="shared" si="7"/>
        <v>0.30997079109986531</v>
      </c>
      <c r="N28" s="13">
        <f t="shared" si="8"/>
        <v>0.96783312690694057</v>
      </c>
      <c r="O28" s="12" t="s">
        <v>225</v>
      </c>
    </row>
    <row r="29" spans="1:15" x14ac:dyDescent="0.25">
      <c r="A29" s="30">
        <v>19</v>
      </c>
      <c r="B29" s="31" t="s">
        <v>243</v>
      </c>
      <c r="C29" s="32">
        <v>30.2</v>
      </c>
      <c r="D29" s="33" t="s">
        <v>228</v>
      </c>
      <c r="E29" s="48" t="str">
        <f t="shared" si="0"/>
        <v>Significantly Different</v>
      </c>
      <c r="G29" s="12">
        <f t="shared" si="1"/>
        <v>30.2</v>
      </c>
      <c r="H29" s="12">
        <f t="shared" si="2"/>
        <v>6</v>
      </c>
      <c r="I29" s="12" t="str">
        <f t="shared" si="3"/>
        <v>+/-</v>
      </c>
      <c r="J29" s="12" t="str">
        <f t="shared" si="4"/>
        <v>0.3</v>
      </c>
      <c r="K29" s="13">
        <f t="shared" si="5"/>
        <v>0.18237082066869301</v>
      </c>
      <c r="L29" s="13">
        <f t="shared" si="6"/>
        <v>0.5</v>
      </c>
      <c r="M29" s="13">
        <f t="shared" si="7"/>
        <v>0.19223572402239389</v>
      </c>
      <c r="N29" s="13">
        <f t="shared" si="8"/>
        <v>2.6009733754884921</v>
      </c>
      <c r="O29" s="12" t="s">
        <v>241</v>
      </c>
    </row>
    <row r="30" spans="1:15" x14ac:dyDescent="0.25">
      <c r="A30" s="30">
        <v>20</v>
      </c>
      <c r="B30" s="31" t="s">
        <v>213</v>
      </c>
      <c r="C30" s="32">
        <v>30</v>
      </c>
      <c r="D30" s="33" t="s">
        <v>255</v>
      </c>
      <c r="E30" s="48" t="str">
        <f t="shared" si="0"/>
        <v>Significantly Different</v>
      </c>
      <c r="G30" s="12">
        <f t="shared" si="1"/>
        <v>30</v>
      </c>
      <c r="H30" s="12">
        <f t="shared" si="2"/>
        <v>6</v>
      </c>
      <c r="I30" s="12" t="str">
        <f t="shared" si="3"/>
        <v>+/-</v>
      </c>
      <c r="J30" s="12" t="str">
        <f t="shared" si="4"/>
        <v>0.4</v>
      </c>
      <c r="K30" s="13">
        <f t="shared" si="5"/>
        <v>0.24316109422492402</v>
      </c>
      <c r="L30" s="13">
        <f t="shared" si="6"/>
        <v>0.69999999999999929</v>
      </c>
      <c r="M30" s="13">
        <f t="shared" si="7"/>
        <v>0.25064471888253259</v>
      </c>
      <c r="N30" s="13">
        <f t="shared" si="8"/>
        <v>2.7927977222933711</v>
      </c>
      <c r="O30" s="12" t="s">
        <v>207</v>
      </c>
    </row>
    <row r="31" spans="1:15" x14ac:dyDescent="0.25">
      <c r="A31" s="30">
        <v>21</v>
      </c>
      <c r="B31" s="31" t="s">
        <v>254</v>
      </c>
      <c r="C31" s="32">
        <v>29.8</v>
      </c>
      <c r="D31" s="33" t="s">
        <v>253</v>
      </c>
      <c r="E31" s="48" t="str">
        <f t="shared" si="0"/>
        <v>Significantly Different</v>
      </c>
      <c r="G31" s="12">
        <f t="shared" si="1"/>
        <v>29.8</v>
      </c>
      <c r="H31" s="12">
        <f t="shared" si="2"/>
        <v>6</v>
      </c>
      <c r="I31" s="12" t="str">
        <f t="shared" si="3"/>
        <v>+/-</v>
      </c>
      <c r="J31" s="12" t="str">
        <f t="shared" si="4"/>
        <v>0.6</v>
      </c>
      <c r="K31" s="13">
        <f t="shared" si="5"/>
        <v>0.36474164133738601</v>
      </c>
      <c r="L31" s="13">
        <f t="shared" si="6"/>
        <v>0.89999999999999858</v>
      </c>
      <c r="M31" s="13">
        <f t="shared" si="7"/>
        <v>0.36977279819442066</v>
      </c>
      <c r="N31" s="13">
        <f t="shared" si="8"/>
        <v>2.4339270070558108</v>
      </c>
      <c r="O31" s="12" t="s">
        <v>244</v>
      </c>
    </row>
    <row r="32" spans="1:15" x14ac:dyDescent="0.25">
      <c r="A32" s="30">
        <v>22</v>
      </c>
      <c r="B32" s="31" t="s">
        <v>262</v>
      </c>
      <c r="C32" s="32">
        <v>29.7</v>
      </c>
      <c r="D32" s="33" t="s">
        <v>228</v>
      </c>
      <c r="E32" s="48" t="str">
        <f t="shared" si="0"/>
        <v>Significantly Different</v>
      </c>
      <c r="G32" s="12">
        <f t="shared" si="1"/>
        <v>29.7</v>
      </c>
      <c r="H32" s="12">
        <f t="shared" si="2"/>
        <v>6</v>
      </c>
      <c r="I32" s="12" t="str">
        <f t="shared" si="3"/>
        <v>+/-</v>
      </c>
      <c r="J32" s="12" t="str">
        <f t="shared" si="4"/>
        <v>0.3</v>
      </c>
      <c r="K32" s="13">
        <f t="shared" si="5"/>
        <v>0.18237082066869301</v>
      </c>
      <c r="L32" s="13">
        <f t="shared" si="6"/>
        <v>1</v>
      </c>
      <c r="M32" s="13">
        <f t="shared" si="7"/>
        <v>0.19223572402239389</v>
      </c>
      <c r="N32" s="13">
        <f t="shared" si="8"/>
        <v>5.2019467509769841</v>
      </c>
      <c r="O32" s="12" t="s">
        <v>247</v>
      </c>
    </row>
    <row r="33" spans="1:15" x14ac:dyDescent="0.25">
      <c r="A33" s="30">
        <v>23</v>
      </c>
      <c r="B33" s="31" t="s">
        <v>211</v>
      </c>
      <c r="C33" s="32">
        <v>29.5</v>
      </c>
      <c r="D33" s="33" t="s">
        <v>246</v>
      </c>
      <c r="E33" s="48" t="str">
        <f t="shared" si="0"/>
        <v>Significantly Different</v>
      </c>
      <c r="G33" s="12">
        <f t="shared" si="1"/>
        <v>29.5</v>
      </c>
      <c r="H33" s="12">
        <f t="shared" si="2"/>
        <v>6</v>
      </c>
      <c r="I33" s="12" t="str">
        <f t="shared" si="3"/>
        <v>+/-</v>
      </c>
      <c r="J33" s="12" t="str">
        <f t="shared" si="4"/>
        <v>0.9</v>
      </c>
      <c r="K33" s="13">
        <f t="shared" si="5"/>
        <v>0.54711246200607899</v>
      </c>
      <c r="L33" s="13">
        <f t="shared" si="6"/>
        <v>1.1999999999999993</v>
      </c>
      <c r="M33" s="13">
        <f t="shared" si="7"/>
        <v>0.55047933970440222</v>
      </c>
      <c r="N33" s="13">
        <f t="shared" si="8"/>
        <v>2.1799183247174696</v>
      </c>
      <c r="O33" s="12" t="s">
        <v>249</v>
      </c>
    </row>
    <row r="34" spans="1:15" x14ac:dyDescent="0.25">
      <c r="A34" s="30">
        <v>24</v>
      </c>
      <c r="B34" s="31" t="s">
        <v>233</v>
      </c>
      <c r="C34" s="32">
        <v>29.4</v>
      </c>
      <c r="D34" s="33" t="s">
        <v>246</v>
      </c>
      <c r="E34" s="48" t="str">
        <f t="shared" si="0"/>
        <v>Significantly Different</v>
      </c>
      <c r="G34" s="12">
        <f t="shared" si="1"/>
        <v>29.4</v>
      </c>
      <c r="H34" s="12">
        <f t="shared" si="2"/>
        <v>6</v>
      </c>
      <c r="I34" s="12" t="str">
        <f t="shared" si="3"/>
        <v>+/-</v>
      </c>
      <c r="J34" s="12" t="str">
        <f t="shared" si="4"/>
        <v>0.9</v>
      </c>
      <c r="K34" s="13">
        <f t="shared" si="5"/>
        <v>0.54711246200607899</v>
      </c>
      <c r="L34" s="13">
        <f t="shared" si="6"/>
        <v>1.3000000000000007</v>
      </c>
      <c r="M34" s="13">
        <f t="shared" si="7"/>
        <v>0.55047933970440222</v>
      </c>
      <c r="N34" s="13">
        <f t="shared" si="8"/>
        <v>2.3615781851105946</v>
      </c>
      <c r="O34" s="12" t="s">
        <v>240</v>
      </c>
    </row>
    <row r="35" spans="1:15" x14ac:dyDescent="0.25">
      <c r="A35" s="30">
        <v>24</v>
      </c>
      <c r="B35" s="31" t="s">
        <v>261</v>
      </c>
      <c r="C35" s="32">
        <v>29.4</v>
      </c>
      <c r="D35" s="33" t="s">
        <v>228</v>
      </c>
      <c r="E35" s="48" t="str">
        <f t="shared" si="0"/>
        <v>Significantly Different</v>
      </c>
      <c r="G35" s="12">
        <f t="shared" si="1"/>
        <v>29.4</v>
      </c>
      <c r="H35" s="12">
        <f t="shared" si="2"/>
        <v>6</v>
      </c>
      <c r="I35" s="12" t="str">
        <f t="shared" si="3"/>
        <v>+/-</v>
      </c>
      <c r="J35" s="12" t="str">
        <f t="shared" si="4"/>
        <v>0.3</v>
      </c>
      <c r="K35" s="13">
        <f t="shared" si="5"/>
        <v>0.18237082066869301</v>
      </c>
      <c r="L35" s="13">
        <f t="shared" si="6"/>
        <v>1.3000000000000007</v>
      </c>
      <c r="M35" s="13">
        <f t="shared" si="7"/>
        <v>0.19223572402239389</v>
      </c>
      <c r="N35" s="13">
        <f t="shared" si="8"/>
        <v>6.7625307762700828</v>
      </c>
      <c r="O35" s="12" t="s">
        <v>250</v>
      </c>
    </row>
    <row r="36" spans="1:15" x14ac:dyDescent="0.25">
      <c r="A36" s="30">
        <v>26</v>
      </c>
      <c r="B36" s="31" t="s">
        <v>240</v>
      </c>
      <c r="C36" s="32">
        <v>29.1</v>
      </c>
      <c r="D36" s="33" t="s">
        <v>228</v>
      </c>
      <c r="E36" s="48" t="str">
        <f t="shared" si="0"/>
        <v>Significantly Different</v>
      </c>
      <c r="G36" s="12">
        <f t="shared" si="1"/>
        <v>29.1</v>
      </c>
      <c r="H36" s="12">
        <f t="shared" si="2"/>
        <v>6</v>
      </c>
      <c r="I36" s="12" t="str">
        <f t="shared" si="3"/>
        <v>+/-</v>
      </c>
      <c r="J36" s="12" t="str">
        <f t="shared" si="4"/>
        <v>0.3</v>
      </c>
      <c r="K36" s="13">
        <f t="shared" si="5"/>
        <v>0.18237082066869301</v>
      </c>
      <c r="L36" s="13">
        <f t="shared" si="6"/>
        <v>1.5999999999999979</v>
      </c>
      <c r="M36" s="13">
        <f t="shared" si="7"/>
        <v>0.19223572402239389</v>
      </c>
      <c r="N36" s="13">
        <f t="shared" si="8"/>
        <v>8.3231148015631629</v>
      </c>
      <c r="O36" s="12" t="s">
        <v>242</v>
      </c>
    </row>
    <row r="37" spans="1:15" x14ac:dyDescent="0.25">
      <c r="A37" s="30">
        <v>26</v>
      </c>
      <c r="B37" s="31" t="s">
        <v>234</v>
      </c>
      <c r="C37" s="32">
        <v>29.1</v>
      </c>
      <c r="D37" s="33" t="s">
        <v>228</v>
      </c>
      <c r="E37" s="48" t="str">
        <f t="shared" si="0"/>
        <v>Significantly Different</v>
      </c>
      <c r="G37" s="12">
        <f t="shared" si="1"/>
        <v>29.1</v>
      </c>
      <c r="H37" s="12">
        <f t="shared" si="2"/>
        <v>6</v>
      </c>
      <c r="I37" s="12" t="str">
        <f t="shared" si="3"/>
        <v>+/-</v>
      </c>
      <c r="J37" s="12" t="str">
        <f t="shared" si="4"/>
        <v>0.3</v>
      </c>
      <c r="K37" s="13">
        <f t="shared" si="5"/>
        <v>0.18237082066869301</v>
      </c>
      <c r="L37" s="13">
        <f t="shared" si="6"/>
        <v>1.5999999999999979</v>
      </c>
      <c r="M37" s="13">
        <f t="shared" si="7"/>
        <v>0.19223572402239389</v>
      </c>
      <c r="N37" s="13">
        <f t="shared" si="8"/>
        <v>8.3231148015631629</v>
      </c>
      <c r="O37" s="12" t="s">
        <v>223</v>
      </c>
    </row>
    <row r="38" spans="1:15" x14ac:dyDescent="0.25">
      <c r="A38" s="30">
        <v>28</v>
      </c>
      <c r="B38" s="31" t="s">
        <v>220</v>
      </c>
      <c r="C38" s="32">
        <v>28.9</v>
      </c>
      <c r="D38" s="33" t="s">
        <v>255</v>
      </c>
      <c r="E38" s="48" t="str">
        <f t="shared" si="0"/>
        <v>Significantly Different</v>
      </c>
      <c r="G38" s="12">
        <f t="shared" si="1"/>
        <v>28.9</v>
      </c>
      <c r="H38" s="12">
        <f t="shared" si="2"/>
        <v>6</v>
      </c>
      <c r="I38" s="12" t="str">
        <f t="shared" si="3"/>
        <v>+/-</v>
      </c>
      <c r="J38" s="12" t="str">
        <f t="shared" si="4"/>
        <v>0.4</v>
      </c>
      <c r="K38" s="13">
        <f t="shared" si="5"/>
        <v>0.24316109422492402</v>
      </c>
      <c r="L38" s="13">
        <f t="shared" si="6"/>
        <v>1.8000000000000007</v>
      </c>
      <c r="M38" s="13">
        <f t="shared" si="7"/>
        <v>0.25064471888253259</v>
      </c>
      <c r="N38" s="13">
        <f t="shared" si="8"/>
        <v>7.1814798573258214</v>
      </c>
      <c r="O38" s="12" t="s">
        <v>227</v>
      </c>
    </row>
    <row r="39" spans="1:15" x14ac:dyDescent="0.25">
      <c r="A39" s="30">
        <v>29</v>
      </c>
      <c r="B39" s="31" t="s">
        <v>229</v>
      </c>
      <c r="C39" s="32">
        <v>28.7</v>
      </c>
      <c r="D39" s="33" t="s">
        <v>210</v>
      </c>
      <c r="E39" s="48" t="str">
        <f t="shared" si="0"/>
        <v>Significantly Different</v>
      </c>
      <c r="G39" s="12">
        <f t="shared" si="1"/>
        <v>28.7</v>
      </c>
      <c r="H39" s="12">
        <f t="shared" si="2"/>
        <v>6</v>
      </c>
      <c r="I39" s="12" t="str">
        <f t="shared" si="3"/>
        <v>+/-</v>
      </c>
      <c r="J39" s="12" t="str">
        <f t="shared" si="4"/>
        <v>0.2</v>
      </c>
      <c r="K39" s="13">
        <f t="shared" si="5"/>
        <v>0.12158054711246201</v>
      </c>
      <c r="L39" s="13">
        <f t="shared" si="6"/>
        <v>2</v>
      </c>
      <c r="M39" s="13">
        <f t="shared" si="7"/>
        <v>0.1359311840425404</v>
      </c>
      <c r="N39" s="13">
        <f t="shared" si="8"/>
        <v>14.713327291948618</v>
      </c>
      <c r="O39" s="12" t="s">
        <v>254</v>
      </c>
    </row>
    <row r="40" spans="1:15" x14ac:dyDescent="0.25">
      <c r="A40" s="30">
        <v>30</v>
      </c>
      <c r="B40" s="31" t="s">
        <v>237</v>
      </c>
      <c r="C40" s="32">
        <v>28.6</v>
      </c>
      <c r="D40" s="33" t="s">
        <v>255</v>
      </c>
      <c r="E40" s="48" t="str">
        <f t="shared" si="0"/>
        <v>Significantly Different</v>
      </c>
      <c r="G40" s="12">
        <f t="shared" si="1"/>
        <v>28.6</v>
      </c>
      <c r="H40" s="12">
        <f t="shared" si="2"/>
        <v>6</v>
      </c>
      <c r="I40" s="12" t="str">
        <f t="shared" si="3"/>
        <v>+/-</v>
      </c>
      <c r="J40" s="12" t="str">
        <f t="shared" si="4"/>
        <v>0.4</v>
      </c>
      <c r="K40" s="13">
        <f t="shared" si="5"/>
        <v>0.24316109422492402</v>
      </c>
      <c r="L40" s="13">
        <f t="shared" si="6"/>
        <v>2.0999999999999979</v>
      </c>
      <c r="M40" s="13">
        <f t="shared" si="7"/>
        <v>0.25064471888253259</v>
      </c>
      <c r="N40" s="13">
        <f t="shared" si="8"/>
        <v>8.3783931668801124</v>
      </c>
      <c r="O40" s="12" t="s">
        <v>214</v>
      </c>
    </row>
    <row r="41" spans="1:15" x14ac:dyDescent="0.25">
      <c r="A41" s="30">
        <v>31</v>
      </c>
      <c r="B41" s="31" t="s">
        <v>238</v>
      </c>
      <c r="C41" s="32">
        <v>28.4</v>
      </c>
      <c r="D41" s="33" t="s">
        <v>320</v>
      </c>
      <c r="E41" s="48" t="str">
        <f t="shared" si="0"/>
        <v>Significantly Different</v>
      </c>
      <c r="G41" s="12">
        <f t="shared" si="1"/>
        <v>28.4</v>
      </c>
      <c r="H41" s="12">
        <f t="shared" si="2"/>
        <v>6</v>
      </c>
      <c r="I41" s="12" t="str">
        <f t="shared" si="3"/>
        <v>+/-</v>
      </c>
      <c r="J41" s="12" t="str">
        <f t="shared" si="4"/>
        <v>1.0</v>
      </c>
      <c r="K41" s="13">
        <f t="shared" si="5"/>
        <v>0.60790273556231</v>
      </c>
      <c r="L41" s="13">
        <f t="shared" si="6"/>
        <v>2.3000000000000007</v>
      </c>
      <c r="M41" s="13">
        <f t="shared" si="7"/>
        <v>0.61093468821403585</v>
      </c>
      <c r="N41" s="13">
        <f t="shared" si="8"/>
        <v>3.7647232091594951</v>
      </c>
      <c r="O41" s="12" t="s">
        <v>257</v>
      </c>
    </row>
    <row r="42" spans="1:15" x14ac:dyDescent="0.25">
      <c r="A42" s="30">
        <v>32</v>
      </c>
      <c r="B42" s="31" t="s">
        <v>209</v>
      </c>
      <c r="C42" s="32">
        <v>28.3</v>
      </c>
      <c r="D42" s="33" t="s">
        <v>320</v>
      </c>
      <c r="E42" s="48" t="str">
        <f t="shared" si="0"/>
        <v>Significantly Different</v>
      </c>
      <c r="G42" s="12">
        <f t="shared" si="1"/>
        <v>28.3</v>
      </c>
      <c r="H42" s="12">
        <f t="shared" si="2"/>
        <v>6</v>
      </c>
      <c r="I42" s="12" t="str">
        <f t="shared" si="3"/>
        <v>+/-</v>
      </c>
      <c r="J42" s="12" t="str">
        <f t="shared" si="4"/>
        <v>1.0</v>
      </c>
      <c r="K42" s="13">
        <f t="shared" si="5"/>
        <v>0.60790273556231</v>
      </c>
      <c r="L42" s="13">
        <f t="shared" si="6"/>
        <v>2.3999999999999986</v>
      </c>
      <c r="M42" s="13">
        <f t="shared" si="7"/>
        <v>0.61093468821403585</v>
      </c>
      <c r="N42" s="13">
        <f t="shared" si="8"/>
        <v>3.9284068269490349</v>
      </c>
      <c r="O42" s="12" t="s">
        <v>252</v>
      </c>
    </row>
    <row r="43" spans="1:15" x14ac:dyDescent="0.25">
      <c r="A43" s="30">
        <v>33</v>
      </c>
      <c r="B43" s="31" t="s">
        <v>208</v>
      </c>
      <c r="C43" s="32">
        <v>28.1</v>
      </c>
      <c r="D43" s="33" t="s">
        <v>253</v>
      </c>
      <c r="E43" s="48" t="str">
        <f t="shared" si="0"/>
        <v>Significantly Different</v>
      </c>
      <c r="G43" s="12">
        <f t="shared" si="1"/>
        <v>28.1</v>
      </c>
      <c r="H43" s="12">
        <f t="shared" si="2"/>
        <v>6</v>
      </c>
      <c r="I43" s="12" t="str">
        <f t="shared" si="3"/>
        <v>+/-</v>
      </c>
      <c r="J43" s="12" t="str">
        <f t="shared" si="4"/>
        <v>0.6</v>
      </c>
      <c r="K43" s="13">
        <f t="shared" si="5"/>
        <v>0.36474164133738601</v>
      </c>
      <c r="L43" s="13">
        <f t="shared" si="6"/>
        <v>2.5999999999999979</v>
      </c>
      <c r="M43" s="13">
        <f t="shared" si="7"/>
        <v>0.36977279819442066</v>
      </c>
      <c r="N43" s="13">
        <f t="shared" si="8"/>
        <v>7.0313446870501251</v>
      </c>
      <c r="O43" s="12" t="s">
        <v>259</v>
      </c>
    </row>
    <row r="44" spans="1:15" x14ac:dyDescent="0.25">
      <c r="A44" s="30">
        <v>34</v>
      </c>
      <c r="B44" s="31" t="s">
        <v>251</v>
      </c>
      <c r="C44" s="32">
        <v>28</v>
      </c>
      <c r="D44" s="33" t="s">
        <v>255</v>
      </c>
      <c r="E44" s="48" t="str">
        <f t="shared" si="0"/>
        <v>Significantly Different</v>
      </c>
      <c r="G44" s="12">
        <f t="shared" si="1"/>
        <v>28</v>
      </c>
      <c r="H44" s="12">
        <f t="shared" si="2"/>
        <v>6</v>
      </c>
      <c r="I44" s="12" t="str">
        <f t="shared" si="3"/>
        <v>+/-</v>
      </c>
      <c r="J44" s="12" t="str">
        <f t="shared" si="4"/>
        <v>0.4</v>
      </c>
      <c r="K44" s="13">
        <f t="shared" si="5"/>
        <v>0.24316109422492402</v>
      </c>
      <c r="L44" s="13">
        <f t="shared" si="6"/>
        <v>2.6999999999999993</v>
      </c>
      <c r="M44" s="13">
        <f t="shared" si="7"/>
        <v>0.25064471888253259</v>
      </c>
      <c r="N44" s="13">
        <f t="shared" si="8"/>
        <v>10.772219785988725</v>
      </c>
      <c r="O44" s="12" t="s">
        <v>261</v>
      </c>
    </row>
    <row r="45" spans="1:15" x14ac:dyDescent="0.25">
      <c r="A45" s="30">
        <v>35</v>
      </c>
      <c r="B45" s="31" t="s">
        <v>239</v>
      </c>
      <c r="C45" s="32">
        <v>27.7</v>
      </c>
      <c r="D45" s="33" t="s">
        <v>217</v>
      </c>
      <c r="E45" s="48" t="str">
        <f t="shared" si="0"/>
        <v>Significantly Different</v>
      </c>
      <c r="G45" s="12">
        <f t="shared" si="1"/>
        <v>27.7</v>
      </c>
      <c r="H45" s="12">
        <f t="shared" si="2"/>
        <v>6</v>
      </c>
      <c r="I45" s="12" t="str">
        <f t="shared" si="3"/>
        <v>+/-</v>
      </c>
      <c r="J45" s="12" t="str">
        <f t="shared" si="4"/>
        <v>0.5</v>
      </c>
      <c r="K45" s="13">
        <f t="shared" si="5"/>
        <v>0.303951367781155</v>
      </c>
      <c r="L45" s="13">
        <f t="shared" si="6"/>
        <v>3</v>
      </c>
      <c r="M45" s="13">
        <f t="shared" si="7"/>
        <v>0.30997079109986531</v>
      </c>
      <c r="N45" s="13">
        <f t="shared" si="8"/>
        <v>9.6783312690693837</v>
      </c>
      <c r="O45" s="12" t="s">
        <v>230</v>
      </c>
    </row>
    <row r="46" spans="1:15" x14ac:dyDescent="0.25">
      <c r="A46" s="30">
        <v>35</v>
      </c>
      <c r="B46" s="31" t="s">
        <v>232</v>
      </c>
      <c r="C46" s="32">
        <v>27.7</v>
      </c>
      <c r="D46" s="33" t="s">
        <v>217</v>
      </c>
      <c r="E46" s="48" t="str">
        <f t="shared" si="0"/>
        <v>Significantly Different</v>
      </c>
      <c r="G46" s="12">
        <f t="shared" si="1"/>
        <v>27.7</v>
      </c>
      <c r="H46" s="12">
        <f t="shared" si="2"/>
        <v>6</v>
      </c>
      <c r="I46" s="12" t="str">
        <f t="shared" si="3"/>
        <v>+/-</v>
      </c>
      <c r="J46" s="12" t="str">
        <f t="shared" si="4"/>
        <v>0.5</v>
      </c>
      <c r="K46" s="13">
        <f t="shared" si="5"/>
        <v>0.303951367781155</v>
      </c>
      <c r="L46" s="13">
        <f t="shared" si="6"/>
        <v>3</v>
      </c>
      <c r="M46" s="13">
        <f t="shared" si="7"/>
        <v>0.30997079109986531</v>
      </c>
      <c r="N46" s="13">
        <f t="shared" si="8"/>
        <v>9.6783312690693837</v>
      </c>
      <c r="O46" s="12" t="s">
        <v>243</v>
      </c>
    </row>
    <row r="47" spans="1:15" x14ac:dyDescent="0.25">
      <c r="A47" s="30">
        <v>37</v>
      </c>
      <c r="B47" s="31" t="s">
        <v>256</v>
      </c>
      <c r="C47" s="32">
        <v>27.5</v>
      </c>
      <c r="D47" s="33" t="s">
        <v>255</v>
      </c>
      <c r="E47" s="48" t="str">
        <f t="shared" si="0"/>
        <v>Significantly Different</v>
      </c>
      <c r="G47" s="12">
        <f t="shared" si="1"/>
        <v>27.5</v>
      </c>
      <c r="H47" s="12">
        <f t="shared" si="2"/>
        <v>6</v>
      </c>
      <c r="I47" s="12" t="str">
        <f t="shared" si="3"/>
        <v>+/-</v>
      </c>
      <c r="J47" s="12" t="str">
        <f t="shared" si="4"/>
        <v>0.4</v>
      </c>
      <c r="K47" s="13">
        <f t="shared" si="5"/>
        <v>0.24316109422492402</v>
      </c>
      <c r="L47" s="13">
        <f t="shared" si="6"/>
        <v>3.1999999999999993</v>
      </c>
      <c r="M47" s="13">
        <f t="shared" si="7"/>
        <v>0.25064471888253259</v>
      </c>
      <c r="N47" s="13">
        <f t="shared" si="8"/>
        <v>12.767075301912563</v>
      </c>
      <c r="O47" s="12" t="s">
        <v>260</v>
      </c>
    </row>
    <row r="48" spans="1:15" x14ac:dyDescent="0.25">
      <c r="A48" s="30">
        <v>38</v>
      </c>
      <c r="B48" s="31" t="s">
        <v>242</v>
      </c>
      <c r="C48" s="32">
        <v>27.3</v>
      </c>
      <c r="D48" s="33" t="s">
        <v>255</v>
      </c>
      <c r="E48" s="48" t="str">
        <f t="shared" si="0"/>
        <v>Significantly Different</v>
      </c>
      <c r="G48" s="12">
        <f t="shared" si="1"/>
        <v>27.3</v>
      </c>
      <c r="H48" s="12">
        <f t="shared" si="2"/>
        <v>6</v>
      </c>
      <c r="I48" s="12" t="str">
        <f t="shared" si="3"/>
        <v>+/-</v>
      </c>
      <c r="J48" s="12" t="str">
        <f t="shared" si="4"/>
        <v>0.4</v>
      </c>
      <c r="K48" s="13">
        <f t="shared" si="5"/>
        <v>0.24316109422492402</v>
      </c>
      <c r="L48" s="13">
        <f t="shared" si="6"/>
        <v>3.3999999999999986</v>
      </c>
      <c r="M48" s="13">
        <f t="shared" si="7"/>
        <v>0.25064471888253259</v>
      </c>
      <c r="N48" s="13">
        <f t="shared" si="8"/>
        <v>13.565017508282097</v>
      </c>
      <c r="O48" s="12" t="s">
        <v>239</v>
      </c>
    </row>
    <row r="49" spans="1:15" x14ac:dyDescent="0.25">
      <c r="A49" s="30">
        <v>38</v>
      </c>
      <c r="B49" s="31" t="s">
        <v>227</v>
      </c>
      <c r="C49" s="32">
        <v>27.3</v>
      </c>
      <c r="D49" s="33" t="s">
        <v>253</v>
      </c>
      <c r="E49" s="48" t="str">
        <f t="shared" si="0"/>
        <v>Significantly Different</v>
      </c>
      <c r="G49" s="12">
        <f t="shared" si="1"/>
        <v>27.3</v>
      </c>
      <c r="H49" s="12">
        <f t="shared" si="2"/>
        <v>6</v>
      </c>
      <c r="I49" s="12" t="str">
        <f t="shared" si="3"/>
        <v>+/-</v>
      </c>
      <c r="J49" s="12" t="str">
        <f t="shared" si="4"/>
        <v>0.6</v>
      </c>
      <c r="K49" s="13">
        <f t="shared" si="5"/>
        <v>0.36474164133738601</v>
      </c>
      <c r="L49" s="13">
        <f t="shared" si="6"/>
        <v>3.3999999999999986</v>
      </c>
      <c r="M49" s="13">
        <f t="shared" si="7"/>
        <v>0.36977279819442066</v>
      </c>
      <c r="N49" s="13">
        <f t="shared" si="8"/>
        <v>9.1948353599886286</v>
      </c>
      <c r="O49" s="12" t="s">
        <v>248</v>
      </c>
    </row>
    <row r="50" spans="1:15" x14ac:dyDescent="0.25">
      <c r="A50" s="30">
        <v>38</v>
      </c>
      <c r="B50" s="31" t="s">
        <v>230</v>
      </c>
      <c r="C50" s="32">
        <v>27.3</v>
      </c>
      <c r="D50" s="33" t="s">
        <v>321</v>
      </c>
      <c r="E50" s="48" t="str">
        <f t="shared" si="0"/>
        <v>Significantly Different</v>
      </c>
      <c r="G50" s="12">
        <f t="shared" si="1"/>
        <v>27.3</v>
      </c>
      <c r="H50" s="12">
        <f t="shared" si="2"/>
        <v>6</v>
      </c>
      <c r="I50" s="12" t="str">
        <f t="shared" si="3"/>
        <v>+/-</v>
      </c>
      <c r="J50" s="12" t="str">
        <f t="shared" si="4"/>
        <v>1.2</v>
      </c>
      <c r="K50" s="13">
        <f t="shared" si="5"/>
        <v>0.72948328267477203</v>
      </c>
      <c r="L50" s="13">
        <f t="shared" si="6"/>
        <v>3.3999999999999986</v>
      </c>
      <c r="M50" s="13">
        <f t="shared" si="7"/>
        <v>0.73201182849801194</v>
      </c>
      <c r="N50" s="13">
        <f t="shared" si="8"/>
        <v>4.6447336882196746</v>
      </c>
      <c r="O50" s="12" t="s">
        <v>245</v>
      </c>
    </row>
    <row r="51" spans="1:15" x14ac:dyDescent="0.25">
      <c r="A51" s="30">
        <v>41</v>
      </c>
      <c r="B51" s="31" t="s">
        <v>214</v>
      </c>
      <c r="C51" s="32">
        <v>27</v>
      </c>
      <c r="D51" s="33" t="s">
        <v>265</v>
      </c>
      <c r="E51" s="48" t="str">
        <f t="shared" si="0"/>
        <v>Significantly Different</v>
      </c>
      <c r="G51" s="12">
        <f t="shared" si="1"/>
        <v>27</v>
      </c>
      <c r="H51" s="12">
        <f t="shared" si="2"/>
        <v>6</v>
      </c>
      <c r="I51" s="12" t="str">
        <f t="shared" si="3"/>
        <v>+/-</v>
      </c>
      <c r="J51" s="12" t="str">
        <f t="shared" si="4"/>
        <v>0.7</v>
      </c>
      <c r="K51" s="13">
        <f t="shared" si="5"/>
        <v>0.42553191489361697</v>
      </c>
      <c r="L51" s="13">
        <f t="shared" si="6"/>
        <v>3.6999999999999993</v>
      </c>
      <c r="M51" s="13">
        <f t="shared" si="7"/>
        <v>0.42985214661796195</v>
      </c>
      <c r="N51" s="13">
        <f t="shared" si="8"/>
        <v>8.6076108473838424</v>
      </c>
      <c r="O51" s="12" t="s">
        <v>263</v>
      </c>
    </row>
    <row r="52" spans="1:15" x14ac:dyDescent="0.25">
      <c r="A52" s="30">
        <v>42</v>
      </c>
      <c r="B52" s="31" t="s">
        <v>219</v>
      </c>
      <c r="C52" s="32">
        <v>26.9</v>
      </c>
      <c r="D52" s="33" t="s">
        <v>217</v>
      </c>
      <c r="E52" s="48" t="str">
        <f t="shared" si="0"/>
        <v>Significantly Different</v>
      </c>
      <c r="G52" s="12">
        <f t="shared" si="1"/>
        <v>26.9</v>
      </c>
      <c r="H52" s="12">
        <f t="shared" si="2"/>
        <v>6</v>
      </c>
      <c r="I52" s="12" t="str">
        <f t="shared" si="3"/>
        <v>+/-</v>
      </c>
      <c r="J52" s="12" t="str">
        <f t="shared" si="4"/>
        <v>0.5</v>
      </c>
      <c r="K52" s="13">
        <f t="shared" si="5"/>
        <v>0.303951367781155</v>
      </c>
      <c r="L52" s="13">
        <f t="shared" si="6"/>
        <v>3.8000000000000007</v>
      </c>
      <c r="M52" s="13">
        <f t="shared" si="7"/>
        <v>0.30997079109986531</v>
      </c>
      <c r="N52" s="13">
        <f t="shared" si="8"/>
        <v>12.259219607487887</v>
      </c>
      <c r="O52" s="12" t="s">
        <v>238</v>
      </c>
    </row>
    <row r="53" spans="1:15" x14ac:dyDescent="0.25">
      <c r="A53" s="30">
        <v>43</v>
      </c>
      <c r="B53" s="31" t="s">
        <v>215</v>
      </c>
      <c r="C53" s="32">
        <v>26.5</v>
      </c>
      <c r="D53" s="33" t="s">
        <v>253</v>
      </c>
      <c r="E53" s="48" t="str">
        <f t="shared" si="0"/>
        <v>Significantly Different</v>
      </c>
      <c r="G53" s="12">
        <f t="shared" si="1"/>
        <v>26.5</v>
      </c>
      <c r="H53" s="12">
        <f t="shared" si="2"/>
        <v>6</v>
      </c>
      <c r="I53" s="12" t="str">
        <f t="shared" si="3"/>
        <v>+/-</v>
      </c>
      <c r="J53" s="12" t="str">
        <f t="shared" si="4"/>
        <v>0.6</v>
      </c>
      <c r="K53" s="13">
        <f t="shared" si="5"/>
        <v>0.36474164133738601</v>
      </c>
      <c r="L53" s="13">
        <f t="shared" si="6"/>
        <v>4.1999999999999993</v>
      </c>
      <c r="M53" s="13">
        <f t="shared" si="7"/>
        <v>0.36977279819442066</v>
      </c>
      <c r="N53" s="13">
        <f t="shared" si="8"/>
        <v>11.358326032927133</v>
      </c>
      <c r="O53" s="12" t="s">
        <v>251</v>
      </c>
    </row>
    <row r="54" spans="1:15" x14ac:dyDescent="0.25">
      <c r="A54" s="30">
        <v>44</v>
      </c>
      <c r="B54" s="31" t="s">
        <v>236</v>
      </c>
      <c r="C54" s="32">
        <v>26.4</v>
      </c>
      <c r="D54" s="33" t="s">
        <v>217</v>
      </c>
      <c r="E54" s="48" t="str">
        <f t="shared" si="0"/>
        <v>Significantly Different</v>
      </c>
      <c r="G54" s="12">
        <f t="shared" si="1"/>
        <v>26.4</v>
      </c>
      <c r="H54" s="12">
        <f t="shared" si="2"/>
        <v>6</v>
      </c>
      <c r="I54" s="12" t="str">
        <f t="shared" si="3"/>
        <v>+/-</v>
      </c>
      <c r="J54" s="12" t="str">
        <f t="shared" si="4"/>
        <v>0.5</v>
      </c>
      <c r="K54" s="13">
        <f t="shared" si="5"/>
        <v>0.303951367781155</v>
      </c>
      <c r="L54" s="13">
        <f t="shared" si="6"/>
        <v>4.3000000000000007</v>
      </c>
      <c r="M54" s="13">
        <f t="shared" si="7"/>
        <v>0.30997079109986531</v>
      </c>
      <c r="N54" s="13">
        <f t="shared" si="8"/>
        <v>13.87227481899945</v>
      </c>
      <c r="O54" s="12" t="s">
        <v>258</v>
      </c>
    </row>
    <row r="55" spans="1:15" x14ac:dyDescent="0.25">
      <c r="A55" s="30">
        <v>45</v>
      </c>
      <c r="B55" s="31" t="s">
        <v>225</v>
      </c>
      <c r="C55" s="32">
        <v>25.9</v>
      </c>
      <c r="D55" s="33" t="s">
        <v>217</v>
      </c>
      <c r="E55" s="48" t="str">
        <f t="shared" si="0"/>
        <v>Significantly Different</v>
      </c>
      <c r="G55" s="12">
        <f t="shared" si="1"/>
        <v>25.9</v>
      </c>
      <c r="H55" s="12">
        <f t="shared" si="2"/>
        <v>6</v>
      </c>
      <c r="I55" s="12" t="str">
        <f t="shared" si="3"/>
        <v>+/-</v>
      </c>
      <c r="J55" s="12" t="str">
        <f t="shared" si="4"/>
        <v>0.5</v>
      </c>
      <c r="K55" s="13">
        <f t="shared" si="5"/>
        <v>0.303951367781155</v>
      </c>
      <c r="L55" s="13">
        <f t="shared" si="6"/>
        <v>4.8000000000000007</v>
      </c>
      <c r="M55" s="13">
        <f t="shared" si="7"/>
        <v>0.30997079109986531</v>
      </c>
      <c r="N55" s="13">
        <f t="shared" si="8"/>
        <v>15.485330030511015</v>
      </c>
      <c r="O55" s="12" t="s">
        <v>232</v>
      </c>
    </row>
    <row r="56" spans="1:15" x14ac:dyDescent="0.25">
      <c r="A56" s="30">
        <v>45</v>
      </c>
      <c r="B56" s="31" t="s">
        <v>260</v>
      </c>
      <c r="C56" s="32">
        <v>25.9</v>
      </c>
      <c r="D56" s="33" t="s">
        <v>255</v>
      </c>
      <c r="E56" s="48" t="str">
        <f t="shared" si="0"/>
        <v>Significantly Different</v>
      </c>
      <c r="G56" s="12">
        <f t="shared" si="1"/>
        <v>25.9</v>
      </c>
      <c r="H56" s="12">
        <f t="shared" si="2"/>
        <v>6</v>
      </c>
      <c r="I56" s="12" t="str">
        <f t="shared" si="3"/>
        <v>+/-</v>
      </c>
      <c r="J56" s="12" t="str">
        <f t="shared" si="4"/>
        <v>0.4</v>
      </c>
      <c r="K56" s="13">
        <f t="shared" si="5"/>
        <v>0.24316109422492402</v>
      </c>
      <c r="L56" s="13">
        <f t="shared" si="6"/>
        <v>4.8000000000000007</v>
      </c>
      <c r="M56" s="13">
        <f t="shared" si="7"/>
        <v>0.25064471888253259</v>
      </c>
      <c r="N56" s="13">
        <f t="shared" si="8"/>
        <v>19.150612952868851</v>
      </c>
      <c r="O56" s="12" t="s">
        <v>209</v>
      </c>
    </row>
    <row r="57" spans="1:15" x14ac:dyDescent="0.25">
      <c r="A57" s="30">
        <v>47</v>
      </c>
      <c r="B57" s="31" t="s">
        <v>207</v>
      </c>
      <c r="C57" s="32">
        <v>25</v>
      </c>
      <c r="D57" s="33" t="s">
        <v>265</v>
      </c>
      <c r="E57" s="48" t="str">
        <f t="shared" si="0"/>
        <v>Significantly Different</v>
      </c>
      <c r="G57" s="12">
        <f t="shared" si="1"/>
        <v>25</v>
      </c>
      <c r="H57" s="12">
        <f t="shared" si="2"/>
        <v>6</v>
      </c>
      <c r="I57" s="12" t="str">
        <f t="shared" si="3"/>
        <v>+/-</v>
      </c>
      <c r="J57" s="12" t="str">
        <f t="shared" si="4"/>
        <v>0.7</v>
      </c>
      <c r="K57" s="13">
        <f t="shared" si="5"/>
        <v>0.42553191489361697</v>
      </c>
      <c r="L57" s="13">
        <f t="shared" si="6"/>
        <v>5.6999999999999993</v>
      </c>
      <c r="M57" s="13">
        <f t="shared" si="7"/>
        <v>0.42985214661796195</v>
      </c>
      <c r="N57" s="13">
        <f t="shared" si="8"/>
        <v>13.260373467591327</v>
      </c>
      <c r="O57" s="12" t="s">
        <v>262</v>
      </c>
    </row>
    <row r="58" spans="1:15" x14ac:dyDescent="0.25">
      <c r="A58" s="30">
        <v>47</v>
      </c>
      <c r="B58" s="31" t="s">
        <v>223</v>
      </c>
      <c r="C58" s="32">
        <v>25</v>
      </c>
      <c r="D58" s="33" t="s">
        <v>294</v>
      </c>
      <c r="E58" s="48" t="str">
        <f t="shared" si="0"/>
        <v>Significantly Different</v>
      </c>
      <c r="G58" s="12">
        <f t="shared" si="1"/>
        <v>25</v>
      </c>
      <c r="H58" s="12">
        <f t="shared" si="2"/>
        <v>6</v>
      </c>
      <c r="I58" s="12" t="str">
        <f t="shared" si="3"/>
        <v>+/-</v>
      </c>
      <c r="J58" s="12" t="str">
        <f t="shared" si="4"/>
        <v>0.8</v>
      </c>
      <c r="K58" s="13">
        <f t="shared" si="5"/>
        <v>0.48632218844984804</v>
      </c>
      <c r="L58" s="13">
        <f t="shared" si="6"/>
        <v>5.6999999999999993</v>
      </c>
      <c r="M58" s="13">
        <f t="shared" si="7"/>
        <v>0.49010685399991183</v>
      </c>
      <c r="N58" s="13">
        <f t="shared" si="8"/>
        <v>11.630116888757129</v>
      </c>
      <c r="O58" s="12" t="s">
        <v>256</v>
      </c>
    </row>
    <row r="59" spans="1:15" x14ac:dyDescent="0.25">
      <c r="A59" s="30">
        <v>49</v>
      </c>
      <c r="B59" s="31" t="s">
        <v>212</v>
      </c>
      <c r="C59" s="32">
        <v>24.9</v>
      </c>
      <c r="D59" s="33" t="s">
        <v>265</v>
      </c>
      <c r="E59" s="48" t="str">
        <f t="shared" si="0"/>
        <v>Significantly Different</v>
      </c>
      <c r="G59" s="12">
        <f t="shared" si="1"/>
        <v>24.9</v>
      </c>
      <c r="H59" s="12">
        <f t="shared" si="2"/>
        <v>6</v>
      </c>
      <c r="I59" s="12" t="str">
        <f t="shared" si="3"/>
        <v>+/-</v>
      </c>
      <c r="J59" s="12" t="str">
        <f t="shared" si="4"/>
        <v>0.7</v>
      </c>
      <c r="K59" s="13">
        <f t="shared" si="5"/>
        <v>0.42553191489361697</v>
      </c>
      <c r="L59" s="13">
        <f t="shared" si="6"/>
        <v>5.8000000000000007</v>
      </c>
      <c r="M59" s="13">
        <f t="shared" si="7"/>
        <v>0.42985214661796195</v>
      </c>
      <c r="N59" s="13">
        <f t="shared" si="8"/>
        <v>13.493011598601704</v>
      </c>
      <c r="O59" s="12" t="s">
        <v>212</v>
      </c>
    </row>
    <row r="60" spans="1:15" x14ac:dyDescent="0.25">
      <c r="A60" s="30">
        <v>50</v>
      </c>
      <c r="B60" s="31" t="s">
        <v>221</v>
      </c>
      <c r="C60" s="32">
        <v>24.7</v>
      </c>
      <c r="D60" s="33" t="s">
        <v>246</v>
      </c>
      <c r="E60" s="48" t="str">
        <f t="shared" si="0"/>
        <v>Significantly Different</v>
      </c>
      <c r="G60" s="12">
        <f t="shared" si="1"/>
        <v>24.7</v>
      </c>
      <c r="H60" s="12">
        <f t="shared" si="2"/>
        <v>6</v>
      </c>
      <c r="I60" s="12" t="str">
        <f t="shared" si="3"/>
        <v>+/-</v>
      </c>
      <c r="J60" s="12" t="str">
        <f t="shared" si="4"/>
        <v>0.9</v>
      </c>
      <c r="K60" s="13">
        <f t="shared" si="5"/>
        <v>0.54711246200607899</v>
      </c>
      <c r="L60" s="13">
        <f t="shared" si="6"/>
        <v>6</v>
      </c>
      <c r="M60" s="13">
        <f t="shared" si="7"/>
        <v>0.55047933970440222</v>
      </c>
      <c r="N60" s="13">
        <f t="shared" si="8"/>
        <v>10.899591623587353</v>
      </c>
      <c r="O60" s="12" t="s">
        <v>234</v>
      </c>
    </row>
    <row r="61" spans="1:15" x14ac:dyDescent="0.25">
      <c r="A61" s="30">
        <v>50</v>
      </c>
      <c r="B61" s="31" t="s">
        <v>216</v>
      </c>
      <c r="C61" s="32">
        <v>24.7</v>
      </c>
      <c r="D61" s="33" t="s">
        <v>322</v>
      </c>
      <c r="E61" s="48" t="str">
        <f t="shared" si="0"/>
        <v>Significantly Different</v>
      </c>
      <c r="G61" s="12">
        <f t="shared" si="1"/>
        <v>24.7</v>
      </c>
      <c r="H61" s="12">
        <f t="shared" si="2"/>
        <v>6</v>
      </c>
      <c r="I61" s="12" t="str">
        <f t="shared" si="3"/>
        <v>+/-</v>
      </c>
      <c r="J61" s="12" t="str">
        <f t="shared" si="4"/>
        <v>1.5</v>
      </c>
      <c r="K61" s="13">
        <f t="shared" si="5"/>
        <v>0.91185410334346506</v>
      </c>
      <c r="L61" s="13">
        <f t="shared" si="6"/>
        <v>6</v>
      </c>
      <c r="M61" s="13">
        <f t="shared" si="7"/>
        <v>0.91387819929318592</v>
      </c>
      <c r="N61" s="13">
        <f t="shared" si="8"/>
        <v>6.5654263386964873</v>
      </c>
      <c r="O61" s="12" t="s">
        <v>216</v>
      </c>
    </row>
    <row r="62" spans="1:15" ht="15.75" thickBot="1" x14ac:dyDescent="0.3">
      <c r="A62" s="36"/>
      <c r="B62" s="37" t="s">
        <v>264</v>
      </c>
      <c r="C62" s="38">
        <v>37.5</v>
      </c>
      <c r="D62" s="39" t="s">
        <v>253</v>
      </c>
      <c r="E62" s="49" t="str">
        <f t="shared" si="0"/>
        <v>Significantly Different</v>
      </c>
      <c r="G62" s="12">
        <f t="shared" si="1"/>
        <v>37.5</v>
      </c>
      <c r="H62" s="12">
        <f t="shared" si="2"/>
        <v>6</v>
      </c>
      <c r="I62" s="12" t="str">
        <f t="shared" si="3"/>
        <v>+/-</v>
      </c>
      <c r="J62" s="12" t="str">
        <f t="shared" si="4"/>
        <v>0.6</v>
      </c>
      <c r="K62" s="13">
        <f t="shared" si="5"/>
        <v>0.36474164133738601</v>
      </c>
      <c r="L62" s="13">
        <f t="shared" si="6"/>
        <v>-6.8000000000000007</v>
      </c>
      <c r="M62" s="13">
        <f t="shared" si="7"/>
        <v>0.36977279819442066</v>
      </c>
      <c r="N62" s="13">
        <f t="shared" si="8"/>
        <v>-18.389670719977268</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353" priority="5" operator="equal">
      <formula>"State Selected"</formula>
    </cfRule>
    <cfRule type="cellIs" dxfId="352" priority="6" operator="equal">
      <formula>"Not Significantly Different"</formula>
    </cfRule>
  </conditionalFormatting>
  <conditionalFormatting sqref="E10:E62">
    <cfRule type="cellIs" dxfId="351" priority="1" operator="equal">
      <formula>"OTHER ERROR"</formula>
    </cfRule>
    <cfRule type="cellIs" dxfId="350" priority="2" operator="equal">
      <formula>"Statistical Test not applicable"</formula>
    </cfRule>
    <cfRule type="cellIs" dxfId="349" priority="3" operator="equal">
      <formula>"Geography Selected"</formula>
    </cfRule>
    <cfRule type="cellIs" dxfId="348"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9FB44175-D2EB-4100-AB81-1FC029195D50}">
      <formula1>$O$10:$O$62</formula1>
    </dataValidation>
  </dataValidation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A19A2-54EA-4BFE-9A2C-B0E6B7F7FCEC}">
  <sheetPr codeName="Sheet66"/>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69</v>
      </c>
    </row>
    <row r="2" spans="1:16" x14ac:dyDescent="0.25">
      <c r="A2" s="14" t="s">
        <v>181</v>
      </c>
      <c r="B2" s="12" t="s">
        <v>398</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111.2</v>
      </c>
      <c r="C6" s="12" t="s">
        <v>188</v>
      </c>
      <c r="H6" s="19" t="s">
        <v>189</v>
      </c>
      <c r="I6" s="12">
        <f>VLOOKUP($B$4,$B$9:$K$62,6,FALSE)</f>
        <v>111.2</v>
      </c>
      <c r="K6" s="23"/>
      <c r="L6" s="21"/>
      <c r="M6" s="21"/>
      <c r="N6" s="21"/>
      <c r="O6" s="21"/>
      <c r="P6" s="21"/>
    </row>
    <row r="7" spans="1:16" ht="15.75" thickBot="1" x14ac:dyDescent="0.3">
      <c r="A7" s="15" t="s">
        <v>190</v>
      </c>
      <c r="B7" s="46" t="str">
        <f>VLOOKUP($B$4,$B$10:$D$62,3,FALSE)</f>
        <v>+/-0.2</v>
      </c>
      <c r="C7" s="12" t="s">
        <v>191</v>
      </c>
      <c r="H7" s="19" t="s">
        <v>192</v>
      </c>
      <c r="I7" s="25">
        <f>VLOOKUP($B$4,$B$9:$K$62,10,FALSE)</f>
        <v>0.12158054711246201</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111.2</v>
      </c>
      <c r="D10" s="33" t="s">
        <v>210</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111.2</v>
      </c>
      <c r="H10" s="12">
        <f>LEN(TRIM(D10))</f>
        <v>6</v>
      </c>
      <c r="I10" s="12" t="str">
        <f>IF(H10&gt;=3,MID(TRIM(D10),1,3),"NO")</f>
        <v>+/-</v>
      </c>
      <c r="J10" s="12" t="str">
        <f>IF(TRIM(I10)="+/-",MID(TRIM(D10),4,H10-3),D10)</f>
        <v>0.2</v>
      </c>
      <c r="K10" s="13">
        <f>IF(TRIM(J10)="*****",0,IF(ISERROR(VALUE(J10)),"NA",VALUE(J10/$I$4)))</f>
        <v>0.12158054711246201</v>
      </c>
      <c r="L10" s="13">
        <f>IF(AND(ISNUMBER(G10),ISNUMBER($I$6)),$I$6-G10,"N/A")</f>
        <v>0</v>
      </c>
      <c r="M10" s="13">
        <f>IF(AND(ISNUMBER(K10),ISNUMBER($I$7)),SQRT(K10^2+($I$7)^2),"N/A")</f>
        <v>0.17194085864718481</v>
      </c>
      <c r="N10" s="13">
        <f>IF(AND(ISNUMBER(L10),ISNUMBER(M10),M10&lt;&gt;0),L10/M10,"NA")</f>
        <v>0</v>
      </c>
      <c r="O10" s="12" t="s">
        <v>184</v>
      </c>
    </row>
    <row r="11" spans="1:16" x14ac:dyDescent="0.25">
      <c r="A11" s="30">
        <v>1</v>
      </c>
      <c r="B11" s="31" t="s">
        <v>230</v>
      </c>
      <c r="C11" s="32">
        <v>135.80000000000001</v>
      </c>
      <c r="D11" s="35" t="s">
        <v>343</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135.80000000000001</v>
      </c>
      <c r="H11" s="12">
        <f t="shared" ref="H11:H62" si="2">LEN(TRIM(D11))</f>
        <v>6</v>
      </c>
      <c r="I11" s="12" t="str">
        <f t="shared" ref="I11:I62" si="3">IF(H11&gt;=3,MID(TRIM(D11),1,3),"NO")</f>
        <v>+/-</v>
      </c>
      <c r="J11" s="12" t="str">
        <f t="shared" ref="J11:J62" si="4">IF(TRIM(I11)="+/-",MID(TRIM(D11),4,H11-3),D11)</f>
        <v>6.1</v>
      </c>
      <c r="K11" s="13">
        <f t="shared" ref="K11:K62" si="5">IF(TRIM(J11)="*****",0,IF(ISERROR(VALUE(J11)),"NA",VALUE(J11/$I$4)))</f>
        <v>3.7082066869300911</v>
      </c>
      <c r="L11" s="13">
        <f t="shared" ref="L11:L62" si="6">IF(AND(ISNUMBER(G11),ISNUMBER($I$6)),$I$6-G11,"N/A")</f>
        <v>-24.600000000000009</v>
      </c>
      <c r="M11" s="13">
        <f t="shared" ref="M11:M62" si="7">IF(AND(ISNUMBER(K11),ISNUMBER($I$7)),SQRT(K11^2+($I$7)^2),"N/A")</f>
        <v>3.7101992752989976</v>
      </c>
      <c r="N11" s="13">
        <f>IF(AND(ISNUMBER(L11),ISNUMBER(M11),M11&lt;&gt;0),L11/M11,"NA")</f>
        <v>-6.630371625528805</v>
      </c>
      <c r="O11" s="12" t="s">
        <v>208</v>
      </c>
    </row>
    <row r="12" spans="1:16" x14ac:dyDescent="0.25">
      <c r="A12" s="30">
        <v>2</v>
      </c>
      <c r="B12" s="31" t="s">
        <v>211</v>
      </c>
      <c r="C12" s="32">
        <v>127.4</v>
      </c>
      <c r="D12" s="33" t="s">
        <v>399</v>
      </c>
      <c r="E12" s="48" t="str">
        <f t="shared" si="0"/>
        <v>Significantly Different</v>
      </c>
      <c r="G12" s="12">
        <f t="shared" si="1"/>
        <v>127.4</v>
      </c>
      <c r="H12" s="12">
        <f t="shared" si="2"/>
        <v>6</v>
      </c>
      <c r="I12" s="12" t="str">
        <f t="shared" si="3"/>
        <v>+/-</v>
      </c>
      <c r="J12" s="12" t="str">
        <f t="shared" si="4"/>
        <v>5.0</v>
      </c>
      <c r="K12" s="13">
        <f t="shared" si="5"/>
        <v>3.0395136778115499</v>
      </c>
      <c r="L12" s="13">
        <f t="shared" si="6"/>
        <v>-16.200000000000003</v>
      </c>
      <c r="M12" s="13">
        <f t="shared" si="7"/>
        <v>3.0419443168867604</v>
      </c>
      <c r="N12" s="13">
        <f t="shared" ref="N12:N62" si="8">IF(AND(ISNUMBER(L12),ISNUMBER(M12),M12&lt;&gt;0),L12/M12,"NA")</f>
        <v>-5.3255412697953952</v>
      </c>
      <c r="O12" s="12" t="s">
        <v>211</v>
      </c>
    </row>
    <row r="13" spans="1:16" x14ac:dyDescent="0.25">
      <c r="A13" s="30">
        <v>3</v>
      </c>
      <c r="B13" s="31" t="s">
        <v>233</v>
      </c>
      <c r="C13" s="32">
        <v>125.2</v>
      </c>
      <c r="D13" s="33" t="s">
        <v>337</v>
      </c>
      <c r="E13" s="48" t="str">
        <f t="shared" si="0"/>
        <v>Significantly Different</v>
      </c>
      <c r="G13" s="12">
        <f t="shared" si="1"/>
        <v>125.2</v>
      </c>
      <c r="H13" s="12">
        <f t="shared" si="2"/>
        <v>6</v>
      </c>
      <c r="I13" s="12" t="str">
        <f t="shared" si="3"/>
        <v>+/-</v>
      </c>
      <c r="J13" s="12" t="str">
        <f t="shared" si="4"/>
        <v>3.4</v>
      </c>
      <c r="K13" s="13">
        <f t="shared" si="5"/>
        <v>2.0668693009118542</v>
      </c>
      <c r="L13" s="13">
        <f t="shared" si="6"/>
        <v>-14</v>
      </c>
      <c r="M13" s="13">
        <f t="shared" si="7"/>
        <v>2.0704421113588332</v>
      </c>
      <c r="N13" s="13">
        <f t="shared" si="8"/>
        <v>-6.7618408277118096</v>
      </c>
      <c r="O13" s="12" t="s">
        <v>213</v>
      </c>
    </row>
    <row r="14" spans="1:16" x14ac:dyDescent="0.25">
      <c r="A14" s="30">
        <v>4</v>
      </c>
      <c r="B14" s="31" t="s">
        <v>220</v>
      </c>
      <c r="C14" s="32">
        <v>119.7</v>
      </c>
      <c r="D14" s="33" t="s">
        <v>334</v>
      </c>
      <c r="E14" s="48" t="str">
        <f t="shared" si="0"/>
        <v>Significantly Different</v>
      </c>
      <c r="G14" s="12">
        <f t="shared" si="1"/>
        <v>119.7</v>
      </c>
      <c r="H14" s="12">
        <f t="shared" si="2"/>
        <v>6</v>
      </c>
      <c r="I14" s="12" t="str">
        <f t="shared" si="3"/>
        <v>+/-</v>
      </c>
      <c r="J14" s="12" t="str">
        <f t="shared" si="4"/>
        <v>1.8</v>
      </c>
      <c r="K14" s="13">
        <f t="shared" si="5"/>
        <v>1.094224924012158</v>
      </c>
      <c r="L14" s="13">
        <f t="shared" si="6"/>
        <v>-8.5</v>
      </c>
      <c r="M14" s="13">
        <f t="shared" si="7"/>
        <v>1.1009586794088044</v>
      </c>
      <c r="N14" s="13">
        <f t="shared" si="8"/>
        <v>-7.720544066707709</v>
      </c>
      <c r="O14" s="12" t="s">
        <v>215</v>
      </c>
    </row>
    <row r="15" spans="1:16" x14ac:dyDescent="0.25">
      <c r="A15" s="30">
        <v>5</v>
      </c>
      <c r="B15" s="31" t="s">
        <v>256</v>
      </c>
      <c r="C15" s="32">
        <v>117.9</v>
      </c>
      <c r="D15" s="33" t="s">
        <v>333</v>
      </c>
      <c r="E15" s="48" t="str">
        <f t="shared" si="0"/>
        <v>Significantly Different</v>
      </c>
      <c r="G15" s="12">
        <f t="shared" si="1"/>
        <v>117.9</v>
      </c>
      <c r="H15" s="12">
        <f t="shared" si="2"/>
        <v>6</v>
      </c>
      <c r="I15" s="12" t="str">
        <f t="shared" si="3"/>
        <v>+/-</v>
      </c>
      <c r="J15" s="12" t="str">
        <f t="shared" si="4"/>
        <v>1.3</v>
      </c>
      <c r="K15" s="13">
        <f t="shared" si="5"/>
        <v>0.79027355623100304</v>
      </c>
      <c r="L15" s="13">
        <f t="shared" si="6"/>
        <v>-6.7000000000000028</v>
      </c>
      <c r="M15" s="13">
        <f t="shared" si="7"/>
        <v>0.79957121203440151</v>
      </c>
      <c r="N15" s="13">
        <f t="shared" si="8"/>
        <v>-8.3794912812740634</v>
      </c>
      <c r="O15" s="12" t="s">
        <v>218</v>
      </c>
    </row>
    <row r="16" spans="1:16" x14ac:dyDescent="0.25">
      <c r="A16" s="30">
        <v>6</v>
      </c>
      <c r="B16" s="31" t="s">
        <v>232</v>
      </c>
      <c r="C16" s="32">
        <v>117.5</v>
      </c>
      <c r="D16" s="33" t="s">
        <v>351</v>
      </c>
      <c r="E16" s="48" t="str">
        <f t="shared" si="0"/>
        <v>Significantly Different</v>
      </c>
      <c r="G16" s="12">
        <f t="shared" si="1"/>
        <v>117.5</v>
      </c>
      <c r="H16" s="12">
        <f t="shared" si="2"/>
        <v>6</v>
      </c>
      <c r="I16" s="12" t="str">
        <f t="shared" si="3"/>
        <v>+/-</v>
      </c>
      <c r="J16" s="12" t="str">
        <f t="shared" si="4"/>
        <v>2.4</v>
      </c>
      <c r="K16" s="13">
        <f t="shared" si="5"/>
        <v>1.4589665653495441</v>
      </c>
      <c r="L16" s="13">
        <f t="shared" si="6"/>
        <v>-6.2999999999999972</v>
      </c>
      <c r="M16" s="13">
        <f t="shared" si="7"/>
        <v>1.4640236569960239</v>
      </c>
      <c r="N16" s="13">
        <f t="shared" si="8"/>
        <v>-4.3032091523211689</v>
      </c>
      <c r="O16" s="12" t="s">
        <v>220</v>
      </c>
    </row>
    <row r="17" spans="1:15" x14ac:dyDescent="0.25">
      <c r="A17" s="30">
        <v>7</v>
      </c>
      <c r="B17" s="31" t="s">
        <v>236</v>
      </c>
      <c r="C17" s="32">
        <v>117.3</v>
      </c>
      <c r="D17" s="33" t="s">
        <v>325</v>
      </c>
      <c r="E17" s="48" t="str">
        <f t="shared" si="0"/>
        <v>Significantly Different</v>
      </c>
      <c r="G17" s="12">
        <f t="shared" si="1"/>
        <v>117.3</v>
      </c>
      <c r="H17" s="12">
        <f t="shared" si="2"/>
        <v>6</v>
      </c>
      <c r="I17" s="12" t="str">
        <f t="shared" si="3"/>
        <v>+/-</v>
      </c>
      <c r="J17" s="12" t="str">
        <f t="shared" si="4"/>
        <v>2.3</v>
      </c>
      <c r="K17" s="13">
        <f t="shared" si="5"/>
        <v>1.3981762917933129</v>
      </c>
      <c r="L17" s="13">
        <f t="shared" si="6"/>
        <v>-6.0999999999999943</v>
      </c>
      <c r="M17" s="13">
        <f t="shared" si="7"/>
        <v>1.4034524474912091</v>
      </c>
      <c r="N17" s="13">
        <f t="shared" si="8"/>
        <v>-4.3464244270650312</v>
      </c>
      <c r="O17" s="12" t="s">
        <v>222</v>
      </c>
    </row>
    <row r="18" spans="1:15" x14ac:dyDescent="0.25">
      <c r="A18" s="30">
        <v>8</v>
      </c>
      <c r="B18" s="31" t="s">
        <v>216</v>
      </c>
      <c r="C18" s="32">
        <v>117.1</v>
      </c>
      <c r="D18" s="33" t="s">
        <v>378</v>
      </c>
      <c r="E18" s="48" t="str">
        <f t="shared" si="0"/>
        <v>Not Significantly Different</v>
      </c>
      <c r="G18" s="12">
        <f t="shared" si="1"/>
        <v>117.1</v>
      </c>
      <c r="H18" s="12">
        <f t="shared" si="2"/>
        <v>6</v>
      </c>
      <c r="I18" s="12" t="str">
        <f t="shared" si="3"/>
        <v>+/-</v>
      </c>
      <c r="J18" s="12" t="str">
        <f t="shared" si="4"/>
        <v>6.6</v>
      </c>
      <c r="K18" s="13">
        <f t="shared" si="5"/>
        <v>4.0121580547112456</v>
      </c>
      <c r="L18" s="13">
        <f t="shared" si="6"/>
        <v>-5.8999999999999915</v>
      </c>
      <c r="M18" s="13">
        <f t="shared" si="7"/>
        <v>4.0139997615122613</v>
      </c>
      <c r="N18" s="13">
        <f t="shared" si="8"/>
        <v>-1.4698555930599222</v>
      </c>
      <c r="O18" s="12" t="s">
        <v>224</v>
      </c>
    </row>
    <row r="19" spans="1:15" x14ac:dyDescent="0.25">
      <c r="A19" s="30">
        <v>9</v>
      </c>
      <c r="B19" s="31" t="s">
        <v>221</v>
      </c>
      <c r="C19" s="32">
        <v>116.9</v>
      </c>
      <c r="D19" s="33" t="s">
        <v>400</v>
      </c>
      <c r="E19" s="48" t="str">
        <f t="shared" si="0"/>
        <v>Significantly Different</v>
      </c>
      <c r="G19" s="12">
        <f t="shared" si="1"/>
        <v>116.9</v>
      </c>
      <c r="H19" s="12">
        <f t="shared" si="2"/>
        <v>6</v>
      </c>
      <c r="I19" s="12" t="str">
        <f t="shared" si="3"/>
        <v>+/-</v>
      </c>
      <c r="J19" s="12" t="str">
        <f t="shared" si="4"/>
        <v>4.4</v>
      </c>
      <c r="K19" s="13">
        <f t="shared" si="5"/>
        <v>2.6747720364741645</v>
      </c>
      <c r="L19" s="13">
        <f t="shared" si="6"/>
        <v>-5.7000000000000028</v>
      </c>
      <c r="M19" s="13">
        <f t="shared" si="7"/>
        <v>2.6775338049295128</v>
      </c>
      <c r="N19" s="13">
        <f t="shared" si="8"/>
        <v>-2.1288246630186087</v>
      </c>
      <c r="O19" s="12" t="s">
        <v>226</v>
      </c>
    </row>
    <row r="20" spans="1:15" x14ac:dyDescent="0.25">
      <c r="A20" s="30">
        <v>10</v>
      </c>
      <c r="B20" s="31" t="s">
        <v>254</v>
      </c>
      <c r="C20" s="32">
        <v>116.3</v>
      </c>
      <c r="D20" s="35" t="s">
        <v>317</v>
      </c>
      <c r="E20" s="48" t="str">
        <f t="shared" si="0"/>
        <v>Significantly Different</v>
      </c>
      <c r="G20" s="12">
        <f t="shared" si="1"/>
        <v>116.3</v>
      </c>
      <c r="H20" s="12">
        <f t="shared" si="2"/>
        <v>6</v>
      </c>
      <c r="I20" s="12" t="str">
        <f t="shared" si="3"/>
        <v>+/-</v>
      </c>
      <c r="J20" s="12" t="str">
        <f t="shared" si="4"/>
        <v>2.0</v>
      </c>
      <c r="K20" s="13">
        <f t="shared" si="5"/>
        <v>1.21580547112462</v>
      </c>
      <c r="L20" s="13">
        <f t="shared" si="6"/>
        <v>-5.0999999999999943</v>
      </c>
      <c r="M20" s="13">
        <f t="shared" si="7"/>
        <v>1.2218693764280717</v>
      </c>
      <c r="N20" s="13">
        <f t="shared" si="8"/>
        <v>-4.1739322536333479</v>
      </c>
      <c r="O20" s="12" t="s">
        <v>229</v>
      </c>
    </row>
    <row r="21" spans="1:15" x14ac:dyDescent="0.25">
      <c r="A21" s="30">
        <v>11</v>
      </c>
      <c r="B21" s="31" t="s">
        <v>223</v>
      </c>
      <c r="C21" s="32">
        <v>116.1</v>
      </c>
      <c r="D21" s="33" t="s">
        <v>401</v>
      </c>
      <c r="E21" s="48" t="str">
        <f t="shared" si="0"/>
        <v>Significantly Different</v>
      </c>
      <c r="G21" s="12">
        <f t="shared" si="1"/>
        <v>116.1</v>
      </c>
      <c r="H21" s="12">
        <f t="shared" si="2"/>
        <v>6</v>
      </c>
      <c r="I21" s="12" t="str">
        <f t="shared" si="3"/>
        <v>+/-</v>
      </c>
      <c r="J21" s="12" t="str">
        <f t="shared" si="4"/>
        <v>4.1</v>
      </c>
      <c r="K21" s="13">
        <f t="shared" si="5"/>
        <v>2.4924012158054709</v>
      </c>
      <c r="L21" s="13">
        <f t="shared" si="6"/>
        <v>-4.8999999999999915</v>
      </c>
      <c r="M21" s="13">
        <f t="shared" si="7"/>
        <v>2.4953648330424061</v>
      </c>
      <c r="N21" s="13">
        <f t="shared" si="8"/>
        <v>-1.9636407210346869</v>
      </c>
      <c r="O21" s="12" t="s">
        <v>231</v>
      </c>
    </row>
    <row r="22" spans="1:15" x14ac:dyDescent="0.25">
      <c r="A22" s="30">
        <v>12</v>
      </c>
      <c r="B22" s="31" t="s">
        <v>227</v>
      </c>
      <c r="C22" s="32">
        <v>115.6</v>
      </c>
      <c r="D22" s="33" t="s">
        <v>325</v>
      </c>
      <c r="E22" s="48" t="str">
        <f t="shared" si="0"/>
        <v>Significantly Different</v>
      </c>
      <c r="G22" s="12">
        <f t="shared" si="1"/>
        <v>115.6</v>
      </c>
      <c r="H22" s="12">
        <f t="shared" si="2"/>
        <v>6</v>
      </c>
      <c r="I22" s="12" t="str">
        <f t="shared" si="3"/>
        <v>+/-</v>
      </c>
      <c r="J22" s="12" t="str">
        <f t="shared" si="4"/>
        <v>2.3</v>
      </c>
      <c r="K22" s="13">
        <f t="shared" si="5"/>
        <v>1.3981762917933129</v>
      </c>
      <c r="L22" s="13">
        <f t="shared" si="6"/>
        <v>-4.3999999999999915</v>
      </c>
      <c r="M22" s="13">
        <f t="shared" si="7"/>
        <v>1.4034524474912091</v>
      </c>
      <c r="N22" s="13">
        <f t="shared" si="8"/>
        <v>-3.135125816243626</v>
      </c>
      <c r="O22" s="12" t="s">
        <v>233</v>
      </c>
    </row>
    <row r="23" spans="1:15" x14ac:dyDescent="0.25">
      <c r="A23" s="30">
        <v>13</v>
      </c>
      <c r="B23" s="31" t="s">
        <v>213</v>
      </c>
      <c r="C23" s="32">
        <v>115.5</v>
      </c>
      <c r="D23" s="33" t="s">
        <v>322</v>
      </c>
      <c r="E23" s="48" t="str">
        <f t="shared" si="0"/>
        <v>Significantly Different</v>
      </c>
      <c r="G23" s="12">
        <f t="shared" si="1"/>
        <v>115.5</v>
      </c>
      <c r="H23" s="12">
        <f t="shared" si="2"/>
        <v>6</v>
      </c>
      <c r="I23" s="12" t="str">
        <f t="shared" si="3"/>
        <v>+/-</v>
      </c>
      <c r="J23" s="12" t="str">
        <f t="shared" si="4"/>
        <v>1.5</v>
      </c>
      <c r="K23" s="13">
        <f t="shared" si="5"/>
        <v>0.91185410334346506</v>
      </c>
      <c r="L23" s="13">
        <f t="shared" si="6"/>
        <v>-4.2999999999999972</v>
      </c>
      <c r="M23" s="13">
        <f t="shared" si="7"/>
        <v>0.91992376598307335</v>
      </c>
      <c r="N23" s="13">
        <f t="shared" si="8"/>
        <v>-4.6743003703190746</v>
      </c>
      <c r="O23" s="12" t="s">
        <v>221</v>
      </c>
    </row>
    <row r="24" spans="1:15" x14ac:dyDescent="0.25">
      <c r="A24" s="30">
        <v>14</v>
      </c>
      <c r="B24" s="31" t="s">
        <v>238</v>
      </c>
      <c r="C24" s="32">
        <v>115.3</v>
      </c>
      <c r="D24" s="33" t="s">
        <v>402</v>
      </c>
      <c r="E24" s="48" t="str">
        <f t="shared" si="0"/>
        <v>Not Significantly Different</v>
      </c>
      <c r="G24" s="12">
        <f t="shared" si="1"/>
        <v>115.3</v>
      </c>
      <c r="H24" s="12">
        <f t="shared" si="2"/>
        <v>6</v>
      </c>
      <c r="I24" s="12" t="str">
        <f t="shared" si="3"/>
        <v>+/-</v>
      </c>
      <c r="J24" s="12" t="str">
        <f t="shared" si="4"/>
        <v>6.3</v>
      </c>
      <c r="K24" s="13">
        <f t="shared" si="5"/>
        <v>3.8297872340425529</v>
      </c>
      <c r="L24" s="13">
        <f t="shared" si="6"/>
        <v>-4.0999999999999943</v>
      </c>
      <c r="M24" s="13">
        <f t="shared" si="7"/>
        <v>3.8317165980108019</v>
      </c>
      <c r="N24" s="13">
        <f t="shared" si="8"/>
        <v>-1.0700165043856502</v>
      </c>
      <c r="O24" s="12" t="s">
        <v>235</v>
      </c>
    </row>
    <row r="25" spans="1:15" x14ac:dyDescent="0.25">
      <c r="A25" s="30">
        <v>15</v>
      </c>
      <c r="B25" s="31" t="s">
        <v>252</v>
      </c>
      <c r="C25" s="32">
        <v>115.1</v>
      </c>
      <c r="D25" s="33" t="s">
        <v>311</v>
      </c>
      <c r="E25" s="48" t="str">
        <f t="shared" si="0"/>
        <v>Significantly Different</v>
      </c>
      <c r="G25" s="12">
        <f t="shared" si="1"/>
        <v>115.1</v>
      </c>
      <c r="H25" s="12">
        <f t="shared" si="2"/>
        <v>6</v>
      </c>
      <c r="I25" s="12" t="str">
        <f t="shared" si="3"/>
        <v>+/-</v>
      </c>
      <c r="J25" s="12" t="str">
        <f t="shared" si="4"/>
        <v>2.9</v>
      </c>
      <c r="K25" s="13">
        <f t="shared" si="5"/>
        <v>1.762917933130699</v>
      </c>
      <c r="L25" s="13">
        <f t="shared" si="6"/>
        <v>-3.8999999999999915</v>
      </c>
      <c r="M25" s="13">
        <f t="shared" si="7"/>
        <v>1.7671053925530251</v>
      </c>
      <c r="N25" s="13">
        <f t="shared" si="8"/>
        <v>-2.2069990937922879</v>
      </c>
      <c r="O25" s="12" t="s">
        <v>237</v>
      </c>
    </row>
    <row r="26" spans="1:15" x14ac:dyDescent="0.25">
      <c r="A26" s="30">
        <v>16</v>
      </c>
      <c r="B26" s="31" t="s">
        <v>218</v>
      </c>
      <c r="C26" s="32">
        <v>114.7</v>
      </c>
      <c r="D26" s="33" t="s">
        <v>217</v>
      </c>
      <c r="E26" s="48" t="str">
        <f t="shared" si="0"/>
        <v>Significantly Different</v>
      </c>
      <c r="G26" s="12">
        <f t="shared" si="1"/>
        <v>114.7</v>
      </c>
      <c r="H26" s="12">
        <f t="shared" si="2"/>
        <v>6</v>
      </c>
      <c r="I26" s="12" t="str">
        <f t="shared" si="3"/>
        <v>+/-</v>
      </c>
      <c r="J26" s="12" t="str">
        <f t="shared" si="4"/>
        <v>0.5</v>
      </c>
      <c r="K26" s="13">
        <f t="shared" si="5"/>
        <v>0.303951367781155</v>
      </c>
      <c r="L26" s="13">
        <f t="shared" si="6"/>
        <v>-3.5</v>
      </c>
      <c r="M26" s="13">
        <f t="shared" si="7"/>
        <v>0.32736564177109445</v>
      </c>
      <c r="N26" s="13">
        <f t="shared" si="8"/>
        <v>-10.691409095543762</v>
      </c>
      <c r="O26" s="12" t="s">
        <v>219</v>
      </c>
    </row>
    <row r="27" spans="1:15" x14ac:dyDescent="0.25">
      <c r="A27" s="30">
        <v>17</v>
      </c>
      <c r="B27" s="31" t="s">
        <v>240</v>
      </c>
      <c r="C27" s="32">
        <v>114.6</v>
      </c>
      <c r="D27" s="33" t="s">
        <v>321</v>
      </c>
      <c r="E27" s="48" t="str">
        <f t="shared" si="0"/>
        <v>Significantly Different</v>
      </c>
      <c r="G27" s="12">
        <f t="shared" si="1"/>
        <v>114.6</v>
      </c>
      <c r="H27" s="12">
        <f t="shared" si="2"/>
        <v>6</v>
      </c>
      <c r="I27" s="12" t="str">
        <f t="shared" si="3"/>
        <v>+/-</v>
      </c>
      <c r="J27" s="12" t="str">
        <f t="shared" si="4"/>
        <v>1.2</v>
      </c>
      <c r="K27" s="13">
        <f t="shared" si="5"/>
        <v>0.72948328267477203</v>
      </c>
      <c r="L27" s="13">
        <f t="shared" si="6"/>
        <v>-3.3999999999999915</v>
      </c>
      <c r="M27" s="13">
        <f t="shared" si="7"/>
        <v>0.73954559638884132</v>
      </c>
      <c r="N27" s="13">
        <f t="shared" si="8"/>
        <v>-4.5974176799943045</v>
      </c>
      <c r="O27" s="12" t="s">
        <v>236</v>
      </c>
    </row>
    <row r="28" spans="1:15" x14ac:dyDescent="0.25">
      <c r="A28" s="30">
        <v>18</v>
      </c>
      <c r="B28" s="31" t="s">
        <v>219</v>
      </c>
      <c r="C28" s="32">
        <v>114.3</v>
      </c>
      <c r="D28" s="33" t="s">
        <v>335</v>
      </c>
      <c r="E28" s="48" t="str">
        <f t="shared" si="0"/>
        <v>Significantly Different</v>
      </c>
      <c r="G28" s="12">
        <f t="shared" si="1"/>
        <v>114.3</v>
      </c>
      <c r="H28" s="12">
        <f t="shared" si="2"/>
        <v>6</v>
      </c>
      <c r="I28" s="12" t="str">
        <f t="shared" si="3"/>
        <v>+/-</v>
      </c>
      <c r="J28" s="12" t="str">
        <f t="shared" si="4"/>
        <v>2.1</v>
      </c>
      <c r="K28" s="13">
        <f t="shared" si="5"/>
        <v>1.2765957446808511</v>
      </c>
      <c r="L28" s="13">
        <f t="shared" si="6"/>
        <v>-3.0999999999999943</v>
      </c>
      <c r="M28" s="13">
        <f t="shared" si="7"/>
        <v>1.2823722255154399</v>
      </c>
      <c r="N28" s="13">
        <f t="shared" si="8"/>
        <v>-2.4173948392823092</v>
      </c>
      <c r="O28" s="12" t="s">
        <v>225</v>
      </c>
    </row>
    <row r="29" spans="1:15" x14ac:dyDescent="0.25">
      <c r="A29" s="30">
        <v>19</v>
      </c>
      <c r="B29" s="31" t="s">
        <v>225</v>
      </c>
      <c r="C29" s="32">
        <v>113.9</v>
      </c>
      <c r="D29" s="33" t="s">
        <v>334</v>
      </c>
      <c r="E29" s="48" t="str">
        <f t="shared" si="0"/>
        <v>Significantly Different</v>
      </c>
      <c r="G29" s="12">
        <f t="shared" si="1"/>
        <v>113.9</v>
      </c>
      <c r="H29" s="12">
        <f t="shared" si="2"/>
        <v>6</v>
      </c>
      <c r="I29" s="12" t="str">
        <f t="shared" si="3"/>
        <v>+/-</v>
      </c>
      <c r="J29" s="12" t="str">
        <f t="shared" si="4"/>
        <v>1.8</v>
      </c>
      <c r="K29" s="13">
        <f t="shared" si="5"/>
        <v>1.094224924012158</v>
      </c>
      <c r="L29" s="13">
        <f t="shared" si="6"/>
        <v>-2.7000000000000028</v>
      </c>
      <c r="M29" s="13">
        <f t="shared" si="7"/>
        <v>1.1009586794088044</v>
      </c>
      <c r="N29" s="13">
        <f t="shared" si="8"/>
        <v>-2.4524081153071573</v>
      </c>
      <c r="O29" s="12" t="s">
        <v>241</v>
      </c>
    </row>
    <row r="30" spans="1:15" x14ac:dyDescent="0.25">
      <c r="A30" s="30">
        <v>19</v>
      </c>
      <c r="B30" s="31" t="s">
        <v>214</v>
      </c>
      <c r="C30" s="32">
        <v>113.9</v>
      </c>
      <c r="D30" s="33" t="s">
        <v>351</v>
      </c>
      <c r="E30" s="48" t="str">
        <f t="shared" si="0"/>
        <v>Significantly Different</v>
      </c>
      <c r="G30" s="12">
        <f t="shared" si="1"/>
        <v>113.9</v>
      </c>
      <c r="H30" s="12">
        <f t="shared" si="2"/>
        <v>6</v>
      </c>
      <c r="I30" s="12" t="str">
        <f t="shared" si="3"/>
        <v>+/-</v>
      </c>
      <c r="J30" s="12" t="str">
        <f t="shared" si="4"/>
        <v>2.4</v>
      </c>
      <c r="K30" s="13">
        <f t="shared" si="5"/>
        <v>1.4589665653495441</v>
      </c>
      <c r="L30" s="13">
        <f t="shared" si="6"/>
        <v>-2.7000000000000028</v>
      </c>
      <c r="M30" s="13">
        <f t="shared" si="7"/>
        <v>1.4640236569960239</v>
      </c>
      <c r="N30" s="13">
        <f t="shared" si="8"/>
        <v>-1.8442324938519321</v>
      </c>
      <c r="O30" s="12" t="s">
        <v>207</v>
      </c>
    </row>
    <row r="31" spans="1:15" x14ac:dyDescent="0.25">
      <c r="A31" s="30">
        <v>19</v>
      </c>
      <c r="B31" s="31" t="s">
        <v>260</v>
      </c>
      <c r="C31" s="32">
        <v>113.9</v>
      </c>
      <c r="D31" s="33" t="s">
        <v>315</v>
      </c>
      <c r="E31" s="48" t="str">
        <f t="shared" si="0"/>
        <v>Significantly Different</v>
      </c>
      <c r="G31" s="12">
        <f t="shared" si="1"/>
        <v>113.9</v>
      </c>
      <c r="H31" s="12">
        <f t="shared" si="2"/>
        <v>6</v>
      </c>
      <c r="I31" s="12" t="str">
        <f t="shared" si="3"/>
        <v>+/-</v>
      </c>
      <c r="J31" s="12" t="str">
        <f t="shared" si="4"/>
        <v>1.7</v>
      </c>
      <c r="K31" s="13">
        <f t="shared" si="5"/>
        <v>1.0334346504559271</v>
      </c>
      <c r="L31" s="13">
        <f t="shared" si="6"/>
        <v>-2.7000000000000028</v>
      </c>
      <c r="M31" s="13">
        <f t="shared" si="7"/>
        <v>1.0405618704330513</v>
      </c>
      <c r="N31" s="13">
        <f t="shared" si="8"/>
        <v>-2.5947520053529756</v>
      </c>
      <c r="O31" s="12" t="s">
        <v>244</v>
      </c>
    </row>
    <row r="32" spans="1:15" x14ac:dyDescent="0.25">
      <c r="A32" s="30">
        <v>22</v>
      </c>
      <c r="B32" s="31" t="s">
        <v>212</v>
      </c>
      <c r="C32" s="32">
        <v>113.8</v>
      </c>
      <c r="D32" s="33" t="s">
        <v>329</v>
      </c>
      <c r="E32" s="48" t="str">
        <f t="shared" si="0"/>
        <v>Not Significantly Different</v>
      </c>
      <c r="G32" s="12">
        <f t="shared" si="1"/>
        <v>113.8</v>
      </c>
      <c r="H32" s="12">
        <f t="shared" si="2"/>
        <v>6</v>
      </c>
      <c r="I32" s="12" t="str">
        <f t="shared" si="3"/>
        <v>+/-</v>
      </c>
      <c r="J32" s="12" t="str">
        <f t="shared" si="4"/>
        <v>3.5</v>
      </c>
      <c r="K32" s="13">
        <f t="shared" si="5"/>
        <v>2.1276595744680851</v>
      </c>
      <c r="L32" s="13">
        <f t="shared" si="6"/>
        <v>-2.5999999999999943</v>
      </c>
      <c r="M32" s="13">
        <f t="shared" si="7"/>
        <v>2.1311304733079761</v>
      </c>
      <c r="N32" s="13">
        <f t="shared" si="8"/>
        <v>-1.2200097706660968</v>
      </c>
      <c r="O32" s="12" t="s">
        <v>247</v>
      </c>
    </row>
    <row r="33" spans="1:15" x14ac:dyDescent="0.25">
      <c r="A33" s="30">
        <v>23</v>
      </c>
      <c r="B33" s="31" t="s">
        <v>234</v>
      </c>
      <c r="C33" s="32">
        <v>113.3</v>
      </c>
      <c r="D33" s="33" t="s">
        <v>314</v>
      </c>
      <c r="E33" s="48" t="str">
        <f t="shared" si="0"/>
        <v>Significantly Different</v>
      </c>
      <c r="G33" s="12">
        <f t="shared" si="1"/>
        <v>113.3</v>
      </c>
      <c r="H33" s="12">
        <f t="shared" si="2"/>
        <v>6</v>
      </c>
      <c r="I33" s="12" t="str">
        <f t="shared" si="3"/>
        <v>+/-</v>
      </c>
      <c r="J33" s="12" t="str">
        <f t="shared" si="4"/>
        <v>1.1</v>
      </c>
      <c r="K33" s="13">
        <f t="shared" si="5"/>
        <v>0.66869300911854113</v>
      </c>
      <c r="L33" s="13">
        <f t="shared" si="6"/>
        <v>-2.0999999999999943</v>
      </c>
      <c r="M33" s="13">
        <f t="shared" si="7"/>
        <v>0.67965592021270205</v>
      </c>
      <c r="N33" s="13">
        <f t="shared" si="8"/>
        <v>-3.0897987313092008</v>
      </c>
      <c r="O33" s="12" t="s">
        <v>249</v>
      </c>
    </row>
    <row r="34" spans="1:15" x14ac:dyDescent="0.25">
      <c r="A34" s="30">
        <v>24</v>
      </c>
      <c r="B34" s="31" t="s">
        <v>239</v>
      </c>
      <c r="C34" s="32">
        <v>113</v>
      </c>
      <c r="D34" s="33" t="s">
        <v>323</v>
      </c>
      <c r="E34" s="48" t="str">
        <f t="shared" si="0"/>
        <v>Not Significantly Different</v>
      </c>
      <c r="G34" s="12">
        <f t="shared" si="1"/>
        <v>113</v>
      </c>
      <c r="H34" s="12">
        <f t="shared" si="2"/>
        <v>6</v>
      </c>
      <c r="I34" s="12" t="str">
        <f t="shared" si="3"/>
        <v>+/-</v>
      </c>
      <c r="J34" s="12" t="str">
        <f t="shared" si="4"/>
        <v>1.9</v>
      </c>
      <c r="K34" s="13">
        <f t="shared" si="5"/>
        <v>1.1550151975683889</v>
      </c>
      <c r="L34" s="13">
        <f t="shared" si="6"/>
        <v>-1.7999999999999972</v>
      </c>
      <c r="M34" s="13">
        <f t="shared" si="7"/>
        <v>1.1613965455649118</v>
      </c>
      <c r="N34" s="13">
        <f t="shared" si="8"/>
        <v>-1.5498582347896204</v>
      </c>
      <c r="O34" s="12" t="s">
        <v>240</v>
      </c>
    </row>
    <row r="35" spans="1:15" x14ac:dyDescent="0.25">
      <c r="A35" s="30">
        <v>25</v>
      </c>
      <c r="B35" s="31" t="s">
        <v>209</v>
      </c>
      <c r="C35" s="32">
        <v>112.2</v>
      </c>
      <c r="D35" s="33" t="s">
        <v>403</v>
      </c>
      <c r="E35" s="48" t="str">
        <f t="shared" si="0"/>
        <v>Not Significantly Different</v>
      </c>
      <c r="G35" s="12">
        <f t="shared" si="1"/>
        <v>112.2</v>
      </c>
      <c r="H35" s="12">
        <f t="shared" si="2"/>
        <v>6</v>
      </c>
      <c r="I35" s="12" t="str">
        <f t="shared" si="3"/>
        <v>+/-</v>
      </c>
      <c r="J35" s="12" t="str">
        <f t="shared" si="4"/>
        <v>4.3</v>
      </c>
      <c r="K35" s="13">
        <f t="shared" si="5"/>
        <v>2.6139817629179332</v>
      </c>
      <c r="L35" s="13">
        <f t="shared" si="6"/>
        <v>-1</v>
      </c>
      <c r="M35" s="13">
        <f t="shared" si="7"/>
        <v>2.6168076899733599</v>
      </c>
      <c r="N35" s="13">
        <f t="shared" si="8"/>
        <v>-0.38214500967405074</v>
      </c>
      <c r="O35" s="12" t="s">
        <v>250</v>
      </c>
    </row>
    <row r="36" spans="1:15" x14ac:dyDescent="0.25">
      <c r="A36" s="30">
        <v>26</v>
      </c>
      <c r="B36" s="31" t="s">
        <v>258</v>
      </c>
      <c r="C36" s="32">
        <v>111.9</v>
      </c>
      <c r="D36" s="33" t="s">
        <v>265</v>
      </c>
      <c r="E36" s="48" t="str">
        <f t="shared" si="0"/>
        <v>Not Significantly Different</v>
      </c>
      <c r="G36" s="12">
        <f t="shared" si="1"/>
        <v>111.9</v>
      </c>
      <c r="H36" s="12">
        <f t="shared" si="2"/>
        <v>6</v>
      </c>
      <c r="I36" s="12" t="str">
        <f t="shared" si="3"/>
        <v>+/-</v>
      </c>
      <c r="J36" s="12" t="str">
        <f t="shared" si="4"/>
        <v>0.7</v>
      </c>
      <c r="K36" s="13">
        <f t="shared" si="5"/>
        <v>0.42553191489361697</v>
      </c>
      <c r="L36" s="13">
        <f t="shared" si="6"/>
        <v>-0.70000000000000284</v>
      </c>
      <c r="M36" s="13">
        <f t="shared" si="7"/>
        <v>0.44255987168878524</v>
      </c>
      <c r="N36" s="13">
        <f t="shared" si="8"/>
        <v>-1.5817068938691607</v>
      </c>
      <c r="O36" s="12" t="s">
        <v>242</v>
      </c>
    </row>
    <row r="37" spans="1:15" x14ac:dyDescent="0.25">
      <c r="A37" s="30">
        <v>27</v>
      </c>
      <c r="B37" s="31" t="s">
        <v>249</v>
      </c>
      <c r="C37" s="32">
        <v>111.8</v>
      </c>
      <c r="D37" s="33" t="s">
        <v>246</v>
      </c>
      <c r="E37" s="48" t="str">
        <f t="shared" si="0"/>
        <v>Not Significantly Different</v>
      </c>
      <c r="G37" s="12">
        <f t="shared" si="1"/>
        <v>111.8</v>
      </c>
      <c r="H37" s="12">
        <f t="shared" si="2"/>
        <v>6</v>
      </c>
      <c r="I37" s="12" t="str">
        <f t="shared" si="3"/>
        <v>+/-</v>
      </c>
      <c r="J37" s="12" t="str">
        <f t="shared" si="4"/>
        <v>0.9</v>
      </c>
      <c r="K37" s="13">
        <f t="shared" si="5"/>
        <v>0.54711246200607899</v>
      </c>
      <c r="L37" s="13">
        <f t="shared" si="6"/>
        <v>-0.59999999999999432</v>
      </c>
      <c r="M37" s="13">
        <f t="shared" si="7"/>
        <v>0.5604586296226679</v>
      </c>
      <c r="N37" s="13">
        <f t="shared" si="8"/>
        <v>-1.0705518093350581</v>
      </c>
      <c r="O37" s="12" t="s">
        <v>223</v>
      </c>
    </row>
    <row r="38" spans="1:15" x14ac:dyDescent="0.25">
      <c r="A38" s="30">
        <v>28</v>
      </c>
      <c r="B38" s="31" t="s">
        <v>248</v>
      </c>
      <c r="C38" s="32">
        <v>111.7</v>
      </c>
      <c r="D38" s="33" t="s">
        <v>246</v>
      </c>
      <c r="E38" s="48" t="str">
        <f t="shared" si="0"/>
        <v>Not Significantly Different</v>
      </c>
      <c r="G38" s="12">
        <f t="shared" si="1"/>
        <v>111.7</v>
      </c>
      <c r="H38" s="12">
        <f t="shared" si="2"/>
        <v>6</v>
      </c>
      <c r="I38" s="12" t="str">
        <f t="shared" si="3"/>
        <v>+/-</v>
      </c>
      <c r="J38" s="12" t="str">
        <f t="shared" si="4"/>
        <v>0.9</v>
      </c>
      <c r="K38" s="13">
        <f t="shared" si="5"/>
        <v>0.54711246200607899</v>
      </c>
      <c r="L38" s="13">
        <f t="shared" si="6"/>
        <v>-0.5</v>
      </c>
      <c r="M38" s="13">
        <f t="shared" si="7"/>
        <v>0.5604586296226679</v>
      </c>
      <c r="N38" s="13">
        <f t="shared" si="8"/>
        <v>-0.89212650777922353</v>
      </c>
      <c r="O38" s="12" t="s">
        <v>227</v>
      </c>
    </row>
    <row r="39" spans="1:15" x14ac:dyDescent="0.25">
      <c r="A39" s="30">
        <v>29</v>
      </c>
      <c r="B39" s="31" t="s">
        <v>229</v>
      </c>
      <c r="C39" s="32">
        <v>111.6</v>
      </c>
      <c r="D39" s="33" t="s">
        <v>294</v>
      </c>
      <c r="E39" s="48" t="str">
        <f t="shared" si="0"/>
        <v>Not Significantly Different</v>
      </c>
      <c r="G39" s="12">
        <f t="shared" si="1"/>
        <v>111.6</v>
      </c>
      <c r="H39" s="12">
        <f t="shared" si="2"/>
        <v>6</v>
      </c>
      <c r="I39" s="12" t="str">
        <f t="shared" si="3"/>
        <v>+/-</v>
      </c>
      <c r="J39" s="12" t="str">
        <f t="shared" si="4"/>
        <v>0.8</v>
      </c>
      <c r="K39" s="13">
        <f t="shared" si="5"/>
        <v>0.48632218844984804</v>
      </c>
      <c r="L39" s="13">
        <f t="shared" si="6"/>
        <v>-0.39999999999999147</v>
      </c>
      <c r="M39" s="13">
        <f t="shared" si="7"/>
        <v>0.50128943776506518</v>
      </c>
      <c r="N39" s="13">
        <f t="shared" si="8"/>
        <v>-0.7979422063695184</v>
      </c>
      <c r="O39" s="12" t="s">
        <v>254</v>
      </c>
    </row>
    <row r="40" spans="1:15" x14ac:dyDescent="0.25">
      <c r="A40" s="30">
        <v>30</v>
      </c>
      <c r="B40" s="31" t="s">
        <v>262</v>
      </c>
      <c r="C40" s="32">
        <v>111.5</v>
      </c>
      <c r="D40" s="33" t="s">
        <v>324</v>
      </c>
      <c r="E40" s="48" t="str">
        <f t="shared" si="0"/>
        <v>Not Significantly Different</v>
      </c>
      <c r="G40" s="12">
        <f t="shared" si="1"/>
        <v>111.5</v>
      </c>
      <c r="H40" s="12">
        <f t="shared" si="2"/>
        <v>6</v>
      </c>
      <c r="I40" s="12" t="str">
        <f t="shared" si="3"/>
        <v>+/-</v>
      </c>
      <c r="J40" s="12" t="str">
        <f t="shared" si="4"/>
        <v>1.4</v>
      </c>
      <c r="K40" s="13">
        <f t="shared" si="5"/>
        <v>0.85106382978723394</v>
      </c>
      <c r="L40" s="13">
        <f t="shared" si="6"/>
        <v>-0.29999999999999716</v>
      </c>
      <c r="M40" s="13">
        <f t="shared" si="7"/>
        <v>0.8597042932359239</v>
      </c>
      <c r="N40" s="13">
        <f t="shared" si="8"/>
        <v>-0.34895719651555795</v>
      </c>
      <c r="O40" s="12" t="s">
        <v>214</v>
      </c>
    </row>
    <row r="41" spans="1:15" x14ac:dyDescent="0.25">
      <c r="A41" s="30">
        <v>31</v>
      </c>
      <c r="B41" s="31" t="s">
        <v>207</v>
      </c>
      <c r="C41" s="32">
        <v>111</v>
      </c>
      <c r="D41" s="33" t="s">
        <v>326</v>
      </c>
      <c r="E41" s="48" t="str">
        <f t="shared" si="0"/>
        <v>Not Significantly Different</v>
      </c>
      <c r="G41" s="12">
        <f t="shared" si="1"/>
        <v>111</v>
      </c>
      <c r="H41" s="12">
        <f t="shared" si="2"/>
        <v>6</v>
      </c>
      <c r="I41" s="12" t="str">
        <f t="shared" si="3"/>
        <v>+/-</v>
      </c>
      <c r="J41" s="12" t="str">
        <f t="shared" si="4"/>
        <v>3.1</v>
      </c>
      <c r="K41" s="13">
        <f t="shared" si="5"/>
        <v>1.884498480243161</v>
      </c>
      <c r="L41" s="13">
        <f t="shared" si="6"/>
        <v>0.20000000000000284</v>
      </c>
      <c r="M41" s="13">
        <f t="shared" si="7"/>
        <v>1.8884163607305855</v>
      </c>
      <c r="N41" s="13">
        <f t="shared" si="8"/>
        <v>0.10590884730665401</v>
      </c>
      <c r="O41" s="12" t="s">
        <v>257</v>
      </c>
    </row>
    <row r="42" spans="1:15" x14ac:dyDescent="0.25">
      <c r="A42" s="30">
        <v>31</v>
      </c>
      <c r="B42" s="31" t="s">
        <v>242</v>
      </c>
      <c r="C42" s="32">
        <v>111</v>
      </c>
      <c r="D42" s="33" t="s">
        <v>324</v>
      </c>
      <c r="E42" s="48" t="str">
        <f t="shared" si="0"/>
        <v>Not Significantly Different</v>
      </c>
      <c r="G42" s="12">
        <f t="shared" si="1"/>
        <v>111</v>
      </c>
      <c r="H42" s="12">
        <f t="shared" si="2"/>
        <v>6</v>
      </c>
      <c r="I42" s="12" t="str">
        <f t="shared" si="3"/>
        <v>+/-</v>
      </c>
      <c r="J42" s="12" t="str">
        <f t="shared" si="4"/>
        <v>1.4</v>
      </c>
      <c r="K42" s="13">
        <f t="shared" si="5"/>
        <v>0.85106382978723394</v>
      </c>
      <c r="L42" s="13">
        <f t="shared" si="6"/>
        <v>0.20000000000000284</v>
      </c>
      <c r="M42" s="13">
        <f t="shared" si="7"/>
        <v>0.8597042932359239</v>
      </c>
      <c r="N42" s="13">
        <f t="shared" si="8"/>
        <v>0.23263813101037747</v>
      </c>
      <c r="O42" s="12" t="s">
        <v>252</v>
      </c>
    </row>
    <row r="43" spans="1:15" x14ac:dyDescent="0.25">
      <c r="A43" s="30">
        <v>33</v>
      </c>
      <c r="B43" s="31" t="s">
        <v>237</v>
      </c>
      <c r="C43" s="32">
        <v>110.9</v>
      </c>
      <c r="D43" s="33" t="s">
        <v>324</v>
      </c>
      <c r="E43" s="48" t="str">
        <f t="shared" si="0"/>
        <v>Not Significantly Different</v>
      </c>
      <c r="G43" s="12">
        <f t="shared" si="1"/>
        <v>110.9</v>
      </c>
      <c r="H43" s="12">
        <f t="shared" si="2"/>
        <v>6</v>
      </c>
      <c r="I43" s="12" t="str">
        <f t="shared" si="3"/>
        <v>+/-</v>
      </c>
      <c r="J43" s="12" t="str">
        <f t="shared" si="4"/>
        <v>1.4</v>
      </c>
      <c r="K43" s="13">
        <f t="shared" si="5"/>
        <v>0.85106382978723394</v>
      </c>
      <c r="L43" s="13">
        <f t="shared" si="6"/>
        <v>0.29999999999999716</v>
      </c>
      <c r="M43" s="13">
        <f t="shared" si="7"/>
        <v>0.8597042932359239</v>
      </c>
      <c r="N43" s="13">
        <f t="shared" si="8"/>
        <v>0.34895719651555795</v>
      </c>
      <c r="O43" s="12" t="s">
        <v>259</v>
      </c>
    </row>
    <row r="44" spans="1:15" x14ac:dyDescent="0.25">
      <c r="A44" s="30">
        <v>34</v>
      </c>
      <c r="B44" s="31" t="s">
        <v>257</v>
      </c>
      <c r="C44" s="32">
        <v>110.4</v>
      </c>
      <c r="D44" s="33" t="s">
        <v>320</v>
      </c>
      <c r="E44" s="48" t="str">
        <f t="shared" si="0"/>
        <v>Not Significantly Different</v>
      </c>
      <c r="G44" s="12">
        <f t="shared" si="1"/>
        <v>110.4</v>
      </c>
      <c r="H44" s="12">
        <f t="shared" si="2"/>
        <v>6</v>
      </c>
      <c r="I44" s="12" t="str">
        <f t="shared" si="3"/>
        <v>+/-</v>
      </c>
      <c r="J44" s="12" t="str">
        <f t="shared" si="4"/>
        <v>1.0</v>
      </c>
      <c r="K44" s="13">
        <f t="shared" si="5"/>
        <v>0.60790273556231</v>
      </c>
      <c r="L44" s="13">
        <f t="shared" si="6"/>
        <v>0.79999999999999716</v>
      </c>
      <c r="M44" s="13">
        <f t="shared" si="7"/>
        <v>0.61994158219973061</v>
      </c>
      <c r="N44" s="13">
        <f t="shared" si="8"/>
        <v>1.2904441692092465</v>
      </c>
      <c r="O44" s="12" t="s">
        <v>261</v>
      </c>
    </row>
    <row r="45" spans="1:15" x14ac:dyDescent="0.25">
      <c r="A45" s="30">
        <v>35</v>
      </c>
      <c r="B45" s="31" t="s">
        <v>243</v>
      </c>
      <c r="C45" s="32">
        <v>110.2</v>
      </c>
      <c r="D45" s="33" t="s">
        <v>320</v>
      </c>
      <c r="E45" s="48" t="str">
        <f t="shared" si="0"/>
        <v>Not Significantly Different</v>
      </c>
      <c r="G45" s="12">
        <f t="shared" si="1"/>
        <v>110.2</v>
      </c>
      <c r="H45" s="12">
        <f t="shared" si="2"/>
        <v>6</v>
      </c>
      <c r="I45" s="12" t="str">
        <f t="shared" si="3"/>
        <v>+/-</v>
      </c>
      <c r="J45" s="12" t="str">
        <f t="shared" si="4"/>
        <v>1.0</v>
      </c>
      <c r="K45" s="13">
        <f t="shared" si="5"/>
        <v>0.60790273556231</v>
      </c>
      <c r="L45" s="13">
        <f t="shared" si="6"/>
        <v>1</v>
      </c>
      <c r="M45" s="13">
        <f t="shared" si="7"/>
        <v>0.61994158219973061</v>
      </c>
      <c r="N45" s="13">
        <f t="shared" si="8"/>
        <v>1.6130552115115637</v>
      </c>
      <c r="O45" s="12" t="s">
        <v>230</v>
      </c>
    </row>
    <row r="46" spans="1:15" x14ac:dyDescent="0.25">
      <c r="A46" s="30">
        <v>36</v>
      </c>
      <c r="B46" s="31" t="s">
        <v>235</v>
      </c>
      <c r="C46" s="32">
        <v>109.9</v>
      </c>
      <c r="D46" s="33" t="s">
        <v>265</v>
      </c>
      <c r="E46" s="48" t="str">
        <f t="shared" si="0"/>
        <v>Significantly Different</v>
      </c>
      <c r="G46" s="12">
        <f t="shared" si="1"/>
        <v>109.9</v>
      </c>
      <c r="H46" s="12">
        <f t="shared" si="2"/>
        <v>6</v>
      </c>
      <c r="I46" s="12" t="str">
        <f t="shared" si="3"/>
        <v>+/-</v>
      </c>
      <c r="J46" s="12" t="str">
        <f t="shared" si="4"/>
        <v>0.7</v>
      </c>
      <c r="K46" s="13">
        <f t="shared" si="5"/>
        <v>0.42553191489361697</v>
      </c>
      <c r="L46" s="13">
        <f t="shared" si="6"/>
        <v>1.2999999999999972</v>
      </c>
      <c r="M46" s="13">
        <f t="shared" si="7"/>
        <v>0.44255987168878524</v>
      </c>
      <c r="N46" s="13">
        <f t="shared" si="8"/>
        <v>2.9374556600427089</v>
      </c>
      <c r="O46" s="12" t="s">
        <v>243</v>
      </c>
    </row>
    <row r="47" spans="1:15" x14ac:dyDescent="0.25">
      <c r="A47" s="30">
        <v>37</v>
      </c>
      <c r="B47" s="31" t="s">
        <v>215</v>
      </c>
      <c r="C47" s="32">
        <v>109.3</v>
      </c>
      <c r="D47" s="33" t="s">
        <v>339</v>
      </c>
      <c r="E47" s="48" t="str">
        <f t="shared" si="0"/>
        <v>Not Significantly Different</v>
      </c>
      <c r="G47" s="12">
        <f t="shared" si="1"/>
        <v>109.3</v>
      </c>
      <c r="H47" s="12">
        <f t="shared" si="2"/>
        <v>6</v>
      </c>
      <c r="I47" s="12" t="str">
        <f t="shared" si="3"/>
        <v>+/-</v>
      </c>
      <c r="J47" s="12" t="str">
        <f t="shared" si="4"/>
        <v>2.5</v>
      </c>
      <c r="K47" s="13">
        <f t="shared" si="5"/>
        <v>1.519756838905775</v>
      </c>
      <c r="L47" s="13">
        <f t="shared" si="6"/>
        <v>1.9000000000000057</v>
      </c>
      <c r="M47" s="13">
        <f t="shared" si="7"/>
        <v>1.5246123044357995</v>
      </c>
      <c r="N47" s="13">
        <f t="shared" si="8"/>
        <v>1.2462184612258673</v>
      </c>
      <c r="O47" s="12" t="s">
        <v>260</v>
      </c>
    </row>
    <row r="48" spans="1:15" x14ac:dyDescent="0.25">
      <c r="A48" s="30">
        <v>38</v>
      </c>
      <c r="B48" s="31" t="s">
        <v>251</v>
      </c>
      <c r="C48" s="32">
        <v>108.9</v>
      </c>
      <c r="D48" s="33" t="s">
        <v>322</v>
      </c>
      <c r="E48" s="48" t="str">
        <f t="shared" si="0"/>
        <v>Significantly Different</v>
      </c>
      <c r="G48" s="12">
        <f t="shared" si="1"/>
        <v>108.9</v>
      </c>
      <c r="H48" s="12">
        <f t="shared" si="2"/>
        <v>6</v>
      </c>
      <c r="I48" s="12" t="str">
        <f t="shared" si="3"/>
        <v>+/-</v>
      </c>
      <c r="J48" s="12" t="str">
        <f t="shared" si="4"/>
        <v>1.5</v>
      </c>
      <c r="K48" s="13">
        <f t="shared" si="5"/>
        <v>0.91185410334346506</v>
      </c>
      <c r="L48" s="13">
        <f t="shared" si="6"/>
        <v>2.2999999999999972</v>
      </c>
      <c r="M48" s="13">
        <f t="shared" si="7"/>
        <v>0.91992376598307335</v>
      </c>
      <c r="N48" s="13">
        <f t="shared" si="8"/>
        <v>2.5002071748218291</v>
      </c>
      <c r="O48" s="12" t="s">
        <v>239</v>
      </c>
    </row>
    <row r="49" spans="1:15" x14ac:dyDescent="0.25">
      <c r="A49" s="30">
        <v>39</v>
      </c>
      <c r="B49" s="31" t="s">
        <v>222</v>
      </c>
      <c r="C49" s="32">
        <v>108.8</v>
      </c>
      <c r="D49" s="33" t="s">
        <v>319</v>
      </c>
      <c r="E49" s="48" t="str">
        <f t="shared" si="0"/>
        <v>Significantly Different</v>
      </c>
      <c r="G49" s="12">
        <f t="shared" si="1"/>
        <v>108.8</v>
      </c>
      <c r="H49" s="12">
        <f t="shared" si="2"/>
        <v>6</v>
      </c>
      <c r="I49" s="12" t="str">
        <f t="shared" si="3"/>
        <v>+/-</v>
      </c>
      <c r="J49" s="12" t="str">
        <f t="shared" si="4"/>
        <v>1.6</v>
      </c>
      <c r="K49" s="13">
        <f t="shared" si="5"/>
        <v>0.97264437689969607</v>
      </c>
      <c r="L49" s="13">
        <f t="shared" si="6"/>
        <v>2.4000000000000057</v>
      </c>
      <c r="M49" s="13">
        <f t="shared" si="7"/>
        <v>0.98021370799982366</v>
      </c>
      <c r="N49" s="13">
        <f t="shared" si="8"/>
        <v>2.4484456607909806</v>
      </c>
      <c r="O49" s="12" t="s">
        <v>248</v>
      </c>
    </row>
    <row r="50" spans="1:15" x14ac:dyDescent="0.25">
      <c r="A50" s="30">
        <v>40</v>
      </c>
      <c r="B50" s="31" t="s">
        <v>245</v>
      </c>
      <c r="C50" s="32">
        <v>108.1</v>
      </c>
      <c r="D50" s="33" t="s">
        <v>326</v>
      </c>
      <c r="E50" s="48" t="str">
        <f t="shared" si="0"/>
        <v>Not Significantly Different</v>
      </c>
      <c r="G50" s="12">
        <f t="shared" si="1"/>
        <v>108.1</v>
      </c>
      <c r="H50" s="12">
        <f t="shared" si="2"/>
        <v>6</v>
      </c>
      <c r="I50" s="12" t="str">
        <f t="shared" si="3"/>
        <v>+/-</v>
      </c>
      <c r="J50" s="12" t="str">
        <f t="shared" si="4"/>
        <v>3.1</v>
      </c>
      <c r="K50" s="13">
        <f t="shared" si="5"/>
        <v>1.884498480243161</v>
      </c>
      <c r="L50" s="13">
        <f t="shared" si="6"/>
        <v>3.1000000000000085</v>
      </c>
      <c r="M50" s="13">
        <f t="shared" si="7"/>
        <v>1.8884163607305855</v>
      </c>
      <c r="N50" s="13">
        <f t="shared" si="8"/>
        <v>1.6415871332531184</v>
      </c>
      <c r="O50" s="12" t="s">
        <v>245</v>
      </c>
    </row>
    <row r="51" spans="1:15" x14ac:dyDescent="0.25">
      <c r="A51" s="30">
        <v>41</v>
      </c>
      <c r="B51" s="31" t="s">
        <v>263</v>
      </c>
      <c r="C51" s="32">
        <v>107.5</v>
      </c>
      <c r="D51" s="33" t="s">
        <v>325</v>
      </c>
      <c r="E51" s="48" t="str">
        <f t="shared" si="0"/>
        <v>Significantly Different</v>
      </c>
      <c r="G51" s="12">
        <f t="shared" si="1"/>
        <v>107.5</v>
      </c>
      <c r="H51" s="12">
        <f t="shared" si="2"/>
        <v>6</v>
      </c>
      <c r="I51" s="12" t="str">
        <f t="shared" si="3"/>
        <v>+/-</v>
      </c>
      <c r="J51" s="12" t="str">
        <f t="shared" si="4"/>
        <v>2.3</v>
      </c>
      <c r="K51" s="13">
        <f t="shared" si="5"/>
        <v>1.3981762917933129</v>
      </c>
      <c r="L51" s="13">
        <f t="shared" si="6"/>
        <v>3.7000000000000028</v>
      </c>
      <c r="M51" s="13">
        <f t="shared" si="7"/>
        <v>1.4034524474912091</v>
      </c>
      <c r="N51" s="13">
        <f t="shared" si="8"/>
        <v>2.6363558000230563</v>
      </c>
      <c r="O51" s="12" t="s">
        <v>263</v>
      </c>
    </row>
    <row r="52" spans="1:15" x14ac:dyDescent="0.25">
      <c r="A52" s="30">
        <v>42</v>
      </c>
      <c r="B52" s="31" t="s">
        <v>244</v>
      </c>
      <c r="C52" s="32">
        <v>106.6</v>
      </c>
      <c r="D52" s="33" t="s">
        <v>324</v>
      </c>
      <c r="E52" s="48" t="str">
        <f t="shared" si="0"/>
        <v>Significantly Different</v>
      </c>
      <c r="G52" s="12">
        <f t="shared" si="1"/>
        <v>106.6</v>
      </c>
      <c r="H52" s="12">
        <f t="shared" si="2"/>
        <v>6</v>
      </c>
      <c r="I52" s="12" t="str">
        <f t="shared" si="3"/>
        <v>+/-</v>
      </c>
      <c r="J52" s="12" t="str">
        <f t="shared" si="4"/>
        <v>1.4</v>
      </c>
      <c r="K52" s="13">
        <f t="shared" si="5"/>
        <v>0.85106382978723394</v>
      </c>
      <c r="L52" s="13">
        <f t="shared" si="6"/>
        <v>4.6000000000000085</v>
      </c>
      <c r="M52" s="13">
        <f t="shared" si="7"/>
        <v>0.8597042932359239</v>
      </c>
      <c r="N52" s="13">
        <f t="shared" si="8"/>
        <v>5.3506770132386157</v>
      </c>
      <c r="O52" s="12" t="s">
        <v>238</v>
      </c>
    </row>
    <row r="53" spans="1:15" x14ac:dyDescent="0.25">
      <c r="A53" s="30">
        <v>43</v>
      </c>
      <c r="B53" s="31" t="s">
        <v>261</v>
      </c>
      <c r="C53" s="32">
        <v>106.5</v>
      </c>
      <c r="D53" s="33" t="s">
        <v>314</v>
      </c>
      <c r="E53" s="48" t="str">
        <f t="shared" si="0"/>
        <v>Significantly Different</v>
      </c>
      <c r="G53" s="12">
        <f t="shared" si="1"/>
        <v>106.5</v>
      </c>
      <c r="H53" s="12">
        <f t="shared" si="2"/>
        <v>6</v>
      </c>
      <c r="I53" s="12" t="str">
        <f t="shared" si="3"/>
        <v>+/-</v>
      </c>
      <c r="J53" s="12" t="str">
        <f t="shared" si="4"/>
        <v>1.1</v>
      </c>
      <c r="K53" s="13">
        <f t="shared" si="5"/>
        <v>0.66869300911854113</v>
      </c>
      <c r="L53" s="13">
        <f t="shared" si="6"/>
        <v>4.7000000000000028</v>
      </c>
      <c r="M53" s="13">
        <f t="shared" si="7"/>
        <v>0.67965592021270205</v>
      </c>
      <c r="N53" s="13">
        <f t="shared" si="8"/>
        <v>6.9152638272158535</v>
      </c>
      <c r="O53" s="12" t="s">
        <v>251</v>
      </c>
    </row>
    <row r="54" spans="1:15" x14ac:dyDescent="0.25">
      <c r="A54" s="30">
        <v>44</v>
      </c>
      <c r="B54" s="31" t="s">
        <v>259</v>
      </c>
      <c r="C54" s="32">
        <v>106.1</v>
      </c>
      <c r="D54" s="33" t="s">
        <v>294</v>
      </c>
      <c r="E54" s="48" t="str">
        <f t="shared" si="0"/>
        <v>Significantly Different</v>
      </c>
      <c r="G54" s="12">
        <f t="shared" si="1"/>
        <v>106.1</v>
      </c>
      <c r="H54" s="12">
        <f t="shared" si="2"/>
        <v>6</v>
      </c>
      <c r="I54" s="12" t="str">
        <f t="shared" si="3"/>
        <v>+/-</v>
      </c>
      <c r="J54" s="12" t="str">
        <f t="shared" si="4"/>
        <v>0.8</v>
      </c>
      <c r="K54" s="13">
        <f t="shared" si="5"/>
        <v>0.48632218844984804</v>
      </c>
      <c r="L54" s="13">
        <f t="shared" si="6"/>
        <v>5.1000000000000085</v>
      </c>
      <c r="M54" s="13">
        <f t="shared" si="7"/>
        <v>0.50128943776506518</v>
      </c>
      <c r="N54" s="13">
        <f t="shared" si="8"/>
        <v>10.173763131211594</v>
      </c>
      <c r="O54" s="12" t="s">
        <v>258</v>
      </c>
    </row>
    <row r="55" spans="1:15" x14ac:dyDescent="0.25">
      <c r="A55" s="30">
        <v>45</v>
      </c>
      <c r="B55" s="31" t="s">
        <v>208</v>
      </c>
      <c r="C55" s="32">
        <v>105.8</v>
      </c>
      <c r="D55" s="33" t="s">
        <v>315</v>
      </c>
      <c r="E55" s="48" t="str">
        <f t="shared" si="0"/>
        <v>Significantly Different</v>
      </c>
      <c r="G55" s="12">
        <f t="shared" si="1"/>
        <v>105.8</v>
      </c>
      <c r="H55" s="12">
        <f t="shared" si="2"/>
        <v>6</v>
      </c>
      <c r="I55" s="12" t="str">
        <f t="shared" si="3"/>
        <v>+/-</v>
      </c>
      <c r="J55" s="12" t="str">
        <f t="shared" si="4"/>
        <v>1.7</v>
      </c>
      <c r="K55" s="13">
        <f t="shared" si="5"/>
        <v>1.0334346504559271</v>
      </c>
      <c r="L55" s="13">
        <f t="shared" si="6"/>
        <v>5.4000000000000057</v>
      </c>
      <c r="M55" s="13">
        <f t="shared" si="7"/>
        <v>1.0405618704330513</v>
      </c>
      <c r="N55" s="13">
        <f t="shared" si="8"/>
        <v>5.1895040107059511</v>
      </c>
      <c r="O55" s="12" t="s">
        <v>232</v>
      </c>
    </row>
    <row r="56" spans="1:15" x14ac:dyDescent="0.25">
      <c r="A56" s="30">
        <v>46</v>
      </c>
      <c r="B56" s="31" t="s">
        <v>247</v>
      </c>
      <c r="C56" s="32">
        <v>105.4</v>
      </c>
      <c r="D56" s="33" t="s">
        <v>314</v>
      </c>
      <c r="E56" s="48" t="str">
        <f t="shared" si="0"/>
        <v>Significantly Different</v>
      </c>
      <c r="G56" s="12">
        <f t="shared" si="1"/>
        <v>105.4</v>
      </c>
      <c r="H56" s="12">
        <f t="shared" si="2"/>
        <v>6</v>
      </c>
      <c r="I56" s="12" t="str">
        <f t="shared" si="3"/>
        <v>+/-</v>
      </c>
      <c r="J56" s="12" t="str">
        <f t="shared" si="4"/>
        <v>1.1</v>
      </c>
      <c r="K56" s="13">
        <f t="shared" si="5"/>
        <v>0.66869300911854113</v>
      </c>
      <c r="L56" s="13">
        <f t="shared" si="6"/>
        <v>5.7999999999999972</v>
      </c>
      <c r="M56" s="13">
        <f t="shared" si="7"/>
        <v>0.67965592021270205</v>
      </c>
      <c r="N56" s="13">
        <f t="shared" si="8"/>
        <v>8.5337298293301931</v>
      </c>
      <c r="O56" s="12" t="s">
        <v>209</v>
      </c>
    </row>
    <row r="57" spans="1:15" x14ac:dyDescent="0.25">
      <c r="A57" s="30">
        <v>47</v>
      </c>
      <c r="B57" s="31" t="s">
        <v>241</v>
      </c>
      <c r="C57" s="32">
        <v>104.9</v>
      </c>
      <c r="D57" s="33" t="s">
        <v>323</v>
      </c>
      <c r="E57" s="48" t="str">
        <f t="shared" si="0"/>
        <v>Significantly Different</v>
      </c>
      <c r="G57" s="12">
        <f t="shared" si="1"/>
        <v>104.9</v>
      </c>
      <c r="H57" s="12">
        <f t="shared" si="2"/>
        <v>6</v>
      </c>
      <c r="I57" s="12" t="str">
        <f t="shared" si="3"/>
        <v>+/-</v>
      </c>
      <c r="J57" s="12" t="str">
        <f t="shared" si="4"/>
        <v>1.9</v>
      </c>
      <c r="K57" s="13">
        <f t="shared" si="5"/>
        <v>1.1550151975683889</v>
      </c>
      <c r="L57" s="13">
        <f t="shared" si="6"/>
        <v>6.2999999999999972</v>
      </c>
      <c r="M57" s="13">
        <f t="shared" si="7"/>
        <v>1.1613965455649118</v>
      </c>
      <c r="N57" s="13">
        <f t="shared" si="8"/>
        <v>5.4245038217636781</v>
      </c>
      <c r="O57" s="12" t="s">
        <v>262</v>
      </c>
    </row>
    <row r="58" spans="1:15" x14ac:dyDescent="0.25">
      <c r="A58" s="30">
        <v>48</v>
      </c>
      <c r="B58" s="31" t="s">
        <v>224</v>
      </c>
      <c r="C58" s="32">
        <v>104.8</v>
      </c>
      <c r="D58" s="33" t="s">
        <v>312</v>
      </c>
      <c r="E58" s="48" t="str">
        <f t="shared" si="0"/>
        <v>Significantly Different</v>
      </c>
      <c r="G58" s="12">
        <f t="shared" si="1"/>
        <v>104.8</v>
      </c>
      <c r="H58" s="12">
        <f t="shared" si="2"/>
        <v>6</v>
      </c>
      <c r="I58" s="12" t="str">
        <f t="shared" si="3"/>
        <v>+/-</v>
      </c>
      <c r="J58" s="12" t="str">
        <f t="shared" si="4"/>
        <v>3.3</v>
      </c>
      <c r="K58" s="13">
        <f t="shared" si="5"/>
        <v>2.0060790273556228</v>
      </c>
      <c r="L58" s="13">
        <f t="shared" si="6"/>
        <v>6.4000000000000057</v>
      </c>
      <c r="M58" s="13">
        <f t="shared" si="7"/>
        <v>2.009759909400187</v>
      </c>
      <c r="N58" s="13">
        <f t="shared" si="8"/>
        <v>3.1844599795555113</v>
      </c>
      <c r="O58" s="12" t="s">
        <v>256</v>
      </c>
    </row>
    <row r="59" spans="1:15" x14ac:dyDescent="0.25">
      <c r="A59" s="30">
        <v>49</v>
      </c>
      <c r="B59" s="31" t="s">
        <v>231</v>
      </c>
      <c r="C59" s="32">
        <v>103.8</v>
      </c>
      <c r="D59" s="33" t="s">
        <v>333</v>
      </c>
      <c r="E59" s="48" t="str">
        <f t="shared" si="0"/>
        <v>Significantly Different</v>
      </c>
      <c r="G59" s="12">
        <f t="shared" si="1"/>
        <v>103.8</v>
      </c>
      <c r="H59" s="12">
        <f t="shared" si="2"/>
        <v>6</v>
      </c>
      <c r="I59" s="12" t="str">
        <f t="shared" si="3"/>
        <v>+/-</v>
      </c>
      <c r="J59" s="12" t="str">
        <f t="shared" si="4"/>
        <v>1.3</v>
      </c>
      <c r="K59" s="13">
        <f t="shared" si="5"/>
        <v>0.79027355623100304</v>
      </c>
      <c r="L59" s="13">
        <f t="shared" si="6"/>
        <v>7.4000000000000057</v>
      </c>
      <c r="M59" s="13">
        <f t="shared" si="7"/>
        <v>0.79957121203440151</v>
      </c>
      <c r="N59" s="13">
        <f t="shared" si="8"/>
        <v>9.254960519616132</v>
      </c>
      <c r="O59" s="12" t="s">
        <v>212</v>
      </c>
    </row>
    <row r="60" spans="1:15" x14ac:dyDescent="0.25">
      <c r="A60" s="30">
        <v>50</v>
      </c>
      <c r="B60" s="31" t="s">
        <v>250</v>
      </c>
      <c r="C60" s="32">
        <v>103.1</v>
      </c>
      <c r="D60" s="33" t="s">
        <v>325</v>
      </c>
      <c r="E60" s="48" t="str">
        <f t="shared" si="0"/>
        <v>Significantly Different</v>
      </c>
      <c r="G60" s="12">
        <f t="shared" si="1"/>
        <v>103.1</v>
      </c>
      <c r="H60" s="12">
        <f t="shared" si="2"/>
        <v>6</v>
      </c>
      <c r="I60" s="12" t="str">
        <f t="shared" si="3"/>
        <v>+/-</v>
      </c>
      <c r="J60" s="12" t="str">
        <f t="shared" si="4"/>
        <v>2.3</v>
      </c>
      <c r="K60" s="13">
        <f t="shared" si="5"/>
        <v>1.3981762917933129</v>
      </c>
      <c r="L60" s="13">
        <f t="shared" si="6"/>
        <v>8.1000000000000085</v>
      </c>
      <c r="M60" s="13">
        <f t="shared" si="7"/>
        <v>1.4034524474912091</v>
      </c>
      <c r="N60" s="13">
        <f t="shared" si="8"/>
        <v>5.7714816162666924</v>
      </c>
      <c r="O60" s="12" t="s">
        <v>234</v>
      </c>
    </row>
    <row r="61" spans="1:15" x14ac:dyDescent="0.25">
      <c r="A61" s="30">
        <v>51</v>
      </c>
      <c r="B61" s="31" t="s">
        <v>226</v>
      </c>
      <c r="C61" s="32">
        <v>90.3</v>
      </c>
      <c r="D61" s="33" t="s">
        <v>335</v>
      </c>
      <c r="E61" s="48" t="str">
        <f t="shared" si="0"/>
        <v>Significantly Different</v>
      </c>
      <c r="G61" s="12">
        <f t="shared" si="1"/>
        <v>90.3</v>
      </c>
      <c r="H61" s="12">
        <f t="shared" si="2"/>
        <v>6</v>
      </c>
      <c r="I61" s="12" t="str">
        <f t="shared" si="3"/>
        <v>+/-</v>
      </c>
      <c r="J61" s="12" t="str">
        <f t="shared" si="4"/>
        <v>2.1</v>
      </c>
      <c r="K61" s="13">
        <f t="shared" si="5"/>
        <v>1.2765957446808511</v>
      </c>
      <c r="L61" s="13">
        <f t="shared" si="6"/>
        <v>20.900000000000006</v>
      </c>
      <c r="M61" s="13">
        <f t="shared" si="7"/>
        <v>1.2823722255154399</v>
      </c>
      <c r="N61" s="13">
        <f t="shared" si="8"/>
        <v>16.297920045483991</v>
      </c>
      <c r="O61" s="12" t="s">
        <v>216</v>
      </c>
    </row>
    <row r="62" spans="1:15" ht="15.75" thickBot="1" x14ac:dyDescent="0.3">
      <c r="A62" s="36"/>
      <c r="B62" s="37" t="s">
        <v>264</v>
      </c>
      <c r="C62" s="38">
        <v>101.1</v>
      </c>
      <c r="D62" s="39" t="s">
        <v>319</v>
      </c>
      <c r="E62" s="49" t="str">
        <f t="shared" si="0"/>
        <v>Significantly Different</v>
      </c>
      <c r="G62" s="12">
        <f t="shared" si="1"/>
        <v>101.1</v>
      </c>
      <c r="H62" s="12">
        <f t="shared" si="2"/>
        <v>6</v>
      </c>
      <c r="I62" s="12" t="str">
        <f t="shared" si="3"/>
        <v>+/-</v>
      </c>
      <c r="J62" s="12" t="str">
        <f t="shared" si="4"/>
        <v>1.6</v>
      </c>
      <c r="K62" s="13">
        <f t="shared" si="5"/>
        <v>0.97264437689969607</v>
      </c>
      <c r="L62" s="13">
        <f t="shared" si="6"/>
        <v>10.100000000000009</v>
      </c>
      <c r="M62" s="13">
        <f t="shared" si="7"/>
        <v>0.98021370799982366</v>
      </c>
      <c r="N62" s="13">
        <f t="shared" si="8"/>
        <v>10.303875489162028</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347" priority="5" operator="equal">
      <formula>"State Selected"</formula>
    </cfRule>
    <cfRule type="cellIs" dxfId="346" priority="6" operator="equal">
      <formula>"Not Significantly Different"</formula>
    </cfRule>
  </conditionalFormatting>
  <conditionalFormatting sqref="E10:E62">
    <cfRule type="cellIs" dxfId="345" priority="1" operator="equal">
      <formula>"OTHER ERROR"</formula>
    </cfRule>
    <cfRule type="cellIs" dxfId="344" priority="2" operator="equal">
      <formula>"Statistical Test not applicable"</formula>
    </cfRule>
    <cfRule type="cellIs" dxfId="343" priority="3" operator="equal">
      <formula>"Geography Selected"</formula>
    </cfRule>
    <cfRule type="cellIs" dxfId="342"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5C10BDA5-8B26-4828-865C-5604747B221E}">
      <formula1>$O$10:$O$62</formula1>
    </dataValidation>
  </dataValidation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ABDA9-D0B5-42E0-97B3-81A5FF756C96}">
  <sheetPr codeName="Sheet68"/>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71</v>
      </c>
    </row>
    <row r="2" spans="1:16" x14ac:dyDescent="0.25">
      <c r="A2" s="14" t="s">
        <v>181</v>
      </c>
      <c r="B2" s="12" t="s">
        <v>404</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30.1</v>
      </c>
      <c r="C6" s="12" t="s">
        <v>188</v>
      </c>
      <c r="H6" s="19" t="s">
        <v>189</v>
      </c>
      <c r="I6" s="12">
        <f>VLOOKUP($B$4,$B$9:$K$62,6,FALSE)</f>
        <v>30.1</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30.1</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30.1</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245</v>
      </c>
      <c r="C11" s="32">
        <v>32.4</v>
      </c>
      <c r="D11" s="35" t="s">
        <v>321</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32.4</v>
      </c>
      <c r="H11" s="12">
        <f t="shared" ref="H11:H62" si="2">LEN(TRIM(D11))</f>
        <v>6</v>
      </c>
      <c r="I11" s="12" t="str">
        <f t="shared" ref="I11:I62" si="3">IF(H11&gt;=3,MID(TRIM(D11),1,3),"NO")</f>
        <v>+/-</v>
      </c>
      <c r="J11" s="12" t="str">
        <f t="shared" ref="J11:J62" si="4">IF(TRIM(I11)="+/-",MID(TRIM(D11),4,H11-3),D11)</f>
        <v>1.2</v>
      </c>
      <c r="K11" s="13">
        <f t="shared" ref="K11:K62" si="5">IF(TRIM(J11)="*****",0,IF(ISERROR(VALUE(J11)),"NA",VALUE(J11/$I$4)))</f>
        <v>0.72948328267477203</v>
      </c>
      <c r="L11" s="13">
        <f t="shared" ref="L11:L62" si="6">IF(AND(ISNUMBER(G11),ISNUMBER($I$6)),$I$6-G11,"N/A")</f>
        <v>-2.2999999999999972</v>
      </c>
      <c r="M11" s="13">
        <f t="shared" ref="M11:M62" si="7">IF(AND(ISNUMBER(K11),ISNUMBER($I$7)),SQRT(K11^2+($I$7)^2),"N/A")</f>
        <v>0.73201182849801194</v>
      </c>
      <c r="N11" s="13">
        <f>IF(AND(ISNUMBER(L11),ISNUMBER(M11),M11&lt;&gt;0),L11/M11,"NA")</f>
        <v>-3.1420257302662478</v>
      </c>
      <c r="O11" s="12" t="s">
        <v>208</v>
      </c>
    </row>
    <row r="12" spans="1:16" x14ac:dyDescent="0.25">
      <c r="A12" s="30">
        <v>2</v>
      </c>
      <c r="B12" s="31" t="s">
        <v>226</v>
      </c>
      <c r="C12" s="32">
        <v>31.8</v>
      </c>
      <c r="D12" s="33" t="s">
        <v>265</v>
      </c>
      <c r="E12" s="48" t="str">
        <f t="shared" si="0"/>
        <v>Significantly Different</v>
      </c>
      <c r="G12" s="12">
        <f t="shared" si="1"/>
        <v>31.8</v>
      </c>
      <c r="H12" s="12">
        <f t="shared" si="2"/>
        <v>6</v>
      </c>
      <c r="I12" s="12" t="str">
        <f t="shared" si="3"/>
        <v>+/-</v>
      </c>
      <c r="J12" s="12" t="str">
        <f t="shared" si="4"/>
        <v>0.7</v>
      </c>
      <c r="K12" s="13">
        <f t="shared" si="5"/>
        <v>0.42553191489361697</v>
      </c>
      <c r="L12" s="13">
        <f t="shared" si="6"/>
        <v>-1.6999999999999993</v>
      </c>
      <c r="M12" s="13">
        <f t="shared" si="7"/>
        <v>0.42985214661796195</v>
      </c>
      <c r="N12" s="13">
        <f t="shared" ref="N12:N62" si="8">IF(AND(ISNUMBER(L12),ISNUMBER(M12),M12&lt;&gt;0),L12/M12,"NA")</f>
        <v>-3.9548482271763592</v>
      </c>
      <c r="O12" s="12" t="s">
        <v>211</v>
      </c>
    </row>
    <row r="13" spans="1:16" x14ac:dyDescent="0.25">
      <c r="A13" s="30">
        <v>3</v>
      </c>
      <c r="B13" s="31" t="s">
        <v>214</v>
      </c>
      <c r="C13" s="32">
        <v>31.2</v>
      </c>
      <c r="D13" s="33" t="s">
        <v>265</v>
      </c>
      <c r="E13" s="48" t="str">
        <f t="shared" si="0"/>
        <v>Significantly Different</v>
      </c>
      <c r="G13" s="12">
        <f t="shared" si="1"/>
        <v>31.2</v>
      </c>
      <c r="H13" s="12">
        <f t="shared" si="2"/>
        <v>6</v>
      </c>
      <c r="I13" s="12" t="str">
        <f t="shared" si="3"/>
        <v>+/-</v>
      </c>
      <c r="J13" s="12" t="str">
        <f t="shared" si="4"/>
        <v>0.7</v>
      </c>
      <c r="K13" s="13">
        <f t="shared" si="5"/>
        <v>0.42553191489361697</v>
      </c>
      <c r="L13" s="13">
        <f t="shared" si="6"/>
        <v>-1.0999999999999979</v>
      </c>
      <c r="M13" s="13">
        <f t="shared" si="7"/>
        <v>0.42985214661796195</v>
      </c>
      <c r="N13" s="13">
        <f t="shared" si="8"/>
        <v>-2.5590194411141112</v>
      </c>
      <c r="O13" s="12" t="s">
        <v>213</v>
      </c>
    </row>
    <row r="14" spans="1:16" x14ac:dyDescent="0.25">
      <c r="A14" s="30">
        <v>4</v>
      </c>
      <c r="B14" s="31" t="s">
        <v>229</v>
      </c>
      <c r="C14" s="32">
        <v>31</v>
      </c>
      <c r="D14" s="33" t="s">
        <v>228</v>
      </c>
      <c r="E14" s="48" t="str">
        <f t="shared" si="0"/>
        <v>Significantly Different</v>
      </c>
      <c r="G14" s="12">
        <f t="shared" si="1"/>
        <v>31</v>
      </c>
      <c r="H14" s="12">
        <f t="shared" si="2"/>
        <v>6</v>
      </c>
      <c r="I14" s="12" t="str">
        <f t="shared" si="3"/>
        <v>+/-</v>
      </c>
      <c r="J14" s="12" t="str">
        <f t="shared" si="4"/>
        <v>0.3</v>
      </c>
      <c r="K14" s="13">
        <f t="shared" si="5"/>
        <v>0.18237082066869301</v>
      </c>
      <c r="L14" s="13">
        <f t="shared" si="6"/>
        <v>-0.89999999999999858</v>
      </c>
      <c r="M14" s="13">
        <f t="shared" si="7"/>
        <v>0.19223572402239389</v>
      </c>
      <c r="N14" s="13">
        <f t="shared" si="8"/>
        <v>-4.6817520758792783</v>
      </c>
      <c r="O14" s="12" t="s">
        <v>215</v>
      </c>
    </row>
    <row r="15" spans="1:16" x14ac:dyDescent="0.25">
      <c r="A15" s="30">
        <v>4</v>
      </c>
      <c r="B15" s="31" t="s">
        <v>247</v>
      </c>
      <c r="C15" s="32">
        <v>31</v>
      </c>
      <c r="D15" s="33" t="s">
        <v>228</v>
      </c>
      <c r="E15" s="48" t="str">
        <f t="shared" si="0"/>
        <v>Significantly Different</v>
      </c>
      <c r="G15" s="12">
        <f t="shared" si="1"/>
        <v>31</v>
      </c>
      <c r="H15" s="12">
        <f t="shared" si="2"/>
        <v>6</v>
      </c>
      <c r="I15" s="12" t="str">
        <f t="shared" si="3"/>
        <v>+/-</v>
      </c>
      <c r="J15" s="12" t="str">
        <f t="shared" si="4"/>
        <v>0.3</v>
      </c>
      <c r="K15" s="13">
        <f t="shared" si="5"/>
        <v>0.18237082066869301</v>
      </c>
      <c r="L15" s="13">
        <f t="shared" si="6"/>
        <v>-0.89999999999999858</v>
      </c>
      <c r="M15" s="13">
        <f t="shared" si="7"/>
        <v>0.19223572402239389</v>
      </c>
      <c r="N15" s="13">
        <f t="shared" si="8"/>
        <v>-4.6817520758792783</v>
      </c>
      <c r="O15" s="12" t="s">
        <v>218</v>
      </c>
    </row>
    <row r="16" spans="1:16" x14ac:dyDescent="0.25">
      <c r="A16" s="30">
        <v>4</v>
      </c>
      <c r="B16" s="31" t="s">
        <v>259</v>
      </c>
      <c r="C16" s="32">
        <v>31</v>
      </c>
      <c r="D16" s="33" t="s">
        <v>210</v>
      </c>
      <c r="E16" s="48" t="str">
        <f t="shared" si="0"/>
        <v>Significantly Different</v>
      </c>
      <c r="G16" s="12">
        <f t="shared" si="1"/>
        <v>31</v>
      </c>
      <c r="H16" s="12">
        <f t="shared" si="2"/>
        <v>6</v>
      </c>
      <c r="I16" s="12" t="str">
        <f t="shared" si="3"/>
        <v>+/-</v>
      </c>
      <c r="J16" s="12" t="str">
        <f t="shared" si="4"/>
        <v>0.2</v>
      </c>
      <c r="K16" s="13">
        <f t="shared" si="5"/>
        <v>0.12158054711246201</v>
      </c>
      <c r="L16" s="13">
        <f t="shared" si="6"/>
        <v>-0.89999999999999858</v>
      </c>
      <c r="M16" s="13">
        <f t="shared" si="7"/>
        <v>0.1359311840425404</v>
      </c>
      <c r="N16" s="13">
        <f t="shared" si="8"/>
        <v>-6.6209972813768676</v>
      </c>
      <c r="O16" s="12" t="s">
        <v>220</v>
      </c>
    </row>
    <row r="17" spans="1:15" x14ac:dyDescent="0.25">
      <c r="A17" s="30">
        <v>7</v>
      </c>
      <c r="B17" s="31" t="s">
        <v>218</v>
      </c>
      <c r="C17" s="32">
        <v>30.9</v>
      </c>
      <c r="D17" s="33" t="s">
        <v>210</v>
      </c>
      <c r="E17" s="48" t="str">
        <f t="shared" si="0"/>
        <v>Significantly Different</v>
      </c>
      <c r="G17" s="12">
        <f t="shared" si="1"/>
        <v>30.9</v>
      </c>
      <c r="H17" s="12">
        <f t="shared" si="2"/>
        <v>6</v>
      </c>
      <c r="I17" s="12" t="str">
        <f t="shared" si="3"/>
        <v>+/-</v>
      </c>
      <c r="J17" s="12" t="str">
        <f t="shared" si="4"/>
        <v>0.2</v>
      </c>
      <c r="K17" s="13">
        <f t="shared" si="5"/>
        <v>0.12158054711246201</v>
      </c>
      <c r="L17" s="13">
        <f t="shared" si="6"/>
        <v>-0.79999999999999716</v>
      </c>
      <c r="M17" s="13">
        <f t="shared" si="7"/>
        <v>0.1359311840425404</v>
      </c>
      <c r="N17" s="13">
        <f t="shared" si="8"/>
        <v>-5.8853309167794263</v>
      </c>
      <c r="O17" s="12" t="s">
        <v>222</v>
      </c>
    </row>
    <row r="18" spans="1:15" x14ac:dyDescent="0.25">
      <c r="A18" s="30">
        <v>7</v>
      </c>
      <c r="B18" s="31" t="s">
        <v>222</v>
      </c>
      <c r="C18" s="32">
        <v>30.9</v>
      </c>
      <c r="D18" s="33" t="s">
        <v>255</v>
      </c>
      <c r="E18" s="48" t="str">
        <f t="shared" si="0"/>
        <v>Significantly Different</v>
      </c>
      <c r="G18" s="12">
        <f t="shared" si="1"/>
        <v>30.9</v>
      </c>
      <c r="H18" s="12">
        <f t="shared" si="2"/>
        <v>6</v>
      </c>
      <c r="I18" s="12" t="str">
        <f t="shared" si="3"/>
        <v>+/-</v>
      </c>
      <c r="J18" s="12" t="str">
        <f t="shared" si="4"/>
        <v>0.4</v>
      </c>
      <c r="K18" s="13">
        <f t="shared" si="5"/>
        <v>0.24316109422492402</v>
      </c>
      <c r="L18" s="13">
        <f t="shared" si="6"/>
        <v>-0.79999999999999716</v>
      </c>
      <c r="M18" s="13">
        <f t="shared" si="7"/>
        <v>0.25064471888253259</v>
      </c>
      <c r="N18" s="13">
        <f t="shared" si="8"/>
        <v>-3.19176882547813</v>
      </c>
      <c r="O18" s="12" t="s">
        <v>224</v>
      </c>
    </row>
    <row r="19" spans="1:15" x14ac:dyDescent="0.25">
      <c r="A19" s="30">
        <v>7</v>
      </c>
      <c r="B19" s="31" t="s">
        <v>257</v>
      </c>
      <c r="C19" s="32">
        <v>30.9</v>
      </c>
      <c r="D19" s="33" t="s">
        <v>228</v>
      </c>
      <c r="E19" s="48" t="str">
        <f t="shared" si="0"/>
        <v>Significantly Different</v>
      </c>
      <c r="G19" s="12">
        <f t="shared" si="1"/>
        <v>30.9</v>
      </c>
      <c r="H19" s="12">
        <f t="shared" si="2"/>
        <v>6</v>
      </c>
      <c r="I19" s="12" t="str">
        <f t="shared" si="3"/>
        <v>+/-</v>
      </c>
      <c r="J19" s="12" t="str">
        <f t="shared" si="4"/>
        <v>0.3</v>
      </c>
      <c r="K19" s="13">
        <f t="shared" si="5"/>
        <v>0.18237082066869301</v>
      </c>
      <c r="L19" s="13">
        <f t="shared" si="6"/>
        <v>-0.79999999999999716</v>
      </c>
      <c r="M19" s="13">
        <f t="shared" si="7"/>
        <v>0.19223572402239389</v>
      </c>
      <c r="N19" s="13">
        <f t="shared" si="8"/>
        <v>-4.1615574007815725</v>
      </c>
      <c r="O19" s="12" t="s">
        <v>226</v>
      </c>
    </row>
    <row r="20" spans="1:15" x14ac:dyDescent="0.25">
      <c r="A20" s="30">
        <v>10</v>
      </c>
      <c r="B20" s="31" t="s">
        <v>235</v>
      </c>
      <c r="C20" s="32">
        <v>30.6</v>
      </c>
      <c r="D20" s="35" t="s">
        <v>210</v>
      </c>
      <c r="E20" s="48" t="str">
        <f t="shared" si="0"/>
        <v>Significantly Different</v>
      </c>
      <c r="G20" s="12">
        <f t="shared" si="1"/>
        <v>30.6</v>
      </c>
      <c r="H20" s="12">
        <f t="shared" si="2"/>
        <v>6</v>
      </c>
      <c r="I20" s="12" t="str">
        <f t="shared" si="3"/>
        <v>+/-</v>
      </c>
      <c r="J20" s="12" t="str">
        <f t="shared" si="4"/>
        <v>0.2</v>
      </c>
      <c r="K20" s="13">
        <f t="shared" si="5"/>
        <v>0.12158054711246201</v>
      </c>
      <c r="L20" s="13">
        <f t="shared" si="6"/>
        <v>-0.5</v>
      </c>
      <c r="M20" s="13">
        <f t="shared" si="7"/>
        <v>0.1359311840425404</v>
      </c>
      <c r="N20" s="13">
        <f t="shared" si="8"/>
        <v>-3.6783318229871544</v>
      </c>
      <c r="O20" s="12" t="s">
        <v>229</v>
      </c>
    </row>
    <row r="21" spans="1:15" x14ac:dyDescent="0.25">
      <c r="A21" s="30">
        <v>10</v>
      </c>
      <c r="B21" s="31" t="s">
        <v>244</v>
      </c>
      <c r="C21" s="32">
        <v>30.6</v>
      </c>
      <c r="D21" s="33" t="s">
        <v>228</v>
      </c>
      <c r="E21" s="48" t="str">
        <f t="shared" si="0"/>
        <v>Significantly Different</v>
      </c>
      <c r="G21" s="12">
        <f t="shared" si="1"/>
        <v>30.6</v>
      </c>
      <c r="H21" s="12">
        <f t="shared" si="2"/>
        <v>6</v>
      </c>
      <c r="I21" s="12" t="str">
        <f t="shared" si="3"/>
        <v>+/-</v>
      </c>
      <c r="J21" s="12" t="str">
        <f t="shared" si="4"/>
        <v>0.3</v>
      </c>
      <c r="K21" s="13">
        <f t="shared" si="5"/>
        <v>0.18237082066869301</v>
      </c>
      <c r="L21" s="13">
        <f t="shared" si="6"/>
        <v>-0.5</v>
      </c>
      <c r="M21" s="13">
        <f t="shared" si="7"/>
        <v>0.19223572402239389</v>
      </c>
      <c r="N21" s="13">
        <f t="shared" si="8"/>
        <v>-2.6009733754884921</v>
      </c>
      <c r="O21" s="12" t="s">
        <v>231</v>
      </c>
    </row>
    <row r="22" spans="1:15" x14ac:dyDescent="0.25">
      <c r="A22" s="30">
        <v>10</v>
      </c>
      <c r="B22" s="31" t="s">
        <v>248</v>
      </c>
      <c r="C22" s="32">
        <v>30.6</v>
      </c>
      <c r="D22" s="33" t="s">
        <v>210</v>
      </c>
      <c r="E22" s="48" t="str">
        <f t="shared" si="0"/>
        <v>Significantly Different</v>
      </c>
      <c r="G22" s="12">
        <f t="shared" si="1"/>
        <v>30.6</v>
      </c>
      <c r="H22" s="12">
        <f t="shared" si="2"/>
        <v>6</v>
      </c>
      <c r="I22" s="12" t="str">
        <f t="shared" si="3"/>
        <v>+/-</v>
      </c>
      <c r="J22" s="12" t="str">
        <f t="shared" si="4"/>
        <v>0.2</v>
      </c>
      <c r="K22" s="13">
        <f t="shared" si="5"/>
        <v>0.12158054711246201</v>
      </c>
      <c r="L22" s="13">
        <f t="shared" si="6"/>
        <v>-0.5</v>
      </c>
      <c r="M22" s="13">
        <f t="shared" si="7"/>
        <v>0.1359311840425404</v>
      </c>
      <c r="N22" s="13">
        <f t="shared" si="8"/>
        <v>-3.6783318229871544</v>
      </c>
      <c r="O22" s="12" t="s">
        <v>233</v>
      </c>
    </row>
    <row r="23" spans="1:15" x14ac:dyDescent="0.25">
      <c r="A23" s="30">
        <v>13</v>
      </c>
      <c r="B23" s="31" t="s">
        <v>224</v>
      </c>
      <c r="C23" s="32">
        <v>30.5</v>
      </c>
      <c r="D23" s="33" t="s">
        <v>253</v>
      </c>
      <c r="E23" s="48" t="str">
        <f t="shared" si="0"/>
        <v>Not Significantly Different</v>
      </c>
      <c r="G23" s="12">
        <f t="shared" si="1"/>
        <v>30.5</v>
      </c>
      <c r="H23" s="12">
        <f t="shared" si="2"/>
        <v>6</v>
      </c>
      <c r="I23" s="12" t="str">
        <f t="shared" si="3"/>
        <v>+/-</v>
      </c>
      <c r="J23" s="12" t="str">
        <f t="shared" si="4"/>
        <v>0.6</v>
      </c>
      <c r="K23" s="13">
        <f t="shared" si="5"/>
        <v>0.36474164133738601</v>
      </c>
      <c r="L23" s="13">
        <f t="shared" si="6"/>
        <v>-0.39999999999999858</v>
      </c>
      <c r="M23" s="13">
        <f t="shared" si="7"/>
        <v>0.36977279819442066</v>
      </c>
      <c r="N23" s="13">
        <f t="shared" si="8"/>
        <v>-1.0817453364692471</v>
      </c>
      <c r="O23" s="12" t="s">
        <v>221</v>
      </c>
    </row>
    <row r="24" spans="1:15" x14ac:dyDescent="0.25">
      <c r="A24" s="30">
        <v>13</v>
      </c>
      <c r="B24" s="31" t="s">
        <v>209</v>
      </c>
      <c r="C24" s="32">
        <v>30.5</v>
      </c>
      <c r="D24" s="33" t="s">
        <v>294</v>
      </c>
      <c r="E24" s="48" t="str">
        <f t="shared" si="0"/>
        <v>Not Significantly Different</v>
      </c>
      <c r="G24" s="12">
        <f t="shared" si="1"/>
        <v>30.5</v>
      </c>
      <c r="H24" s="12">
        <f t="shared" si="2"/>
        <v>6</v>
      </c>
      <c r="I24" s="12" t="str">
        <f t="shared" si="3"/>
        <v>+/-</v>
      </c>
      <c r="J24" s="12" t="str">
        <f t="shared" si="4"/>
        <v>0.8</v>
      </c>
      <c r="K24" s="13">
        <f t="shared" si="5"/>
        <v>0.48632218844984804</v>
      </c>
      <c r="L24" s="13">
        <f t="shared" si="6"/>
        <v>-0.39999999999999858</v>
      </c>
      <c r="M24" s="13">
        <f t="shared" si="7"/>
        <v>0.49010685399991183</v>
      </c>
      <c r="N24" s="13">
        <f t="shared" si="8"/>
        <v>-0.81614855359698879</v>
      </c>
      <c r="O24" s="12" t="s">
        <v>235</v>
      </c>
    </row>
    <row r="25" spans="1:15" x14ac:dyDescent="0.25">
      <c r="A25" s="30">
        <v>15</v>
      </c>
      <c r="B25" s="31" t="s">
        <v>254</v>
      </c>
      <c r="C25" s="32">
        <v>30.2</v>
      </c>
      <c r="D25" s="33" t="s">
        <v>255</v>
      </c>
      <c r="E25" s="48" t="str">
        <f t="shared" si="0"/>
        <v>Not Significantly Different</v>
      </c>
      <c r="G25" s="12">
        <f t="shared" si="1"/>
        <v>30.2</v>
      </c>
      <c r="H25" s="12">
        <f t="shared" si="2"/>
        <v>6</v>
      </c>
      <c r="I25" s="12" t="str">
        <f t="shared" si="3"/>
        <v>+/-</v>
      </c>
      <c r="J25" s="12" t="str">
        <f t="shared" si="4"/>
        <v>0.4</v>
      </c>
      <c r="K25" s="13">
        <f t="shared" si="5"/>
        <v>0.24316109422492402</v>
      </c>
      <c r="L25" s="13">
        <f t="shared" si="6"/>
        <v>-9.9999999999997868E-2</v>
      </c>
      <c r="M25" s="13">
        <f t="shared" si="7"/>
        <v>0.25064471888253259</v>
      </c>
      <c r="N25" s="13">
        <f t="shared" si="8"/>
        <v>-0.3989711031847592</v>
      </c>
      <c r="O25" s="12" t="s">
        <v>237</v>
      </c>
    </row>
    <row r="26" spans="1:15" x14ac:dyDescent="0.25">
      <c r="A26" s="30">
        <v>16</v>
      </c>
      <c r="B26" s="31" t="s">
        <v>249</v>
      </c>
      <c r="C26" s="32">
        <v>30.1</v>
      </c>
      <c r="D26" s="33" t="s">
        <v>210</v>
      </c>
      <c r="E26" s="48" t="str">
        <f t="shared" si="0"/>
        <v>Not Significantly Different</v>
      </c>
      <c r="G26" s="12">
        <f t="shared" si="1"/>
        <v>30.1</v>
      </c>
      <c r="H26" s="12">
        <f t="shared" si="2"/>
        <v>6</v>
      </c>
      <c r="I26" s="12" t="str">
        <f t="shared" si="3"/>
        <v>+/-</v>
      </c>
      <c r="J26" s="12" t="str">
        <f t="shared" si="4"/>
        <v>0.2</v>
      </c>
      <c r="K26" s="13">
        <f t="shared" si="5"/>
        <v>0.12158054711246201</v>
      </c>
      <c r="L26" s="13">
        <f t="shared" si="6"/>
        <v>0</v>
      </c>
      <c r="M26" s="13">
        <f t="shared" si="7"/>
        <v>0.1359311840425404</v>
      </c>
      <c r="N26" s="13">
        <f t="shared" si="8"/>
        <v>0</v>
      </c>
      <c r="O26" s="12" t="s">
        <v>219</v>
      </c>
    </row>
    <row r="27" spans="1:15" x14ac:dyDescent="0.25">
      <c r="A27" s="30">
        <v>17</v>
      </c>
      <c r="B27" s="31" t="s">
        <v>213</v>
      </c>
      <c r="C27" s="32">
        <v>30</v>
      </c>
      <c r="D27" s="33" t="s">
        <v>228</v>
      </c>
      <c r="E27" s="48" t="str">
        <f t="shared" si="0"/>
        <v>Not Significantly Different</v>
      </c>
      <c r="G27" s="12">
        <f t="shared" si="1"/>
        <v>30</v>
      </c>
      <c r="H27" s="12">
        <f t="shared" si="2"/>
        <v>6</v>
      </c>
      <c r="I27" s="12" t="str">
        <f t="shared" si="3"/>
        <v>+/-</v>
      </c>
      <c r="J27" s="12" t="str">
        <f t="shared" si="4"/>
        <v>0.3</v>
      </c>
      <c r="K27" s="13">
        <f t="shared" si="5"/>
        <v>0.18237082066869301</v>
      </c>
      <c r="L27" s="13">
        <f t="shared" si="6"/>
        <v>0.10000000000000142</v>
      </c>
      <c r="M27" s="13">
        <f t="shared" si="7"/>
        <v>0.19223572402239389</v>
      </c>
      <c r="N27" s="13">
        <f t="shared" si="8"/>
        <v>0.52019467509770578</v>
      </c>
      <c r="O27" s="12" t="s">
        <v>236</v>
      </c>
    </row>
    <row r="28" spans="1:15" x14ac:dyDescent="0.25">
      <c r="A28" s="30">
        <v>17</v>
      </c>
      <c r="B28" s="31" t="s">
        <v>231</v>
      </c>
      <c r="C28" s="32">
        <v>30</v>
      </c>
      <c r="D28" s="33" t="s">
        <v>228</v>
      </c>
      <c r="E28" s="48" t="str">
        <f t="shared" si="0"/>
        <v>Not Significantly Different</v>
      </c>
      <c r="G28" s="12">
        <f t="shared" si="1"/>
        <v>30</v>
      </c>
      <c r="H28" s="12">
        <f t="shared" si="2"/>
        <v>6</v>
      </c>
      <c r="I28" s="12" t="str">
        <f t="shared" si="3"/>
        <v>+/-</v>
      </c>
      <c r="J28" s="12" t="str">
        <f t="shared" si="4"/>
        <v>0.3</v>
      </c>
      <c r="K28" s="13">
        <f t="shared" si="5"/>
        <v>0.18237082066869301</v>
      </c>
      <c r="L28" s="13">
        <f t="shared" si="6"/>
        <v>0.10000000000000142</v>
      </c>
      <c r="M28" s="13">
        <f t="shared" si="7"/>
        <v>0.19223572402239389</v>
      </c>
      <c r="N28" s="13">
        <f t="shared" si="8"/>
        <v>0.52019467509770578</v>
      </c>
      <c r="O28" s="12" t="s">
        <v>225</v>
      </c>
    </row>
    <row r="29" spans="1:15" x14ac:dyDescent="0.25">
      <c r="A29" s="30">
        <v>17</v>
      </c>
      <c r="B29" s="31" t="s">
        <v>241</v>
      </c>
      <c r="C29" s="32">
        <v>30</v>
      </c>
      <c r="D29" s="33" t="s">
        <v>255</v>
      </c>
      <c r="E29" s="48" t="str">
        <f t="shared" si="0"/>
        <v>Not Significantly Different</v>
      </c>
      <c r="G29" s="12">
        <f t="shared" si="1"/>
        <v>30</v>
      </c>
      <c r="H29" s="12">
        <f t="shared" si="2"/>
        <v>6</v>
      </c>
      <c r="I29" s="12" t="str">
        <f t="shared" si="3"/>
        <v>+/-</v>
      </c>
      <c r="J29" s="12" t="str">
        <f t="shared" si="4"/>
        <v>0.4</v>
      </c>
      <c r="K29" s="13">
        <f t="shared" si="5"/>
        <v>0.24316109422492402</v>
      </c>
      <c r="L29" s="13">
        <f t="shared" si="6"/>
        <v>0.10000000000000142</v>
      </c>
      <c r="M29" s="13">
        <f t="shared" si="7"/>
        <v>0.25064471888253259</v>
      </c>
      <c r="N29" s="13">
        <f t="shared" si="8"/>
        <v>0.39897110318477336</v>
      </c>
      <c r="O29" s="12" t="s">
        <v>241</v>
      </c>
    </row>
    <row r="30" spans="1:15" x14ac:dyDescent="0.25">
      <c r="A30" s="30">
        <v>20</v>
      </c>
      <c r="B30" s="31" t="s">
        <v>220</v>
      </c>
      <c r="C30" s="32">
        <v>29.9</v>
      </c>
      <c r="D30" s="33" t="s">
        <v>255</v>
      </c>
      <c r="E30" s="48" t="str">
        <f t="shared" si="0"/>
        <v>Not Significantly Different</v>
      </c>
      <c r="G30" s="12">
        <f t="shared" si="1"/>
        <v>29.9</v>
      </c>
      <c r="H30" s="12">
        <f t="shared" si="2"/>
        <v>6</v>
      </c>
      <c r="I30" s="12" t="str">
        <f t="shared" si="3"/>
        <v>+/-</v>
      </c>
      <c r="J30" s="12" t="str">
        <f t="shared" si="4"/>
        <v>0.4</v>
      </c>
      <c r="K30" s="13">
        <f t="shared" si="5"/>
        <v>0.24316109422492402</v>
      </c>
      <c r="L30" s="13">
        <f t="shared" si="6"/>
        <v>0.20000000000000284</v>
      </c>
      <c r="M30" s="13">
        <f t="shared" si="7"/>
        <v>0.25064471888253259</v>
      </c>
      <c r="N30" s="13">
        <f t="shared" si="8"/>
        <v>0.79794220636954671</v>
      </c>
      <c r="O30" s="12" t="s">
        <v>207</v>
      </c>
    </row>
    <row r="31" spans="1:15" x14ac:dyDescent="0.25">
      <c r="A31" s="30">
        <v>20</v>
      </c>
      <c r="B31" s="31" t="s">
        <v>233</v>
      </c>
      <c r="C31" s="32">
        <v>29.9</v>
      </c>
      <c r="D31" s="33" t="s">
        <v>246</v>
      </c>
      <c r="E31" s="48" t="str">
        <f t="shared" si="0"/>
        <v>Not Significantly Different</v>
      </c>
      <c r="G31" s="12">
        <f t="shared" si="1"/>
        <v>29.9</v>
      </c>
      <c r="H31" s="12">
        <f t="shared" si="2"/>
        <v>6</v>
      </c>
      <c r="I31" s="12" t="str">
        <f t="shared" si="3"/>
        <v>+/-</v>
      </c>
      <c r="J31" s="12" t="str">
        <f t="shared" si="4"/>
        <v>0.9</v>
      </c>
      <c r="K31" s="13">
        <f t="shared" si="5"/>
        <v>0.54711246200607899</v>
      </c>
      <c r="L31" s="13">
        <f t="shared" si="6"/>
        <v>0.20000000000000284</v>
      </c>
      <c r="M31" s="13">
        <f t="shared" si="7"/>
        <v>0.55047933970440222</v>
      </c>
      <c r="N31" s="13">
        <f t="shared" si="8"/>
        <v>0.3633197207862503</v>
      </c>
      <c r="O31" s="12" t="s">
        <v>244</v>
      </c>
    </row>
    <row r="32" spans="1:15" x14ac:dyDescent="0.25">
      <c r="A32" s="30">
        <v>20</v>
      </c>
      <c r="B32" s="31" t="s">
        <v>240</v>
      </c>
      <c r="C32" s="32">
        <v>29.9</v>
      </c>
      <c r="D32" s="33" t="s">
        <v>228</v>
      </c>
      <c r="E32" s="48" t="str">
        <f t="shared" si="0"/>
        <v>Not Significantly Different</v>
      </c>
      <c r="G32" s="12">
        <f t="shared" si="1"/>
        <v>29.9</v>
      </c>
      <c r="H32" s="12">
        <f t="shared" si="2"/>
        <v>6</v>
      </c>
      <c r="I32" s="12" t="str">
        <f t="shared" si="3"/>
        <v>+/-</v>
      </c>
      <c r="J32" s="12" t="str">
        <f t="shared" si="4"/>
        <v>0.3</v>
      </c>
      <c r="K32" s="13">
        <f t="shared" si="5"/>
        <v>0.18237082066869301</v>
      </c>
      <c r="L32" s="13">
        <f t="shared" si="6"/>
        <v>0.20000000000000284</v>
      </c>
      <c r="M32" s="13">
        <f t="shared" si="7"/>
        <v>0.19223572402239389</v>
      </c>
      <c r="N32" s="13">
        <f t="shared" si="8"/>
        <v>1.0403893501954116</v>
      </c>
      <c r="O32" s="12" t="s">
        <v>247</v>
      </c>
    </row>
    <row r="33" spans="1:15" x14ac:dyDescent="0.25">
      <c r="A33" s="30">
        <v>20</v>
      </c>
      <c r="B33" s="31" t="s">
        <v>243</v>
      </c>
      <c r="C33" s="32">
        <v>29.9</v>
      </c>
      <c r="D33" s="33" t="s">
        <v>210</v>
      </c>
      <c r="E33" s="48" t="str">
        <f t="shared" si="0"/>
        <v>Not Significantly Different</v>
      </c>
      <c r="G33" s="12">
        <f t="shared" si="1"/>
        <v>29.9</v>
      </c>
      <c r="H33" s="12">
        <f t="shared" si="2"/>
        <v>6</v>
      </c>
      <c r="I33" s="12" t="str">
        <f t="shared" si="3"/>
        <v>+/-</v>
      </c>
      <c r="J33" s="12" t="str">
        <f t="shared" si="4"/>
        <v>0.2</v>
      </c>
      <c r="K33" s="13">
        <f t="shared" si="5"/>
        <v>0.12158054711246201</v>
      </c>
      <c r="L33" s="13">
        <f t="shared" si="6"/>
        <v>0.20000000000000284</v>
      </c>
      <c r="M33" s="13">
        <f t="shared" si="7"/>
        <v>0.1359311840425404</v>
      </c>
      <c r="N33" s="13">
        <f t="shared" si="8"/>
        <v>1.4713327291948826</v>
      </c>
      <c r="O33" s="12" t="s">
        <v>249</v>
      </c>
    </row>
    <row r="34" spans="1:15" x14ac:dyDescent="0.25">
      <c r="A34" s="30">
        <v>20</v>
      </c>
      <c r="B34" s="31" t="s">
        <v>239</v>
      </c>
      <c r="C34" s="32">
        <v>29.9</v>
      </c>
      <c r="D34" s="33" t="s">
        <v>217</v>
      </c>
      <c r="E34" s="48" t="str">
        <f t="shared" si="0"/>
        <v>Not Significantly Different</v>
      </c>
      <c r="G34" s="12">
        <f t="shared" si="1"/>
        <v>29.9</v>
      </c>
      <c r="H34" s="12">
        <f t="shared" si="2"/>
        <v>6</v>
      </c>
      <c r="I34" s="12" t="str">
        <f t="shared" si="3"/>
        <v>+/-</v>
      </c>
      <c r="J34" s="12" t="str">
        <f t="shared" si="4"/>
        <v>0.5</v>
      </c>
      <c r="K34" s="13">
        <f t="shared" si="5"/>
        <v>0.303951367781155</v>
      </c>
      <c r="L34" s="13">
        <f t="shared" si="6"/>
        <v>0.20000000000000284</v>
      </c>
      <c r="M34" s="13">
        <f t="shared" si="7"/>
        <v>0.30997079109986531</v>
      </c>
      <c r="N34" s="13">
        <f t="shared" si="8"/>
        <v>0.6452220846046347</v>
      </c>
      <c r="O34" s="12" t="s">
        <v>240</v>
      </c>
    </row>
    <row r="35" spans="1:15" x14ac:dyDescent="0.25">
      <c r="A35" s="30">
        <v>20</v>
      </c>
      <c r="B35" s="31" t="s">
        <v>263</v>
      </c>
      <c r="C35" s="32">
        <v>29.9</v>
      </c>
      <c r="D35" s="33" t="s">
        <v>217</v>
      </c>
      <c r="E35" s="48" t="str">
        <f t="shared" si="0"/>
        <v>Not Significantly Different</v>
      </c>
      <c r="G35" s="12">
        <f t="shared" si="1"/>
        <v>29.9</v>
      </c>
      <c r="H35" s="12">
        <f t="shared" si="2"/>
        <v>6</v>
      </c>
      <c r="I35" s="12" t="str">
        <f t="shared" si="3"/>
        <v>+/-</v>
      </c>
      <c r="J35" s="12" t="str">
        <f t="shared" si="4"/>
        <v>0.5</v>
      </c>
      <c r="K35" s="13">
        <f t="shared" si="5"/>
        <v>0.303951367781155</v>
      </c>
      <c r="L35" s="13">
        <f t="shared" si="6"/>
        <v>0.20000000000000284</v>
      </c>
      <c r="M35" s="13">
        <f t="shared" si="7"/>
        <v>0.30997079109986531</v>
      </c>
      <c r="N35" s="13">
        <f t="shared" si="8"/>
        <v>0.6452220846046347</v>
      </c>
      <c r="O35" s="12" t="s">
        <v>250</v>
      </c>
    </row>
    <row r="36" spans="1:15" x14ac:dyDescent="0.25">
      <c r="A36" s="30">
        <v>20</v>
      </c>
      <c r="B36" s="31" t="s">
        <v>262</v>
      </c>
      <c r="C36" s="32">
        <v>29.9</v>
      </c>
      <c r="D36" s="33" t="s">
        <v>228</v>
      </c>
      <c r="E36" s="48" t="str">
        <f t="shared" si="0"/>
        <v>Not Significantly Different</v>
      </c>
      <c r="G36" s="12">
        <f t="shared" si="1"/>
        <v>29.9</v>
      </c>
      <c r="H36" s="12">
        <f t="shared" si="2"/>
        <v>6</v>
      </c>
      <c r="I36" s="12" t="str">
        <f t="shared" si="3"/>
        <v>+/-</v>
      </c>
      <c r="J36" s="12" t="str">
        <f t="shared" si="4"/>
        <v>0.3</v>
      </c>
      <c r="K36" s="13">
        <f t="shared" si="5"/>
        <v>0.18237082066869301</v>
      </c>
      <c r="L36" s="13">
        <f t="shared" si="6"/>
        <v>0.20000000000000284</v>
      </c>
      <c r="M36" s="13">
        <f t="shared" si="7"/>
        <v>0.19223572402239389</v>
      </c>
      <c r="N36" s="13">
        <f t="shared" si="8"/>
        <v>1.0403893501954116</v>
      </c>
      <c r="O36" s="12" t="s">
        <v>242</v>
      </c>
    </row>
    <row r="37" spans="1:15" x14ac:dyDescent="0.25">
      <c r="A37" s="30">
        <v>27</v>
      </c>
      <c r="B37" s="31" t="s">
        <v>252</v>
      </c>
      <c r="C37" s="32">
        <v>29.8</v>
      </c>
      <c r="D37" s="33" t="s">
        <v>265</v>
      </c>
      <c r="E37" s="48" t="str">
        <f t="shared" si="0"/>
        <v>Not Significantly Different</v>
      </c>
      <c r="G37" s="12">
        <f t="shared" si="1"/>
        <v>29.8</v>
      </c>
      <c r="H37" s="12">
        <f t="shared" si="2"/>
        <v>6</v>
      </c>
      <c r="I37" s="12" t="str">
        <f t="shared" si="3"/>
        <v>+/-</v>
      </c>
      <c r="J37" s="12" t="str">
        <f t="shared" si="4"/>
        <v>0.7</v>
      </c>
      <c r="K37" s="13">
        <f t="shared" si="5"/>
        <v>0.42553191489361697</v>
      </c>
      <c r="L37" s="13">
        <f t="shared" si="6"/>
        <v>0.30000000000000071</v>
      </c>
      <c r="M37" s="13">
        <f t="shared" si="7"/>
        <v>0.42985214661796195</v>
      </c>
      <c r="N37" s="13">
        <f t="shared" si="8"/>
        <v>0.69791439303112413</v>
      </c>
      <c r="O37" s="12" t="s">
        <v>223</v>
      </c>
    </row>
    <row r="38" spans="1:15" x14ac:dyDescent="0.25">
      <c r="A38" s="30">
        <v>28</v>
      </c>
      <c r="B38" s="31" t="s">
        <v>256</v>
      </c>
      <c r="C38" s="32">
        <v>29.7</v>
      </c>
      <c r="D38" s="33" t="s">
        <v>228</v>
      </c>
      <c r="E38" s="48" t="str">
        <f t="shared" si="0"/>
        <v>Significantly Different</v>
      </c>
      <c r="G38" s="12">
        <f t="shared" si="1"/>
        <v>29.7</v>
      </c>
      <c r="H38" s="12">
        <f t="shared" si="2"/>
        <v>6</v>
      </c>
      <c r="I38" s="12" t="str">
        <f t="shared" si="3"/>
        <v>+/-</v>
      </c>
      <c r="J38" s="12" t="str">
        <f t="shared" si="4"/>
        <v>0.3</v>
      </c>
      <c r="K38" s="13">
        <f t="shared" si="5"/>
        <v>0.18237082066869301</v>
      </c>
      <c r="L38" s="13">
        <f t="shared" si="6"/>
        <v>0.40000000000000213</v>
      </c>
      <c r="M38" s="13">
        <f t="shared" si="7"/>
        <v>0.19223572402239389</v>
      </c>
      <c r="N38" s="13">
        <f t="shared" si="8"/>
        <v>2.0807787003908045</v>
      </c>
      <c r="O38" s="12" t="s">
        <v>227</v>
      </c>
    </row>
    <row r="39" spans="1:15" x14ac:dyDescent="0.25">
      <c r="A39" s="30">
        <v>28</v>
      </c>
      <c r="B39" s="31" t="s">
        <v>234</v>
      </c>
      <c r="C39" s="32">
        <v>29.7</v>
      </c>
      <c r="D39" s="33" t="s">
        <v>228</v>
      </c>
      <c r="E39" s="48" t="str">
        <f t="shared" si="0"/>
        <v>Significantly Different</v>
      </c>
      <c r="G39" s="12">
        <f t="shared" si="1"/>
        <v>29.7</v>
      </c>
      <c r="H39" s="12">
        <f t="shared" si="2"/>
        <v>6</v>
      </c>
      <c r="I39" s="12" t="str">
        <f t="shared" si="3"/>
        <v>+/-</v>
      </c>
      <c r="J39" s="12" t="str">
        <f t="shared" si="4"/>
        <v>0.3</v>
      </c>
      <c r="K39" s="13">
        <f t="shared" si="5"/>
        <v>0.18237082066869301</v>
      </c>
      <c r="L39" s="13">
        <f t="shared" si="6"/>
        <v>0.40000000000000213</v>
      </c>
      <c r="M39" s="13">
        <f t="shared" si="7"/>
        <v>0.19223572402239389</v>
      </c>
      <c r="N39" s="13">
        <f t="shared" si="8"/>
        <v>2.0807787003908045</v>
      </c>
      <c r="O39" s="12" t="s">
        <v>254</v>
      </c>
    </row>
    <row r="40" spans="1:15" x14ac:dyDescent="0.25">
      <c r="A40" s="30">
        <v>30</v>
      </c>
      <c r="B40" s="31" t="s">
        <v>207</v>
      </c>
      <c r="C40" s="32">
        <v>29.6</v>
      </c>
      <c r="D40" s="33" t="s">
        <v>255</v>
      </c>
      <c r="E40" s="48" t="str">
        <f t="shared" si="0"/>
        <v>Significantly Different</v>
      </c>
      <c r="G40" s="12">
        <f t="shared" si="1"/>
        <v>29.6</v>
      </c>
      <c r="H40" s="12">
        <f t="shared" si="2"/>
        <v>6</v>
      </c>
      <c r="I40" s="12" t="str">
        <f t="shared" si="3"/>
        <v>+/-</v>
      </c>
      <c r="J40" s="12" t="str">
        <f t="shared" si="4"/>
        <v>0.4</v>
      </c>
      <c r="K40" s="13">
        <f t="shared" si="5"/>
        <v>0.24316109422492402</v>
      </c>
      <c r="L40" s="13">
        <f t="shared" si="6"/>
        <v>0.5</v>
      </c>
      <c r="M40" s="13">
        <f t="shared" si="7"/>
        <v>0.25064471888253259</v>
      </c>
      <c r="N40" s="13">
        <f t="shared" si="8"/>
        <v>1.9948555159238384</v>
      </c>
      <c r="O40" s="12" t="s">
        <v>214</v>
      </c>
    </row>
    <row r="41" spans="1:15" x14ac:dyDescent="0.25">
      <c r="A41" s="30">
        <v>31</v>
      </c>
      <c r="B41" s="31" t="s">
        <v>261</v>
      </c>
      <c r="C41" s="32">
        <v>29.5</v>
      </c>
      <c r="D41" s="33" t="s">
        <v>228</v>
      </c>
      <c r="E41" s="48" t="str">
        <f t="shared" si="0"/>
        <v>Significantly Different</v>
      </c>
      <c r="G41" s="12">
        <f t="shared" si="1"/>
        <v>29.5</v>
      </c>
      <c r="H41" s="12">
        <f t="shared" si="2"/>
        <v>6</v>
      </c>
      <c r="I41" s="12" t="str">
        <f t="shared" si="3"/>
        <v>+/-</v>
      </c>
      <c r="J41" s="12" t="str">
        <f t="shared" si="4"/>
        <v>0.3</v>
      </c>
      <c r="K41" s="13">
        <f t="shared" si="5"/>
        <v>0.18237082066869301</v>
      </c>
      <c r="L41" s="13">
        <f t="shared" si="6"/>
        <v>0.60000000000000142</v>
      </c>
      <c r="M41" s="13">
        <f t="shared" si="7"/>
        <v>0.19223572402239389</v>
      </c>
      <c r="N41" s="13">
        <f t="shared" si="8"/>
        <v>3.1211680505861978</v>
      </c>
      <c r="O41" s="12" t="s">
        <v>257</v>
      </c>
    </row>
    <row r="42" spans="1:15" x14ac:dyDescent="0.25">
      <c r="A42" s="30">
        <v>32</v>
      </c>
      <c r="B42" s="31" t="s">
        <v>251</v>
      </c>
      <c r="C42" s="32">
        <v>29.4</v>
      </c>
      <c r="D42" s="33" t="s">
        <v>255</v>
      </c>
      <c r="E42" s="48" t="str">
        <f t="shared" si="0"/>
        <v>Significantly Different</v>
      </c>
      <c r="G42" s="12">
        <f t="shared" si="1"/>
        <v>29.4</v>
      </c>
      <c r="H42" s="12">
        <f t="shared" si="2"/>
        <v>6</v>
      </c>
      <c r="I42" s="12" t="str">
        <f t="shared" si="3"/>
        <v>+/-</v>
      </c>
      <c r="J42" s="12" t="str">
        <f t="shared" si="4"/>
        <v>0.4</v>
      </c>
      <c r="K42" s="13">
        <f t="shared" si="5"/>
        <v>0.24316109422492402</v>
      </c>
      <c r="L42" s="13">
        <f t="shared" si="6"/>
        <v>0.70000000000000284</v>
      </c>
      <c r="M42" s="13">
        <f t="shared" si="7"/>
        <v>0.25064471888253259</v>
      </c>
      <c r="N42" s="13">
        <f t="shared" si="8"/>
        <v>2.7927977222933853</v>
      </c>
      <c r="O42" s="12" t="s">
        <v>252</v>
      </c>
    </row>
    <row r="43" spans="1:15" x14ac:dyDescent="0.25">
      <c r="A43" s="30">
        <v>33</v>
      </c>
      <c r="B43" s="31" t="s">
        <v>216</v>
      </c>
      <c r="C43" s="32">
        <v>29.3</v>
      </c>
      <c r="D43" s="33" t="s">
        <v>321</v>
      </c>
      <c r="E43" s="48" t="str">
        <f t="shared" si="0"/>
        <v>Not Significantly Different</v>
      </c>
      <c r="G43" s="12">
        <f t="shared" si="1"/>
        <v>29.3</v>
      </c>
      <c r="H43" s="12">
        <f t="shared" si="2"/>
        <v>6</v>
      </c>
      <c r="I43" s="12" t="str">
        <f t="shared" si="3"/>
        <v>+/-</v>
      </c>
      <c r="J43" s="12" t="str">
        <f t="shared" si="4"/>
        <v>1.2</v>
      </c>
      <c r="K43" s="13">
        <f t="shared" si="5"/>
        <v>0.72948328267477203</v>
      </c>
      <c r="L43" s="13">
        <f t="shared" si="6"/>
        <v>0.80000000000000071</v>
      </c>
      <c r="M43" s="13">
        <f t="shared" si="7"/>
        <v>0.73201182849801194</v>
      </c>
      <c r="N43" s="13">
        <f t="shared" si="8"/>
        <v>1.0928785148752189</v>
      </c>
      <c r="O43" s="12" t="s">
        <v>259</v>
      </c>
    </row>
    <row r="44" spans="1:15" x14ac:dyDescent="0.25">
      <c r="A44" s="30">
        <v>34</v>
      </c>
      <c r="B44" s="31" t="s">
        <v>211</v>
      </c>
      <c r="C44" s="32">
        <v>29.2</v>
      </c>
      <c r="D44" s="33" t="s">
        <v>265</v>
      </c>
      <c r="E44" s="48" t="str">
        <f t="shared" si="0"/>
        <v>Significantly Different</v>
      </c>
      <c r="G44" s="12">
        <f t="shared" si="1"/>
        <v>29.2</v>
      </c>
      <c r="H44" s="12">
        <f t="shared" si="2"/>
        <v>6</v>
      </c>
      <c r="I44" s="12" t="str">
        <f t="shared" si="3"/>
        <v>+/-</v>
      </c>
      <c r="J44" s="12" t="str">
        <f t="shared" si="4"/>
        <v>0.7</v>
      </c>
      <c r="K44" s="13">
        <f t="shared" si="5"/>
        <v>0.42553191489361697</v>
      </c>
      <c r="L44" s="13">
        <f t="shared" si="6"/>
        <v>0.90000000000000213</v>
      </c>
      <c r="M44" s="13">
        <f t="shared" si="7"/>
        <v>0.42985214661796195</v>
      </c>
      <c r="N44" s="13">
        <f t="shared" si="8"/>
        <v>2.0937431790933725</v>
      </c>
      <c r="O44" s="12" t="s">
        <v>261</v>
      </c>
    </row>
    <row r="45" spans="1:15" x14ac:dyDescent="0.25">
      <c r="A45" s="30">
        <v>34</v>
      </c>
      <c r="B45" s="31" t="s">
        <v>258</v>
      </c>
      <c r="C45" s="32">
        <v>29.2</v>
      </c>
      <c r="D45" s="33" t="s">
        <v>210</v>
      </c>
      <c r="E45" s="48" t="str">
        <f t="shared" si="0"/>
        <v>Significantly Different</v>
      </c>
      <c r="G45" s="12">
        <f t="shared" si="1"/>
        <v>29.2</v>
      </c>
      <c r="H45" s="12">
        <f t="shared" si="2"/>
        <v>6</v>
      </c>
      <c r="I45" s="12" t="str">
        <f t="shared" si="3"/>
        <v>+/-</v>
      </c>
      <c r="J45" s="12" t="str">
        <f t="shared" si="4"/>
        <v>0.2</v>
      </c>
      <c r="K45" s="13">
        <f t="shared" si="5"/>
        <v>0.12158054711246201</v>
      </c>
      <c r="L45" s="13">
        <f t="shared" si="6"/>
        <v>0.90000000000000213</v>
      </c>
      <c r="M45" s="13">
        <f t="shared" si="7"/>
        <v>0.1359311840425404</v>
      </c>
      <c r="N45" s="13">
        <f t="shared" si="8"/>
        <v>6.6209972813768934</v>
      </c>
      <c r="O45" s="12" t="s">
        <v>230</v>
      </c>
    </row>
    <row r="46" spans="1:15" x14ac:dyDescent="0.25">
      <c r="A46" s="30">
        <v>34</v>
      </c>
      <c r="B46" s="31" t="s">
        <v>212</v>
      </c>
      <c r="C46" s="32">
        <v>29.2</v>
      </c>
      <c r="D46" s="33" t="s">
        <v>294</v>
      </c>
      <c r="E46" s="48" t="str">
        <f t="shared" si="0"/>
        <v>Significantly Different</v>
      </c>
      <c r="G46" s="12">
        <f t="shared" si="1"/>
        <v>29.2</v>
      </c>
      <c r="H46" s="12">
        <f t="shared" si="2"/>
        <v>6</v>
      </c>
      <c r="I46" s="12" t="str">
        <f t="shared" si="3"/>
        <v>+/-</v>
      </c>
      <c r="J46" s="12" t="str">
        <f t="shared" si="4"/>
        <v>0.8</v>
      </c>
      <c r="K46" s="13">
        <f t="shared" si="5"/>
        <v>0.48632218844984804</v>
      </c>
      <c r="L46" s="13">
        <f t="shared" si="6"/>
        <v>0.90000000000000213</v>
      </c>
      <c r="M46" s="13">
        <f t="shared" si="7"/>
        <v>0.49010685399991183</v>
      </c>
      <c r="N46" s="13">
        <f t="shared" si="8"/>
        <v>1.8363342455932357</v>
      </c>
      <c r="O46" s="12" t="s">
        <v>243</v>
      </c>
    </row>
    <row r="47" spans="1:15" x14ac:dyDescent="0.25">
      <c r="A47" s="30">
        <v>37</v>
      </c>
      <c r="B47" s="31" t="s">
        <v>223</v>
      </c>
      <c r="C47" s="32">
        <v>29</v>
      </c>
      <c r="D47" s="33" t="s">
        <v>321</v>
      </c>
      <c r="E47" s="48" t="str">
        <f t="shared" si="0"/>
        <v>Not Significantly Different</v>
      </c>
      <c r="G47" s="12">
        <f t="shared" si="1"/>
        <v>29</v>
      </c>
      <c r="H47" s="12">
        <f t="shared" si="2"/>
        <v>6</v>
      </c>
      <c r="I47" s="12" t="str">
        <f t="shared" si="3"/>
        <v>+/-</v>
      </c>
      <c r="J47" s="12" t="str">
        <f t="shared" si="4"/>
        <v>1.2</v>
      </c>
      <c r="K47" s="13">
        <f t="shared" si="5"/>
        <v>0.72948328267477203</v>
      </c>
      <c r="L47" s="13">
        <f t="shared" si="6"/>
        <v>1.1000000000000014</v>
      </c>
      <c r="M47" s="13">
        <f t="shared" si="7"/>
        <v>0.73201182849801194</v>
      </c>
      <c r="N47" s="13">
        <f t="shared" si="8"/>
        <v>1.5027079579534266</v>
      </c>
      <c r="O47" s="12" t="s">
        <v>260</v>
      </c>
    </row>
    <row r="48" spans="1:15" x14ac:dyDescent="0.25">
      <c r="A48" s="30">
        <v>38</v>
      </c>
      <c r="B48" s="31" t="s">
        <v>230</v>
      </c>
      <c r="C48" s="32">
        <v>28.9</v>
      </c>
      <c r="D48" s="33" t="s">
        <v>322</v>
      </c>
      <c r="E48" s="48" t="str">
        <f t="shared" si="0"/>
        <v>Not Significantly Different</v>
      </c>
      <c r="G48" s="12">
        <f t="shared" si="1"/>
        <v>28.9</v>
      </c>
      <c r="H48" s="12">
        <f t="shared" si="2"/>
        <v>6</v>
      </c>
      <c r="I48" s="12" t="str">
        <f t="shared" si="3"/>
        <v>+/-</v>
      </c>
      <c r="J48" s="12" t="str">
        <f t="shared" si="4"/>
        <v>1.5</v>
      </c>
      <c r="K48" s="13">
        <f t="shared" si="5"/>
        <v>0.91185410334346506</v>
      </c>
      <c r="L48" s="13">
        <f t="shared" si="6"/>
        <v>1.2000000000000028</v>
      </c>
      <c r="M48" s="13">
        <f t="shared" si="7"/>
        <v>0.91387819929318592</v>
      </c>
      <c r="N48" s="13">
        <f t="shared" si="8"/>
        <v>1.3130852677393006</v>
      </c>
      <c r="O48" s="12" t="s">
        <v>239</v>
      </c>
    </row>
    <row r="49" spans="1:15" x14ac:dyDescent="0.25">
      <c r="A49" s="30">
        <v>39</v>
      </c>
      <c r="B49" s="31" t="s">
        <v>208</v>
      </c>
      <c r="C49" s="32">
        <v>28.8</v>
      </c>
      <c r="D49" s="33" t="s">
        <v>255</v>
      </c>
      <c r="E49" s="48" t="str">
        <f t="shared" si="0"/>
        <v>Significantly Different</v>
      </c>
      <c r="G49" s="12">
        <f t="shared" si="1"/>
        <v>28.8</v>
      </c>
      <c r="H49" s="12">
        <f t="shared" si="2"/>
        <v>6</v>
      </c>
      <c r="I49" s="12" t="str">
        <f t="shared" si="3"/>
        <v>+/-</v>
      </c>
      <c r="J49" s="12" t="str">
        <f t="shared" si="4"/>
        <v>0.4</v>
      </c>
      <c r="K49" s="13">
        <f t="shared" si="5"/>
        <v>0.24316109422492402</v>
      </c>
      <c r="L49" s="13">
        <f t="shared" si="6"/>
        <v>1.3000000000000007</v>
      </c>
      <c r="M49" s="13">
        <f t="shared" si="7"/>
        <v>0.25064471888253259</v>
      </c>
      <c r="N49" s="13">
        <f t="shared" si="8"/>
        <v>5.1866243414019824</v>
      </c>
      <c r="O49" s="12" t="s">
        <v>248</v>
      </c>
    </row>
    <row r="50" spans="1:15" x14ac:dyDescent="0.25">
      <c r="A50" s="30">
        <v>39</v>
      </c>
      <c r="B50" s="31" t="s">
        <v>237</v>
      </c>
      <c r="C50" s="32">
        <v>28.8</v>
      </c>
      <c r="D50" s="33" t="s">
        <v>255</v>
      </c>
      <c r="E50" s="48" t="str">
        <f t="shared" si="0"/>
        <v>Significantly Different</v>
      </c>
      <c r="G50" s="12">
        <f t="shared" si="1"/>
        <v>28.8</v>
      </c>
      <c r="H50" s="12">
        <f t="shared" si="2"/>
        <v>6</v>
      </c>
      <c r="I50" s="12" t="str">
        <f t="shared" si="3"/>
        <v>+/-</v>
      </c>
      <c r="J50" s="12" t="str">
        <f t="shared" si="4"/>
        <v>0.4</v>
      </c>
      <c r="K50" s="13">
        <f t="shared" si="5"/>
        <v>0.24316109422492402</v>
      </c>
      <c r="L50" s="13">
        <f t="shared" si="6"/>
        <v>1.3000000000000007</v>
      </c>
      <c r="M50" s="13">
        <f t="shared" si="7"/>
        <v>0.25064471888253259</v>
      </c>
      <c r="N50" s="13">
        <f t="shared" si="8"/>
        <v>5.1866243414019824</v>
      </c>
      <c r="O50" s="12" t="s">
        <v>245</v>
      </c>
    </row>
    <row r="51" spans="1:15" x14ac:dyDescent="0.25">
      <c r="A51" s="30">
        <v>39</v>
      </c>
      <c r="B51" s="31" t="s">
        <v>238</v>
      </c>
      <c r="C51" s="32">
        <v>28.8</v>
      </c>
      <c r="D51" s="33" t="s">
        <v>253</v>
      </c>
      <c r="E51" s="48" t="str">
        <f t="shared" si="0"/>
        <v>Significantly Different</v>
      </c>
      <c r="G51" s="12">
        <f t="shared" si="1"/>
        <v>28.8</v>
      </c>
      <c r="H51" s="12">
        <f t="shared" si="2"/>
        <v>6</v>
      </c>
      <c r="I51" s="12" t="str">
        <f t="shared" si="3"/>
        <v>+/-</v>
      </c>
      <c r="J51" s="12" t="str">
        <f t="shared" si="4"/>
        <v>0.6</v>
      </c>
      <c r="K51" s="13">
        <f t="shared" si="5"/>
        <v>0.36474164133738601</v>
      </c>
      <c r="L51" s="13">
        <f t="shared" si="6"/>
        <v>1.3000000000000007</v>
      </c>
      <c r="M51" s="13">
        <f t="shared" si="7"/>
        <v>0.36977279819442066</v>
      </c>
      <c r="N51" s="13">
        <f t="shared" si="8"/>
        <v>3.5156723435250674</v>
      </c>
      <c r="O51" s="12" t="s">
        <v>263</v>
      </c>
    </row>
    <row r="52" spans="1:15" x14ac:dyDescent="0.25">
      <c r="A52" s="30">
        <v>42</v>
      </c>
      <c r="B52" s="31" t="s">
        <v>242</v>
      </c>
      <c r="C52" s="32">
        <v>28.6</v>
      </c>
      <c r="D52" s="33" t="s">
        <v>217</v>
      </c>
      <c r="E52" s="48" t="str">
        <f t="shared" si="0"/>
        <v>Significantly Different</v>
      </c>
      <c r="G52" s="12">
        <f t="shared" si="1"/>
        <v>28.6</v>
      </c>
      <c r="H52" s="12">
        <f t="shared" si="2"/>
        <v>6</v>
      </c>
      <c r="I52" s="12" t="str">
        <f t="shared" si="3"/>
        <v>+/-</v>
      </c>
      <c r="J52" s="12" t="str">
        <f t="shared" si="4"/>
        <v>0.5</v>
      </c>
      <c r="K52" s="13">
        <f t="shared" si="5"/>
        <v>0.303951367781155</v>
      </c>
      <c r="L52" s="13">
        <f t="shared" si="6"/>
        <v>1.5</v>
      </c>
      <c r="M52" s="13">
        <f t="shared" si="7"/>
        <v>0.30997079109986531</v>
      </c>
      <c r="N52" s="13">
        <f t="shared" si="8"/>
        <v>4.8391656345346918</v>
      </c>
      <c r="O52" s="12" t="s">
        <v>238</v>
      </c>
    </row>
    <row r="53" spans="1:15" x14ac:dyDescent="0.25">
      <c r="A53" s="30">
        <v>43</v>
      </c>
      <c r="B53" s="31" t="s">
        <v>219</v>
      </c>
      <c r="C53" s="32">
        <v>28.3</v>
      </c>
      <c r="D53" s="33" t="s">
        <v>217</v>
      </c>
      <c r="E53" s="48" t="str">
        <f t="shared" si="0"/>
        <v>Significantly Different</v>
      </c>
      <c r="G53" s="12">
        <f t="shared" si="1"/>
        <v>28.3</v>
      </c>
      <c r="H53" s="12">
        <f t="shared" si="2"/>
        <v>6</v>
      </c>
      <c r="I53" s="12" t="str">
        <f t="shared" si="3"/>
        <v>+/-</v>
      </c>
      <c r="J53" s="12" t="str">
        <f t="shared" si="4"/>
        <v>0.5</v>
      </c>
      <c r="K53" s="13">
        <f t="shared" si="5"/>
        <v>0.303951367781155</v>
      </c>
      <c r="L53" s="13">
        <f t="shared" si="6"/>
        <v>1.8000000000000007</v>
      </c>
      <c r="M53" s="13">
        <f t="shared" si="7"/>
        <v>0.30997079109986531</v>
      </c>
      <c r="N53" s="13">
        <f t="shared" si="8"/>
        <v>5.8069987614416325</v>
      </c>
      <c r="O53" s="12" t="s">
        <v>251</v>
      </c>
    </row>
    <row r="54" spans="1:15" x14ac:dyDescent="0.25">
      <c r="A54" s="30">
        <v>44</v>
      </c>
      <c r="B54" s="31" t="s">
        <v>236</v>
      </c>
      <c r="C54" s="32">
        <v>28.1</v>
      </c>
      <c r="D54" s="33" t="s">
        <v>265</v>
      </c>
      <c r="E54" s="48" t="str">
        <f t="shared" si="0"/>
        <v>Significantly Different</v>
      </c>
      <c r="G54" s="12">
        <f t="shared" si="1"/>
        <v>28.1</v>
      </c>
      <c r="H54" s="12">
        <f t="shared" si="2"/>
        <v>6</v>
      </c>
      <c r="I54" s="12" t="str">
        <f t="shared" si="3"/>
        <v>+/-</v>
      </c>
      <c r="J54" s="12" t="str">
        <f t="shared" si="4"/>
        <v>0.7</v>
      </c>
      <c r="K54" s="13">
        <f t="shared" si="5"/>
        <v>0.42553191489361697</v>
      </c>
      <c r="L54" s="13">
        <f t="shared" si="6"/>
        <v>2</v>
      </c>
      <c r="M54" s="13">
        <f t="shared" si="7"/>
        <v>0.42985214661796195</v>
      </c>
      <c r="N54" s="13">
        <f t="shared" si="8"/>
        <v>4.6527626202074837</v>
      </c>
      <c r="O54" s="12" t="s">
        <v>258</v>
      </c>
    </row>
    <row r="55" spans="1:15" x14ac:dyDescent="0.25">
      <c r="A55" s="30">
        <v>44</v>
      </c>
      <c r="B55" s="31" t="s">
        <v>225</v>
      </c>
      <c r="C55" s="32">
        <v>28.1</v>
      </c>
      <c r="D55" s="33" t="s">
        <v>217</v>
      </c>
      <c r="E55" s="48" t="str">
        <f t="shared" si="0"/>
        <v>Significantly Different</v>
      </c>
      <c r="G55" s="12">
        <f t="shared" si="1"/>
        <v>28.1</v>
      </c>
      <c r="H55" s="12">
        <f t="shared" si="2"/>
        <v>6</v>
      </c>
      <c r="I55" s="12" t="str">
        <f t="shared" si="3"/>
        <v>+/-</v>
      </c>
      <c r="J55" s="12" t="str">
        <f t="shared" si="4"/>
        <v>0.5</v>
      </c>
      <c r="K55" s="13">
        <f t="shared" si="5"/>
        <v>0.303951367781155</v>
      </c>
      <c r="L55" s="13">
        <f t="shared" si="6"/>
        <v>2</v>
      </c>
      <c r="M55" s="13">
        <f t="shared" si="7"/>
        <v>0.30997079109986531</v>
      </c>
      <c r="N55" s="13">
        <f t="shared" si="8"/>
        <v>6.4522208460462549</v>
      </c>
      <c r="O55" s="12" t="s">
        <v>232</v>
      </c>
    </row>
    <row r="56" spans="1:15" x14ac:dyDescent="0.25">
      <c r="A56" s="30">
        <v>46</v>
      </c>
      <c r="B56" s="31" t="s">
        <v>227</v>
      </c>
      <c r="C56" s="32">
        <v>28</v>
      </c>
      <c r="D56" s="33" t="s">
        <v>294</v>
      </c>
      <c r="E56" s="48" t="str">
        <f t="shared" si="0"/>
        <v>Significantly Different</v>
      </c>
      <c r="G56" s="12">
        <f t="shared" si="1"/>
        <v>28</v>
      </c>
      <c r="H56" s="12">
        <f t="shared" si="2"/>
        <v>6</v>
      </c>
      <c r="I56" s="12" t="str">
        <f t="shared" si="3"/>
        <v>+/-</v>
      </c>
      <c r="J56" s="12" t="str">
        <f t="shared" si="4"/>
        <v>0.8</v>
      </c>
      <c r="K56" s="13">
        <f t="shared" si="5"/>
        <v>0.48632218844984804</v>
      </c>
      <c r="L56" s="13">
        <f t="shared" si="6"/>
        <v>2.1000000000000014</v>
      </c>
      <c r="M56" s="13">
        <f t="shared" si="7"/>
        <v>0.49010685399991183</v>
      </c>
      <c r="N56" s="13">
        <f t="shared" si="8"/>
        <v>4.2847799063842089</v>
      </c>
      <c r="O56" s="12" t="s">
        <v>209</v>
      </c>
    </row>
    <row r="57" spans="1:15" x14ac:dyDescent="0.25">
      <c r="A57" s="30">
        <v>47</v>
      </c>
      <c r="B57" s="31" t="s">
        <v>260</v>
      </c>
      <c r="C57" s="32">
        <v>27.8</v>
      </c>
      <c r="D57" s="33" t="s">
        <v>217</v>
      </c>
      <c r="E57" s="48" t="str">
        <f t="shared" si="0"/>
        <v>Significantly Different</v>
      </c>
      <c r="G57" s="12">
        <f t="shared" si="1"/>
        <v>27.8</v>
      </c>
      <c r="H57" s="12">
        <f t="shared" si="2"/>
        <v>6</v>
      </c>
      <c r="I57" s="12" t="str">
        <f t="shared" si="3"/>
        <v>+/-</v>
      </c>
      <c r="J57" s="12" t="str">
        <f t="shared" si="4"/>
        <v>0.5</v>
      </c>
      <c r="K57" s="13">
        <f t="shared" si="5"/>
        <v>0.303951367781155</v>
      </c>
      <c r="L57" s="13">
        <f t="shared" si="6"/>
        <v>2.3000000000000007</v>
      </c>
      <c r="M57" s="13">
        <f t="shared" si="7"/>
        <v>0.30997079109986531</v>
      </c>
      <c r="N57" s="13">
        <f t="shared" si="8"/>
        <v>7.4200539729531956</v>
      </c>
      <c r="O57" s="12" t="s">
        <v>262</v>
      </c>
    </row>
    <row r="58" spans="1:15" x14ac:dyDescent="0.25">
      <c r="A58" s="30">
        <v>48</v>
      </c>
      <c r="B58" s="31" t="s">
        <v>250</v>
      </c>
      <c r="C58" s="32">
        <v>27.6</v>
      </c>
      <c r="D58" s="33" t="s">
        <v>246</v>
      </c>
      <c r="E58" s="48" t="str">
        <f t="shared" si="0"/>
        <v>Significantly Different</v>
      </c>
      <c r="G58" s="12">
        <f t="shared" si="1"/>
        <v>27.6</v>
      </c>
      <c r="H58" s="12">
        <f t="shared" si="2"/>
        <v>6</v>
      </c>
      <c r="I58" s="12" t="str">
        <f t="shared" si="3"/>
        <v>+/-</v>
      </c>
      <c r="J58" s="12" t="str">
        <f t="shared" si="4"/>
        <v>0.9</v>
      </c>
      <c r="K58" s="13">
        <f t="shared" si="5"/>
        <v>0.54711246200607899</v>
      </c>
      <c r="L58" s="13">
        <f t="shared" si="6"/>
        <v>2.5</v>
      </c>
      <c r="M58" s="13">
        <f t="shared" si="7"/>
        <v>0.55047933970440222</v>
      </c>
      <c r="N58" s="13">
        <f t="shared" si="8"/>
        <v>4.5414965098280646</v>
      </c>
      <c r="O58" s="12" t="s">
        <v>256</v>
      </c>
    </row>
    <row r="59" spans="1:15" x14ac:dyDescent="0.25">
      <c r="A59" s="30">
        <v>49</v>
      </c>
      <c r="B59" s="31" t="s">
        <v>215</v>
      </c>
      <c r="C59" s="32">
        <v>27.4</v>
      </c>
      <c r="D59" s="33" t="s">
        <v>253</v>
      </c>
      <c r="E59" s="48" t="str">
        <f t="shared" si="0"/>
        <v>Significantly Different</v>
      </c>
      <c r="G59" s="12">
        <f t="shared" si="1"/>
        <v>27.4</v>
      </c>
      <c r="H59" s="12">
        <f t="shared" si="2"/>
        <v>6</v>
      </c>
      <c r="I59" s="12" t="str">
        <f t="shared" si="3"/>
        <v>+/-</v>
      </c>
      <c r="J59" s="12" t="str">
        <f t="shared" si="4"/>
        <v>0.6</v>
      </c>
      <c r="K59" s="13">
        <f t="shared" si="5"/>
        <v>0.36474164133738601</v>
      </c>
      <c r="L59" s="13">
        <f t="shared" si="6"/>
        <v>2.7000000000000028</v>
      </c>
      <c r="M59" s="13">
        <f t="shared" si="7"/>
        <v>0.36977279819442066</v>
      </c>
      <c r="N59" s="13">
        <f t="shared" si="8"/>
        <v>7.3017810211674519</v>
      </c>
      <c r="O59" s="12" t="s">
        <v>212</v>
      </c>
    </row>
    <row r="60" spans="1:15" x14ac:dyDescent="0.25">
      <c r="A60" s="30">
        <v>50</v>
      </c>
      <c r="B60" s="31" t="s">
        <v>221</v>
      </c>
      <c r="C60" s="32">
        <v>26.9</v>
      </c>
      <c r="D60" s="33" t="s">
        <v>246</v>
      </c>
      <c r="E60" s="48" t="str">
        <f t="shared" si="0"/>
        <v>Significantly Different</v>
      </c>
      <c r="G60" s="12">
        <f t="shared" si="1"/>
        <v>26.9</v>
      </c>
      <c r="H60" s="12">
        <f t="shared" si="2"/>
        <v>6</v>
      </c>
      <c r="I60" s="12" t="str">
        <f t="shared" si="3"/>
        <v>+/-</v>
      </c>
      <c r="J60" s="12" t="str">
        <f t="shared" si="4"/>
        <v>0.9</v>
      </c>
      <c r="K60" s="13">
        <f t="shared" si="5"/>
        <v>0.54711246200607899</v>
      </c>
      <c r="L60" s="13">
        <f t="shared" si="6"/>
        <v>3.2000000000000028</v>
      </c>
      <c r="M60" s="13">
        <f t="shared" si="7"/>
        <v>0.55047933970440222</v>
      </c>
      <c r="N60" s="13">
        <f t="shared" si="8"/>
        <v>5.8131155325799275</v>
      </c>
      <c r="O60" s="12" t="s">
        <v>234</v>
      </c>
    </row>
    <row r="61" spans="1:15" x14ac:dyDescent="0.25">
      <c r="A61" s="30">
        <v>51</v>
      </c>
      <c r="B61" s="31" t="s">
        <v>232</v>
      </c>
      <c r="C61" s="32">
        <v>26.8</v>
      </c>
      <c r="D61" s="33" t="s">
        <v>253</v>
      </c>
      <c r="E61" s="48" t="str">
        <f t="shared" si="0"/>
        <v>Significantly Different</v>
      </c>
      <c r="G61" s="12">
        <f t="shared" si="1"/>
        <v>26.8</v>
      </c>
      <c r="H61" s="12">
        <f t="shared" si="2"/>
        <v>6</v>
      </c>
      <c r="I61" s="12" t="str">
        <f t="shared" si="3"/>
        <v>+/-</v>
      </c>
      <c r="J61" s="12" t="str">
        <f t="shared" si="4"/>
        <v>0.6</v>
      </c>
      <c r="K61" s="13">
        <f t="shared" si="5"/>
        <v>0.36474164133738601</v>
      </c>
      <c r="L61" s="13">
        <f t="shared" si="6"/>
        <v>3.3000000000000007</v>
      </c>
      <c r="M61" s="13">
        <f t="shared" si="7"/>
        <v>0.36977279819442066</v>
      </c>
      <c r="N61" s="13">
        <f t="shared" si="8"/>
        <v>8.9243990258713222</v>
      </c>
      <c r="O61" s="12" t="s">
        <v>216</v>
      </c>
    </row>
    <row r="62" spans="1:15" ht="15.75" thickBot="1" x14ac:dyDescent="0.3">
      <c r="A62" s="36"/>
      <c r="B62" s="37" t="s">
        <v>264</v>
      </c>
      <c r="C62" s="38">
        <v>32.299999999999997</v>
      </c>
      <c r="D62" s="39" t="s">
        <v>320</v>
      </c>
      <c r="E62" s="49" t="str">
        <f t="shared" si="0"/>
        <v>Significantly Different</v>
      </c>
      <c r="G62" s="12">
        <f t="shared" si="1"/>
        <v>32.299999999999997</v>
      </c>
      <c r="H62" s="12">
        <f t="shared" si="2"/>
        <v>6</v>
      </c>
      <c r="I62" s="12" t="str">
        <f t="shared" si="3"/>
        <v>+/-</v>
      </c>
      <c r="J62" s="12" t="str">
        <f t="shared" si="4"/>
        <v>1.0</v>
      </c>
      <c r="K62" s="13">
        <f t="shared" si="5"/>
        <v>0.60790273556231</v>
      </c>
      <c r="L62" s="13">
        <f t="shared" si="6"/>
        <v>-2.1999999999999957</v>
      </c>
      <c r="M62" s="13">
        <f t="shared" si="7"/>
        <v>0.61093468821403585</v>
      </c>
      <c r="N62" s="13">
        <f t="shared" si="8"/>
        <v>-3.6010395913699438</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341" priority="5" operator="equal">
      <formula>"State Selected"</formula>
    </cfRule>
    <cfRule type="cellIs" dxfId="340" priority="6" operator="equal">
      <formula>"Not Significantly Different"</formula>
    </cfRule>
  </conditionalFormatting>
  <conditionalFormatting sqref="E10:E62">
    <cfRule type="cellIs" dxfId="339" priority="1" operator="equal">
      <formula>"OTHER ERROR"</formula>
    </cfRule>
    <cfRule type="cellIs" dxfId="338" priority="2" operator="equal">
      <formula>"Statistical Test not applicable"</formula>
    </cfRule>
    <cfRule type="cellIs" dxfId="337" priority="3" operator="equal">
      <formula>"Geography Selected"</formula>
    </cfRule>
    <cfRule type="cellIs" dxfId="336"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42BBE57C-D0C5-4451-B7D8-F28782BEBD02}">
      <formula1>$O$10:$O$62</formula1>
    </dataValidation>
  </dataValidation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696CB-B7B1-4B5E-BA15-355B1E073AF2}">
  <sheetPr codeName="Sheet70"/>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73</v>
      </c>
    </row>
    <row r="2" spans="1:16" x14ac:dyDescent="0.25">
      <c r="A2" s="14" t="s">
        <v>181</v>
      </c>
      <c r="B2" s="12" t="s">
        <v>405</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28.3</v>
      </c>
      <c r="C6" s="12" t="s">
        <v>188</v>
      </c>
      <c r="H6" s="19" t="s">
        <v>189</v>
      </c>
      <c r="I6" s="12">
        <f>VLOOKUP($B$4,$B$9:$K$62,6,FALSE)</f>
        <v>28.3</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28.3</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28.3</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226</v>
      </c>
      <c r="C11" s="32">
        <v>31</v>
      </c>
      <c r="D11" s="35" t="s">
        <v>246</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31</v>
      </c>
      <c r="H11" s="12">
        <f t="shared" ref="H11:H62" si="2">LEN(TRIM(D11))</f>
        <v>6</v>
      </c>
      <c r="I11" s="12" t="str">
        <f t="shared" ref="I11:I62" si="3">IF(H11&gt;=3,MID(TRIM(D11),1,3),"NO")</f>
        <v>+/-</v>
      </c>
      <c r="J11" s="12" t="str">
        <f t="shared" ref="J11:J62" si="4">IF(TRIM(I11)="+/-",MID(TRIM(D11),4,H11-3),D11)</f>
        <v>0.9</v>
      </c>
      <c r="K11" s="13">
        <f t="shared" ref="K11:K62" si="5">IF(TRIM(J11)="*****",0,IF(ISERROR(VALUE(J11)),"NA",VALUE(J11/$I$4)))</f>
        <v>0.54711246200607899</v>
      </c>
      <c r="L11" s="13">
        <f t="shared" ref="L11:L62" si="6">IF(AND(ISNUMBER(G11),ISNUMBER($I$6)),$I$6-G11,"N/A")</f>
        <v>-2.6999999999999993</v>
      </c>
      <c r="M11" s="13">
        <f t="shared" ref="M11:M62" si="7">IF(AND(ISNUMBER(K11),ISNUMBER($I$7)),SQRT(K11^2+($I$7)^2),"N/A")</f>
        <v>0.55047933970440222</v>
      </c>
      <c r="N11" s="13">
        <f>IF(AND(ISNUMBER(L11),ISNUMBER(M11),M11&lt;&gt;0),L11/M11,"NA")</f>
        <v>-4.9048162306143084</v>
      </c>
      <c r="O11" s="12" t="s">
        <v>208</v>
      </c>
    </row>
    <row r="12" spans="1:16" x14ac:dyDescent="0.25">
      <c r="A12" s="30">
        <v>2</v>
      </c>
      <c r="B12" s="31" t="s">
        <v>247</v>
      </c>
      <c r="C12" s="32">
        <v>29.9</v>
      </c>
      <c r="D12" s="33" t="s">
        <v>228</v>
      </c>
      <c r="E12" s="48" t="str">
        <f t="shared" si="0"/>
        <v>Significantly Different</v>
      </c>
      <c r="G12" s="12">
        <f t="shared" si="1"/>
        <v>29.9</v>
      </c>
      <c r="H12" s="12">
        <f t="shared" si="2"/>
        <v>6</v>
      </c>
      <c r="I12" s="12" t="str">
        <f t="shared" si="3"/>
        <v>+/-</v>
      </c>
      <c r="J12" s="12" t="str">
        <f t="shared" si="4"/>
        <v>0.3</v>
      </c>
      <c r="K12" s="13">
        <f t="shared" si="5"/>
        <v>0.18237082066869301</v>
      </c>
      <c r="L12" s="13">
        <f t="shared" si="6"/>
        <v>-1.5999999999999979</v>
      </c>
      <c r="M12" s="13">
        <f t="shared" si="7"/>
        <v>0.19223572402239389</v>
      </c>
      <c r="N12" s="13">
        <f t="shared" ref="N12:N62" si="8">IF(AND(ISNUMBER(L12),ISNUMBER(M12),M12&lt;&gt;0),L12/M12,"NA")</f>
        <v>-8.3231148015631629</v>
      </c>
      <c r="O12" s="12" t="s">
        <v>211</v>
      </c>
    </row>
    <row r="13" spans="1:16" x14ac:dyDescent="0.25">
      <c r="A13" s="30">
        <v>3</v>
      </c>
      <c r="B13" s="31" t="s">
        <v>259</v>
      </c>
      <c r="C13" s="32">
        <v>29.8</v>
      </c>
      <c r="D13" s="33" t="s">
        <v>210</v>
      </c>
      <c r="E13" s="48" t="str">
        <f t="shared" si="0"/>
        <v>Significantly Different</v>
      </c>
      <c r="G13" s="12">
        <f t="shared" si="1"/>
        <v>29.8</v>
      </c>
      <c r="H13" s="12">
        <f t="shared" si="2"/>
        <v>6</v>
      </c>
      <c r="I13" s="12" t="str">
        <f t="shared" si="3"/>
        <v>+/-</v>
      </c>
      <c r="J13" s="12" t="str">
        <f t="shared" si="4"/>
        <v>0.2</v>
      </c>
      <c r="K13" s="13">
        <f t="shared" si="5"/>
        <v>0.12158054711246201</v>
      </c>
      <c r="L13" s="13">
        <f t="shared" si="6"/>
        <v>-1.5</v>
      </c>
      <c r="M13" s="13">
        <f t="shared" si="7"/>
        <v>0.1359311840425404</v>
      </c>
      <c r="N13" s="13">
        <f t="shared" si="8"/>
        <v>-11.034995468961462</v>
      </c>
      <c r="O13" s="12" t="s">
        <v>213</v>
      </c>
    </row>
    <row r="14" spans="1:16" x14ac:dyDescent="0.25">
      <c r="A14" s="30">
        <v>4</v>
      </c>
      <c r="B14" s="31" t="s">
        <v>222</v>
      </c>
      <c r="C14" s="32">
        <v>29.6</v>
      </c>
      <c r="D14" s="33" t="s">
        <v>255</v>
      </c>
      <c r="E14" s="48" t="str">
        <f t="shared" si="0"/>
        <v>Significantly Different</v>
      </c>
      <c r="G14" s="12">
        <f t="shared" si="1"/>
        <v>29.6</v>
      </c>
      <c r="H14" s="12">
        <f t="shared" si="2"/>
        <v>6</v>
      </c>
      <c r="I14" s="12" t="str">
        <f t="shared" si="3"/>
        <v>+/-</v>
      </c>
      <c r="J14" s="12" t="str">
        <f t="shared" si="4"/>
        <v>0.4</v>
      </c>
      <c r="K14" s="13">
        <f t="shared" si="5"/>
        <v>0.24316109422492402</v>
      </c>
      <c r="L14" s="13">
        <f t="shared" si="6"/>
        <v>-1.3000000000000007</v>
      </c>
      <c r="M14" s="13">
        <f t="shared" si="7"/>
        <v>0.25064471888253259</v>
      </c>
      <c r="N14" s="13">
        <f t="shared" si="8"/>
        <v>-5.1866243414019824</v>
      </c>
      <c r="O14" s="12" t="s">
        <v>215</v>
      </c>
    </row>
    <row r="15" spans="1:16" x14ac:dyDescent="0.25">
      <c r="A15" s="30">
        <v>5</v>
      </c>
      <c r="B15" s="31" t="s">
        <v>224</v>
      </c>
      <c r="C15" s="32">
        <v>29.5</v>
      </c>
      <c r="D15" s="33" t="s">
        <v>314</v>
      </c>
      <c r="E15" s="48" t="str">
        <f t="shared" si="0"/>
        <v>Significantly Different</v>
      </c>
      <c r="G15" s="12">
        <f t="shared" si="1"/>
        <v>29.5</v>
      </c>
      <c r="H15" s="12">
        <f t="shared" si="2"/>
        <v>6</v>
      </c>
      <c r="I15" s="12" t="str">
        <f t="shared" si="3"/>
        <v>+/-</v>
      </c>
      <c r="J15" s="12" t="str">
        <f t="shared" si="4"/>
        <v>1.1</v>
      </c>
      <c r="K15" s="13">
        <f t="shared" si="5"/>
        <v>0.66869300911854113</v>
      </c>
      <c r="L15" s="13">
        <f t="shared" si="6"/>
        <v>-1.1999999999999993</v>
      </c>
      <c r="M15" s="13">
        <f t="shared" si="7"/>
        <v>0.67145051776214359</v>
      </c>
      <c r="N15" s="13">
        <f t="shared" si="8"/>
        <v>-1.7871756268793144</v>
      </c>
      <c r="O15" s="12" t="s">
        <v>218</v>
      </c>
    </row>
    <row r="16" spans="1:16" x14ac:dyDescent="0.25">
      <c r="A16" s="30">
        <v>5</v>
      </c>
      <c r="B16" s="31" t="s">
        <v>245</v>
      </c>
      <c r="C16" s="32">
        <v>29.5</v>
      </c>
      <c r="D16" s="33" t="s">
        <v>321</v>
      </c>
      <c r="E16" s="48" t="str">
        <f t="shared" si="0"/>
        <v>Not Significantly Different</v>
      </c>
      <c r="G16" s="12">
        <f t="shared" si="1"/>
        <v>29.5</v>
      </c>
      <c r="H16" s="12">
        <f t="shared" si="2"/>
        <v>6</v>
      </c>
      <c r="I16" s="12" t="str">
        <f t="shared" si="3"/>
        <v>+/-</v>
      </c>
      <c r="J16" s="12" t="str">
        <f t="shared" si="4"/>
        <v>1.2</v>
      </c>
      <c r="K16" s="13">
        <f t="shared" si="5"/>
        <v>0.72948328267477203</v>
      </c>
      <c r="L16" s="13">
        <f t="shared" si="6"/>
        <v>-1.1999999999999993</v>
      </c>
      <c r="M16" s="13">
        <f t="shared" si="7"/>
        <v>0.73201182849801194</v>
      </c>
      <c r="N16" s="13">
        <f t="shared" si="8"/>
        <v>-1.6393177723128258</v>
      </c>
      <c r="O16" s="12" t="s">
        <v>220</v>
      </c>
    </row>
    <row r="17" spans="1:15" x14ac:dyDescent="0.25">
      <c r="A17" s="30">
        <v>7</v>
      </c>
      <c r="B17" s="31" t="s">
        <v>218</v>
      </c>
      <c r="C17" s="32">
        <v>29.3</v>
      </c>
      <c r="D17" s="33" t="s">
        <v>210</v>
      </c>
      <c r="E17" s="48" t="str">
        <f t="shared" si="0"/>
        <v>Significantly Different</v>
      </c>
      <c r="G17" s="12">
        <f t="shared" si="1"/>
        <v>29.3</v>
      </c>
      <c r="H17" s="12">
        <f t="shared" si="2"/>
        <v>6</v>
      </c>
      <c r="I17" s="12" t="str">
        <f t="shared" si="3"/>
        <v>+/-</v>
      </c>
      <c r="J17" s="12" t="str">
        <f t="shared" si="4"/>
        <v>0.2</v>
      </c>
      <c r="K17" s="13">
        <f t="shared" si="5"/>
        <v>0.12158054711246201</v>
      </c>
      <c r="L17" s="13">
        <f t="shared" si="6"/>
        <v>-1</v>
      </c>
      <c r="M17" s="13">
        <f t="shared" si="7"/>
        <v>0.1359311840425404</v>
      </c>
      <c r="N17" s="13">
        <f t="shared" si="8"/>
        <v>-7.3566636459743089</v>
      </c>
      <c r="O17" s="12" t="s">
        <v>222</v>
      </c>
    </row>
    <row r="18" spans="1:15" x14ac:dyDescent="0.25">
      <c r="A18" s="30">
        <v>7</v>
      </c>
      <c r="B18" s="31" t="s">
        <v>244</v>
      </c>
      <c r="C18" s="32">
        <v>29.3</v>
      </c>
      <c r="D18" s="33" t="s">
        <v>255</v>
      </c>
      <c r="E18" s="48" t="str">
        <f t="shared" si="0"/>
        <v>Significantly Different</v>
      </c>
      <c r="G18" s="12">
        <f t="shared" si="1"/>
        <v>29.3</v>
      </c>
      <c r="H18" s="12">
        <f t="shared" si="2"/>
        <v>6</v>
      </c>
      <c r="I18" s="12" t="str">
        <f t="shared" si="3"/>
        <v>+/-</v>
      </c>
      <c r="J18" s="12" t="str">
        <f t="shared" si="4"/>
        <v>0.4</v>
      </c>
      <c r="K18" s="13">
        <f t="shared" si="5"/>
        <v>0.24316109422492402</v>
      </c>
      <c r="L18" s="13">
        <f t="shared" si="6"/>
        <v>-1</v>
      </c>
      <c r="M18" s="13">
        <f t="shared" si="7"/>
        <v>0.25064471888253259</v>
      </c>
      <c r="N18" s="13">
        <f t="shared" si="8"/>
        <v>-3.9897110318476767</v>
      </c>
      <c r="O18" s="12" t="s">
        <v>224</v>
      </c>
    </row>
    <row r="19" spans="1:15" x14ac:dyDescent="0.25">
      <c r="A19" s="30">
        <v>7</v>
      </c>
      <c r="B19" s="31" t="s">
        <v>257</v>
      </c>
      <c r="C19" s="32">
        <v>29.3</v>
      </c>
      <c r="D19" s="33" t="s">
        <v>228</v>
      </c>
      <c r="E19" s="48" t="str">
        <f t="shared" si="0"/>
        <v>Significantly Different</v>
      </c>
      <c r="G19" s="12">
        <f t="shared" si="1"/>
        <v>29.3</v>
      </c>
      <c r="H19" s="12">
        <f t="shared" si="2"/>
        <v>6</v>
      </c>
      <c r="I19" s="12" t="str">
        <f t="shared" si="3"/>
        <v>+/-</v>
      </c>
      <c r="J19" s="12" t="str">
        <f t="shared" si="4"/>
        <v>0.3</v>
      </c>
      <c r="K19" s="13">
        <f t="shared" si="5"/>
        <v>0.18237082066869301</v>
      </c>
      <c r="L19" s="13">
        <f t="shared" si="6"/>
        <v>-1</v>
      </c>
      <c r="M19" s="13">
        <f t="shared" si="7"/>
        <v>0.19223572402239389</v>
      </c>
      <c r="N19" s="13">
        <f t="shared" si="8"/>
        <v>-5.2019467509769841</v>
      </c>
      <c r="O19" s="12" t="s">
        <v>226</v>
      </c>
    </row>
    <row r="20" spans="1:15" x14ac:dyDescent="0.25">
      <c r="A20" s="30">
        <v>10</v>
      </c>
      <c r="B20" s="31" t="s">
        <v>229</v>
      </c>
      <c r="C20" s="32">
        <v>29.2</v>
      </c>
      <c r="D20" s="35" t="s">
        <v>210</v>
      </c>
      <c r="E20" s="48" t="str">
        <f t="shared" si="0"/>
        <v>Significantly Different</v>
      </c>
      <c r="G20" s="12">
        <f t="shared" si="1"/>
        <v>29.2</v>
      </c>
      <c r="H20" s="12">
        <f t="shared" si="2"/>
        <v>6</v>
      </c>
      <c r="I20" s="12" t="str">
        <f t="shared" si="3"/>
        <v>+/-</v>
      </c>
      <c r="J20" s="12" t="str">
        <f t="shared" si="4"/>
        <v>0.2</v>
      </c>
      <c r="K20" s="13">
        <f t="shared" si="5"/>
        <v>0.12158054711246201</v>
      </c>
      <c r="L20" s="13">
        <f t="shared" si="6"/>
        <v>-0.89999999999999858</v>
      </c>
      <c r="M20" s="13">
        <f t="shared" si="7"/>
        <v>0.1359311840425404</v>
      </c>
      <c r="N20" s="13">
        <f t="shared" si="8"/>
        <v>-6.6209972813768676</v>
      </c>
      <c r="O20" s="12" t="s">
        <v>229</v>
      </c>
    </row>
    <row r="21" spans="1:15" x14ac:dyDescent="0.25">
      <c r="A21" s="30">
        <v>11</v>
      </c>
      <c r="B21" s="31" t="s">
        <v>235</v>
      </c>
      <c r="C21" s="32">
        <v>29.1</v>
      </c>
      <c r="D21" s="33" t="s">
        <v>210</v>
      </c>
      <c r="E21" s="48" t="str">
        <f t="shared" si="0"/>
        <v>Significantly Different</v>
      </c>
      <c r="G21" s="12">
        <f t="shared" si="1"/>
        <v>29.1</v>
      </c>
      <c r="H21" s="12">
        <f t="shared" si="2"/>
        <v>6</v>
      </c>
      <c r="I21" s="12" t="str">
        <f t="shared" si="3"/>
        <v>+/-</v>
      </c>
      <c r="J21" s="12" t="str">
        <f t="shared" si="4"/>
        <v>0.2</v>
      </c>
      <c r="K21" s="13">
        <f t="shared" si="5"/>
        <v>0.12158054711246201</v>
      </c>
      <c r="L21" s="13">
        <f t="shared" si="6"/>
        <v>-0.80000000000000071</v>
      </c>
      <c r="M21" s="13">
        <f t="shared" si="7"/>
        <v>0.1359311840425404</v>
      </c>
      <c r="N21" s="13">
        <f t="shared" si="8"/>
        <v>-5.8853309167794521</v>
      </c>
      <c r="O21" s="12" t="s">
        <v>231</v>
      </c>
    </row>
    <row r="22" spans="1:15" x14ac:dyDescent="0.25">
      <c r="A22" s="30">
        <v>11</v>
      </c>
      <c r="B22" s="31" t="s">
        <v>214</v>
      </c>
      <c r="C22" s="32">
        <v>29.1</v>
      </c>
      <c r="D22" s="33" t="s">
        <v>253</v>
      </c>
      <c r="E22" s="48" t="str">
        <f t="shared" si="0"/>
        <v>Significantly Different</v>
      </c>
      <c r="G22" s="12">
        <f t="shared" si="1"/>
        <v>29.1</v>
      </c>
      <c r="H22" s="12">
        <f t="shared" si="2"/>
        <v>6</v>
      </c>
      <c r="I22" s="12" t="str">
        <f t="shared" si="3"/>
        <v>+/-</v>
      </c>
      <c r="J22" s="12" t="str">
        <f t="shared" si="4"/>
        <v>0.6</v>
      </c>
      <c r="K22" s="13">
        <f t="shared" si="5"/>
        <v>0.36474164133738601</v>
      </c>
      <c r="L22" s="13">
        <f t="shared" si="6"/>
        <v>-0.80000000000000071</v>
      </c>
      <c r="M22" s="13">
        <f t="shared" si="7"/>
        <v>0.36977279819442066</v>
      </c>
      <c r="N22" s="13">
        <f t="shared" si="8"/>
        <v>-2.1634906729385039</v>
      </c>
      <c r="O22" s="12" t="s">
        <v>233</v>
      </c>
    </row>
    <row r="23" spans="1:15" x14ac:dyDescent="0.25">
      <c r="A23" s="30">
        <v>13</v>
      </c>
      <c r="B23" s="31" t="s">
        <v>248</v>
      </c>
      <c r="C23" s="32">
        <v>28.9</v>
      </c>
      <c r="D23" s="33" t="s">
        <v>228</v>
      </c>
      <c r="E23" s="48" t="str">
        <f t="shared" si="0"/>
        <v>Significantly Different</v>
      </c>
      <c r="G23" s="12">
        <f t="shared" si="1"/>
        <v>28.9</v>
      </c>
      <c r="H23" s="12">
        <f t="shared" si="2"/>
        <v>6</v>
      </c>
      <c r="I23" s="12" t="str">
        <f t="shared" si="3"/>
        <v>+/-</v>
      </c>
      <c r="J23" s="12" t="str">
        <f t="shared" si="4"/>
        <v>0.3</v>
      </c>
      <c r="K23" s="13">
        <f t="shared" si="5"/>
        <v>0.18237082066869301</v>
      </c>
      <c r="L23" s="13">
        <f t="shared" si="6"/>
        <v>-0.59999999999999787</v>
      </c>
      <c r="M23" s="13">
        <f t="shared" si="7"/>
        <v>0.19223572402239389</v>
      </c>
      <c r="N23" s="13">
        <f t="shared" si="8"/>
        <v>-3.1211680505861792</v>
      </c>
      <c r="O23" s="12" t="s">
        <v>221</v>
      </c>
    </row>
    <row r="24" spans="1:15" x14ac:dyDescent="0.25">
      <c r="A24" s="30">
        <v>14</v>
      </c>
      <c r="B24" s="31" t="s">
        <v>207</v>
      </c>
      <c r="C24" s="32">
        <v>28.8</v>
      </c>
      <c r="D24" s="33" t="s">
        <v>265</v>
      </c>
      <c r="E24" s="48" t="str">
        <f t="shared" si="0"/>
        <v>Not Significantly Different</v>
      </c>
      <c r="G24" s="12">
        <f t="shared" si="1"/>
        <v>28.8</v>
      </c>
      <c r="H24" s="12">
        <f t="shared" si="2"/>
        <v>6</v>
      </c>
      <c r="I24" s="12" t="str">
        <f t="shared" si="3"/>
        <v>+/-</v>
      </c>
      <c r="J24" s="12" t="str">
        <f t="shared" si="4"/>
        <v>0.7</v>
      </c>
      <c r="K24" s="13">
        <f t="shared" si="5"/>
        <v>0.42553191489361697</v>
      </c>
      <c r="L24" s="13">
        <f t="shared" si="6"/>
        <v>-0.5</v>
      </c>
      <c r="M24" s="13">
        <f t="shared" si="7"/>
        <v>0.42985214661796195</v>
      </c>
      <c r="N24" s="13">
        <f t="shared" si="8"/>
        <v>-1.1631906550518709</v>
      </c>
      <c r="O24" s="12" t="s">
        <v>235</v>
      </c>
    </row>
    <row r="25" spans="1:15" x14ac:dyDescent="0.25">
      <c r="A25" s="30">
        <v>15</v>
      </c>
      <c r="B25" s="31" t="s">
        <v>233</v>
      </c>
      <c r="C25" s="32">
        <v>28.7</v>
      </c>
      <c r="D25" s="33" t="s">
        <v>294</v>
      </c>
      <c r="E25" s="48" t="str">
        <f t="shared" si="0"/>
        <v>Not Significantly Different</v>
      </c>
      <c r="G25" s="12">
        <f t="shared" si="1"/>
        <v>28.7</v>
      </c>
      <c r="H25" s="12">
        <f t="shared" si="2"/>
        <v>6</v>
      </c>
      <c r="I25" s="12" t="str">
        <f t="shared" si="3"/>
        <v>+/-</v>
      </c>
      <c r="J25" s="12" t="str">
        <f t="shared" si="4"/>
        <v>0.8</v>
      </c>
      <c r="K25" s="13">
        <f t="shared" si="5"/>
        <v>0.48632218844984804</v>
      </c>
      <c r="L25" s="13">
        <f t="shared" si="6"/>
        <v>-0.39999999999999858</v>
      </c>
      <c r="M25" s="13">
        <f t="shared" si="7"/>
        <v>0.49010685399991183</v>
      </c>
      <c r="N25" s="13">
        <f t="shared" si="8"/>
        <v>-0.81614855359698879</v>
      </c>
      <c r="O25" s="12" t="s">
        <v>237</v>
      </c>
    </row>
    <row r="26" spans="1:15" x14ac:dyDescent="0.25">
      <c r="A26" s="30">
        <v>16</v>
      </c>
      <c r="B26" s="31" t="s">
        <v>209</v>
      </c>
      <c r="C26" s="32">
        <v>28.6</v>
      </c>
      <c r="D26" s="33" t="s">
        <v>324</v>
      </c>
      <c r="E26" s="48" t="str">
        <f t="shared" si="0"/>
        <v>Not Significantly Different</v>
      </c>
      <c r="G26" s="12">
        <f t="shared" si="1"/>
        <v>28.6</v>
      </c>
      <c r="H26" s="12">
        <f t="shared" si="2"/>
        <v>6</v>
      </c>
      <c r="I26" s="12" t="str">
        <f t="shared" si="3"/>
        <v>+/-</v>
      </c>
      <c r="J26" s="12" t="str">
        <f t="shared" si="4"/>
        <v>1.4</v>
      </c>
      <c r="K26" s="13">
        <f t="shared" si="5"/>
        <v>0.85106382978723394</v>
      </c>
      <c r="L26" s="13">
        <f t="shared" si="6"/>
        <v>-0.30000000000000071</v>
      </c>
      <c r="M26" s="13">
        <f t="shared" si="7"/>
        <v>0.85323214879137987</v>
      </c>
      <c r="N26" s="13">
        <f t="shared" si="8"/>
        <v>-0.35160419169033491</v>
      </c>
      <c r="O26" s="12" t="s">
        <v>219</v>
      </c>
    </row>
    <row r="27" spans="1:15" x14ac:dyDescent="0.25">
      <c r="A27" s="30">
        <v>17</v>
      </c>
      <c r="B27" s="31" t="s">
        <v>243</v>
      </c>
      <c r="C27" s="32">
        <v>28.4</v>
      </c>
      <c r="D27" s="33" t="s">
        <v>228</v>
      </c>
      <c r="E27" s="48" t="str">
        <f t="shared" si="0"/>
        <v>Not Significantly Different</v>
      </c>
      <c r="G27" s="12">
        <f t="shared" si="1"/>
        <v>28.4</v>
      </c>
      <c r="H27" s="12">
        <f t="shared" si="2"/>
        <v>6</v>
      </c>
      <c r="I27" s="12" t="str">
        <f t="shared" si="3"/>
        <v>+/-</v>
      </c>
      <c r="J27" s="12" t="str">
        <f t="shared" si="4"/>
        <v>0.3</v>
      </c>
      <c r="K27" s="13">
        <f t="shared" si="5"/>
        <v>0.18237082066869301</v>
      </c>
      <c r="L27" s="13">
        <f t="shared" si="6"/>
        <v>-9.9999999999997868E-2</v>
      </c>
      <c r="M27" s="13">
        <f t="shared" si="7"/>
        <v>0.19223572402239389</v>
      </c>
      <c r="N27" s="13">
        <f t="shared" si="8"/>
        <v>-0.52019467509768724</v>
      </c>
      <c r="O27" s="12" t="s">
        <v>236</v>
      </c>
    </row>
    <row r="28" spans="1:15" x14ac:dyDescent="0.25">
      <c r="A28" s="30">
        <v>18</v>
      </c>
      <c r="B28" s="31" t="s">
        <v>249</v>
      </c>
      <c r="C28" s="32">
        <v>28.3</v>
      </c>
      <c r="D28" s="33" t="s">
        <v>228</v>
      </c>
      <c r="E28" s="48" t="str">
        <f t="shared" si="0"/>
        <v>Not Significantly Different</v>
      </c>
      <c r="G28" s="12">
        <f t="shared" si="1"/>
        <v>28.3</v>
      </c>
      <c r="H28" s="12">
        <f t="shared" si="2"/>
        <v>6</v>
      </c>
      <c r="I28" s="12" t="str">
        <f t="shared" si="3"/>
        <v>+/-</v>
      </c>
      <c r="J28" s="12" t="str">
        <f t="shared" si="4"/>
        <v>0.3</v>
      </c>
      <c r="K28" s="13">
        <f t="shared" si="5"/>
        <v>0.18237082066869301</v>
      </c>
      <c r="L28" s="13">
        <f t="shared" si="6"/>
        <v>0</v>
      </c>
      <c r="M28" s="13">
        <f t="shared" si="7"/>
        <v>0.19223572402239389</v>
      </c>
      <c r="N28" s="13">
        <f t="shared" si="8"/>
        <v>0</v>
      </c>
      <c r="O28" s="12" t="s">
        <v>225</v>
      </c>
    </row>
    <row r="29" spans="1:15" x14ac:dyDescent="0.25">
      <c r="A29" s="30">
        <v>18</v>
      </c>
      <c r="B29" s="31" t="s">
        <v>254</v>
      </c>
      <c r="C29" s="32">
        <v>28.3</v>
      </c>
      <c r="D29" s="33" t="s">
        <v>253</v>
      </c>
      <c r="E29" s="48" t="str">
        <f t="shared" si="0"/>
        <v>Not Significantly Different</v>
      </c>
      <c r="G29" s="12">
        <f t="shared" si="1"/>
        <v>28.3</v>
      </c>
      <c r="H29" s="12">
        <f t="shared" si="2"/>
        <v>6</v>
      </c>
      <c r="I29" s="12" t="str">
        <f t="shared" si="3"/>
        <v>+/-</v>
      </c>
      <c r="J29" s="12" t="str">
        <f t="shared" si="4"/>
        <v>0.6</v>
      </c>
      <c r="K29" s="13">
        <f t="shared" si="5"/>
        <v>0.36474164133738601</v>
      </c>
      <c r="L29" s="13">
        <f t="shared" si="6"/>
        <v>0</v>
      </c>
      <c r="M29" s="13">
        <f t="shared" si="7"/>
        <v>0.36977279819442066</v>
      </c>
      <c r="N29" s="13">
        <f t="shared" si="8"/>
        <v>0</v>
      </c>
      <c r="O29" s="12" t="s">
        <v>241</v>
      </c>
    </row>
    <row r="30" spans="1:15" x14ac:dyDescent="0.25">
      <c r="A30" s="30">
        <v>20</v>
      </c>
      <c r="B30" s="31" t="s">
        <v>263</v>
      </c>
      <c r="C30" s="32">
        <v>28.2</v>
      </c>
      <c r="D30" s="33" t="s">
        <v>253</v>
      </c>
      <c r="E30" s="48" t="str">
        <f t="shared" si="0"/>
        <v>Not Significantly Different</v>
      </c>
      <c r="G30" s="12">
        <f t="shared" si="1"/>
        <v>28.2</v>
      </c>
      <c r="H30" s="12">
        <f t="shared" si="2"/>
        <v>6</v>
      </c>
      <c r="I30" s="12" t="str">
        <f t="shared" si="3"/>
        <v>+/-</v>
      </c>
      <c r="J30" s="12" t="str">
        <f t="shared" si="4"/>
        <v>0.6</v>
      </c>
      <c r="K30" s="13">
        <f t="shared" si="5"/>
        <v>0.36474164133738601</v>
      </c>
      <c r="L30" s="13">
        <f t="shared" si="6"/>
        <v>0.10000000000000142</v>
      </c>
      <c r="M30" s="13">
        <f t="shared" si="7"/>
        <v>0.36977279819442066</v>
      </c>
      <c r="N30" s="13">
        <f t="shared" si="8"/>
        <v>0.2704363341173166</v>
      </c>
      <c r="O30" s="12" t="s">
        <v>207</v>
      </c>
    </row>
    <row r="31" spans="1:15" x14ac:dyDescent="0.25">
      <c r="A31" s="30">
        <v>21</v>
      </c>
      <c r="B31" s="31" t="s">
        <v>241</v>
      </c>
      <c r="C31" s="32">
        <v>28.1</v>
      </c>
      <c r="D31" s="33" t="s">
        <v>265</v>
      </c>
      <c r="E31" s="48" t="str">
        <f t="shared" si="0"/>
        <v>Not Significantly Different</v>
      </c>
      <c r="G31" s="12">
        <f t="shared" si="1"/>
        <v>28.1</v>
      </c>
      <c r="H31" s="12">
        <f t="shared" si="2"/>
        <v>6</v>
      </c>
      <c r="I31" s="12" t="str">
        <f t="shared" si="3"/>
        <v>+/-</v>
      </c>
      <c r="J31" s="12" t="str">
        <f t="shared" si="4"/>
        <v>0.7</v>
      </c>
      <c r="K31" s="13">
        <f t="shared" si="5"/>
        <v>0.42553191489361697</v>
      </c>
      <c r="L31" s="13">
        <f t="shared" si="6"/>
        <v>0.19999999999999929</v>
      </c>
      <c r="M31" s="13">
        <f t="shared" si="7"/>
        <v>0.42985214661796195</v>
      </c>
      <c r="N31" s="13">
        <f t="shared" si="8"/>
        <v>0.46527626202074668</v>
      </c>
      <c r="O31" s="12" t="s">
        <v>244</v>
      </c>
    </row>
    <row r="32" spans="1:15" x14ac:dyDescent="0.25">
      <c r="A32" s="30">
        <v>21</v>
      </c>
      <c r="B32" s="31" t="s">
        <v>261</v>
      </c>
      <c r="C32" s="32">
        <v>28.1</v>
      </c>
      <c r="D32" s="33" t="s">
        <v>228</v>
      </c>
      <c r="E32" s="48" t="str">
        <f t="shared" si="0"/>
        <v>Not Significantly Different</v>
      </c>
      <c r="G32" s="12">
        <f t="shared" si="1"/>
        <v>28.1</v>
      </c>
      <c r="H32" s="12">
        <f t="shared" si="2"/>
        <v>6</v>
      </c>
      <c r="I32" s="12" t="str">
        <f t="shared" si="3"/>
        <v>+/-</v>
      </c>
      <c r="J32" s="12" t="str">
        <f t="shared" si="4"/>
        <v>0.3</v>
      </c>
      <c r="K32" s="13">
        <f t="shared" si="5"/>
        <v>0.18237082066869301</v>
      </c>
      <c r="L32" s="13">
        <f t="shared" si="6"/>
        <v>0.19999999999999929</v>
      </c>
      <c r="M32" s="13">
        <f t="shared" si="7"/>
        <v>0.19223572402239389</v>
      </c>
      <c r="N32" s="13">
        <f t="shared" si="8"/>
        <v>1.0403893501953931</v>
      </c>
      <c r="O32" s="12" t="s">
        <v>247</v>
      </c>
    </row>
    <row r="33" spans="1:15" x14ac:dyDescent="0.25">
      <c r="A33" s="30">
        <v>23</v>
      </c>
      <c r="B33" s="31" t="s">
        <v>231</v>
      </c>
      <c r="C33" s="32">
        <v>28</v>
      </c>
      <c r="D33" s="33" t="s">
        <v>255</v>
      </c>
      <c r="E33" s="48" t="str">
        <f t="shared" si="0"/>
        <v>Not Significantly Different</v>
      </c>
      <c r="G33" s="12">
        <f t="shared" si="1"/>
        <v>28</v>
      </c>
      <c r="H33" s="12">
        <f t="shared" si="2"/>
        <v>6</v>
      </c>
      <c r="I33" s="12" t="str">
        <f t="shared" si="3"/>
        <v>+/-</v>
      </c>
      <c r="J33" s="12" t="str">
        <f t="shared" si="4"/>
        <v>0.4</v>
      </c>
      <c r="K33" s="13">
        <f t="shared" si="5"/>
        <v>0.24316109422492402</v>
      </c>
      <c r="L33" s="13">
        <f t="shared" si="6"/>
        <v>0.30000000000000071</v>
      </c>
      <c r="M33" s="13">
        <f t="shared" si="7"/>
        <v>0.25064471888253259</v>
      </c>
      <c r="N33" s="13">
        <f t="shared" si="8"/>
        <v>1.1969133095543059</v>
      </c>
      <c r="O33" s="12" t="s">
        <v>249</v>
      </c>
    </row>
    <row r="34" spans="1:15" x14ac:dyDescent="0.25">
      <c r="A34" s="30">
        <v>24</v>
      </c>
      <c r="B34" s="31" t="s">
        <v>220</v>
      </c>
      <c r="C34" s="32">
        <v>27.9</v>
      </c>
      <c r="D34" s="33" t="s">
        <v>255</v>
      </c>
      <c r="E34" s="48" t="str">
        <f t="shared" si="0"/>
        <v>Not Significantly Different</v>
      </c>
      <c r="G34" s="12">
        <f t="shared" si="1"/>
        <v>27.9</v>
      </c>
      <c r="H34" s="12">
        <f t="shared" si="2"/>
        <v>6</v>
      </c>
      <c r="I34" s="12" t="str">
        <f t="shared" si="3"/>
        <v>+/-</v>
      </c>
      <c r="J34" s="12" t="str">
        <f t="shared" si="4"/>
        <v>0.4</v>
      </c>
      <c r="K34" s="13">
        <f t="shared" si="5"/>
        <v>0.24316109422492402</v>
      </c>
      <c r="L34" s="13">
        <f t="shared" si="6"/>
        <v>0.40000000000000213</v>
      </c>
      <c r="M34" s="13">
        <f t="shared" si="7"/>
        <v>0.25064471888253259</v>
      </c>
      <c r="N34" s="13">
        <f t="shared" si="8"/>
        <v>1.5958844127390792</v>
      </c>
      <c r="O34" s="12" t="s">
        <v>240</v>
      </c>
    </row>
    <row r="35" spans="1:15" x14ac:dyDescent="0.25">
      <c r="A35" s="30">
        <v>24</v>
      </c>
      <c r="B35" s="31" t="s">
        <v>262</v>
      </c>
      <c r="C35" s="32">
        <v>27.9</v>
      </c>
      <c r="D35" s="33" t="s">
        <v>255</v>
      </c>
      <c r="E35" s="48" t="str">
        <f t="shared" si="0"/>
        <v>Not Significantly Different</v>
      </c>
      <c r="G35" s="12">
        <f t="shared" si="1"/>
        <v>27.9</v>
      </c>
      <c r="H35" s="12">
        <f t="shared" si="2"/>
        <v>6</v>
      </c>
      <c r="I35" s="12" t="str">
        <f t="shared" si="3"/>
        <v>+/-</v>
      </c>
      <c r="J35" s="12" t="str">
        <f t="shared" si="4"/>
        <v>0.4</v>
      </c>
      <c r="K35" s="13">
        <f t="shared" si="5"/>
        <v>0.24316109422492402</v>
      </c>
      <c r="L35" s="13">
        <f t="shared" si="6"/>
        <v>0.40000000000000213</v>
      </c>
      <c r="M35" s="13">
        <f t="shared" si="7"/>
        <v>0.25064471888253259</v>
      </c>
      <c r="N35" s="13">
        <f t="shared" si="8"/>
        <v>1.5958844127390792</v>
      </c>
      <c r="O35" s="12" t="s">
        <v>250</v>
      </c>
    </row>
    <row r="36" spans="1:15" x14ac:dyDescent="0.25">
      <c r="A36" s="30">
        <v>24</v>
      </c>
      <c r="B36" s="31" t="s">
        <v>256</v>
      </c>
      <c r="C36" s="32">
        <v>27.9</v>
      </c>
      <c r="D36" s="33" t="s">
        <v>228</v>
      </c>
      <c r="E36" s="48" t="str">
        <f t="shared" si="0"/>
        <v>Significantly Different</v>
      </c>
      <c r="G36" s="12">
        <f t="shared" si="1"/>
        <v>27.9</v>
      </c>
      <c r="H36" s="12">
        <f t="shared" si="2"/>
        <v>6</v>
      </c>
      <c r="I36" s="12" t="str">
        <f t="shared" si="3"/>
        <v>+/-</v>
      </c>
      <c r="J36" s="12" t="str">
        <f t="shared" si="4"/>
        <v>0.3</v>
      </c>
      <c r="K36" s="13">
        <f t="shared" si="5"/>
        <v>0.18237082066869301</v>
      </c>
      <c r="L36" s="13">
        <f t="shared" si="6"/>
        <v>0.40000000000000213</v>
      </c>
      <c r="M36" s="13">
        <f t="shared" si="7"/>
        <v>0.19223572402239389</v>
      </c>
      <c r="N36" s="13">
        <f t="shared" si="8"/>
        <v>2.0807787003908045</v>
      </c>
      <c r="O36" s="12" t="s">
        <v>242</v>
      </c>
    </row>
    <row r="37" spans="1:15" x14ac:dyDescent="0.25">
      <c r="A37" s="30">
        <v>27</v>
      </c>
      <c r="B37" s="31" t="s">
        <v>239</v>
      </c>
      <c r="C37" s="32">
        <v>27.8</v>
      </c>
      <c r="D37" s="33" t="s">
        <v>253</v>
      </c>
      <c r="E37" s="48" t="str">
        <f t="shared" si="0"/>
        <v>Not Significantly Different</v>
      </c>
      <c r="G37" s="12">
        <f t="shared" si="1"/>
        <v>27.8</v>
      </c>
      <c r="H37" s="12">
        <f t="shared" si="2"/>
        <v>6</v>
      </c>
      <c r="I37" s="12" t="str">
        <f t="shared" si="3"/>
        <v>+/-</v>
      </c>
      <c r="J37" s="12" t="str">
        <f t="shared" si="4"/>
        <v>0.6</v>
      </c>
      <c r="K37" s="13">
        <f t="shared" si="5"/>
        <v>0.36474164133738601</v>
      </c>
      <c r="L37" s="13">
        <f t="shared" si="6"/>
        <v>0.5</v>
      </c>
      <c r="M37" s="13">
        <f t="shared" si="7"/>
        <v>0.36977279819442066</v>
      </c>
      <c r="N37" s="13">
        <f t="shared" si="8"/>
        <v>1.3521816705865637</v>
      </c>
      <c r="O37" s="12" t="s">
        <v>223</v>
      </c>
    </row>
    <row r="38" spans="1:15" x14ac:dyDescent="0.25">
      <c r="A38" s="30">
        <v>27</v>
      </c>
      <c r="B38" s="31" t="s">
        <v>234</v>
      </c>
      <c r="C38" s="32">
        <v>27.8</v>
      </c>
      <c r="D38" s="33" t="s">
        <v>228</v>
      </c>
      <c r="E38" s="48" t="str">
        <f t="shared" si="0"/>
        <v>Significantly Different</v>
      </c>
      <c r="G38" s="12">
        <f t="shared" si="1"/>
        <v>27.8</v>
      </c>
      <c r="H38" s="12">
        <f t="shared" si="2"/>
        <v>6</v>
      </c>
      <c r="I38" s="12" t="str">
        <f t="shared" si="3"/>
        <v>+/-</v>
      </c>
      <c r="J38" s="12" t="str">
        <f t="shared" si="4"/>
        <v>0.3</v>
      </c>
      <c r="K38" s="13">
        <f t="shared" si="5"/>
        <v>0.18237082066869301</v>
      </c>
      <c r="L38" s="13">
        <f t="shared" si="6"/>
        <v>0.5</v>
      </c>
      <c r="M38" s="13">
        <f t="shared" si="7"/>
        <v>0.19223572402239389</v>
      </c>
      <c r="N38" s="13">
        <f t="shared" si="8"/>
        <v>2.6009733754884921</v>
      </c>
      <c r="O38" s="12" t="s">
        <v>227</v>
      </c>
    </row>
    <row r="39" spans="1:15" x14ac:dyDescent="0.25">
      <c r="A39" s="30">
        <v>29</v>
      </c>
      <c r="B39" s="31" t="s">
        <v>240</v>
      </c>
      <c r="C39" s="32">
        <v>27.7</v>
      </c>
      <c r="D39" s="33" t="s">
        <v>255</v>
      </c>
      <c r="E39" s="48" t="str">
        <f t="shared" si="0"/>
        <v>Significantly Different</v>
      </c>
      <c r="G39" s="12">
        <f t="shared" si="1"/>
        <v>27.7</v>
      </c>
      <c r="H39" s="12">
        <f t="shared" si="2"/>
        <v>6</v>
      </c>
      <c r="I39" s="12" t="str">
        <f t="shared" si="3"/>
        <v>+/-</v>
      </c>
      <c r="J39" s="12" t="str">
        <f t="shared" si="4"/>
        <v>0.4</v>
      </c>
      <c r="K39" s="13">
        <f t="shared" si="5"/>
        <v>0.24316109422492402</v>
      </c>
      <c r="L39" s="13">
        <f t="shared" si="6"/>
        <v>0.60000000000000142</v>
      </c>
      <c r="M39" s="13">
        <f t="shared" si="7"/>
        <v>0.25064471888253259</v>
      </c>
      <c r="N39" s="13">
        <f t="shared" si="8"/>
        <v>2.3938266191086117</v>
      </c>
      <c r="O39" s="12" t="s">
        <v>254</v>
      </c>
    </row>
    <row r="40" spans="1:15" x14ac:dyDescent="0.25">
      <c r="A40" s="30">
        <v>30</v>
      </c>
      <c r="B40" s="31" t="s">
        <v>213</v>
      </c>
      <c r="C40" s="32">
        <v>27.6</v>
      </c>
      <c r="D40" s="33" t="s">
        <v>217</v>
      </c>
      <c r="E40" s="48" t="str">
        <f t="shared" si="0"/>
        <v>Significantly Different</v>
      </c>
      <c r="G40" s="12">
        <f t="shared" si="1"/>
        <v>27.6</v>
      </c>
      <c r="H40" s="12">
        <f t="shared" si="2"/>
        <v>6</v>
      </c>
      <c r="I40" s="12" t="str">
        <f t="shared" si="3"/>
        <v>+/-</v>
      </c>
      <c r="J40" s="12" t="str">
        <f t="shared" si="4"/>
        <v>0.5</v>
      </c>
      <c r="K40" s="13">
        <f t="shared" si="5"/>
        <v>0.303951367781155</v>
      </c>
      <c r="L40" s="13">
        <f t="shared" si="6"/>
        <v>0.69999999999999929</v>
      </c>
      <c r="M40" s="13">
        <f t="shared" si="7"/>
        <v>0.30997079109986531</v>
      </c>
      <c r="N40" s="13">
        <f t="shared" si="8"/>
        <v>2.2582772961161872</v>
      </c>
      <c r="O40" s="12" t="s">
        <v>214</v>
      </c>
    </row>
    <row r="41" spans="1:15" x14ac:dyDescent="0.25">
      <c r="A41" s="30">
        <v>31</v>
      </c>
      <c r="B41" s="31" t="s">
        <v>251</v>
      </c>
      <c r="C41" s="32">
        <v>27.4</v>
      </c>
      <c r="D41" s="33" t="s">
        <v>217</v>
      </c>
      <c r="E41" s="48" t="str">
        <f t="shared" si="0"/>
        <v>Significantly Different</v>
      </c>
      <c r="G41" s="12">
        <f t="shared" si="1"/>
        <v>27.4</v>
      </c>
      <c r="H41" s="12">
        <f t="shared" si="2"/>
        <v>6</v>
      </c>
      <c r="I41" s="12" t="str">
        <f t="shared" si="3"/>
        <v>+/-</v>
      </c>
      <c r="J41" s="12" t="str">
        <f t="shared" si="4"/>
        <v>0.5</v>
      </c>
      <c r="K41" s="13">
        <f t="shared" si="5"/>
        <v>0.303951367781155</v>
      </c>
      <c r="L41" s="13">
        <f t="shared" si="6"/>
        <v>0.90000000000000213</v>
      </c>
      <c r="M41" s="13">
        <f t="shared" si="7"/>
        <v>0.30997079109986531</v>
      </c>
      <c r="N41" s="13">
        <f t="shared" si="8"/>
        <v>2.9034993807208216</v>
      </c>
      <c r="O41" s="12" t="s">
        <v>257</v>
      </c>
    </row>
    <row r="42" spans="1:15" x14ac:dyDescent="0.25">
      <c r="A42" s="30">
        <v>32</v>
      </c>
      <c r="B42" s="31" t="s">
        <v>250</v>
      </c>
      <c r="C42" s="32">
        <v>27.3</v>
      </c>
      <c r="D42" s="33" t="s">
        <v>265</v>
      </c>
      <c r="E42" s="48" t="str">
        <f t="shared" si="0"/>
        <v>Significantly Different</v>
      </c>
      <c r="G42" s="12">
        <f t="shared" si="1"/>
        <v>27.3</v>
      </c>
      <c r="H42" s="12">
        <f t="shared" si="2"/>
        <v>6</v>
      </c>
      <c r="I42" s="12" t="str">
        <f t="shared" si="3"/>
        <v>+/-</v>
      </c>
      <c r="J42" s="12" t="str">
        <f t="shared" si="4"/>
        <v>0.7</v>
      </c>
      <c r="K42" s="13">
        <f t="shared" si="5"/>
        <v>0.42553191489361697</v>
      </c>
      <c r="L42" s="13">
        <f t="shared" si="6"/>
        <v>1</v>
      </c>
      <c r="M42" s="13">
        <f t="shared" si="7"/>
        <v>0.42985214661796195</v>
      </c>
      <c r="N42" s="13">
        <f t="shared" si="8"/>
        <v>2.3263813101037418</v>
      </c>
      <c r="O42" s="12" t="s">
        <v>252</v>
      </c>
    </row>
    <row r="43" spans="1:15" x14ac:dyDescent="0.25">
      <c r="A43" s="30">
        <v>32</v>
      </c>
      <c r="B43" s="31" t="s">
        <v>258</v>
      </c>
      <c r="C43" s="32">
        <v>27.3</v>
      </c>
      <c r="D43" s="33" t="s">
        <v>228</v>
      </c>
      <c r="E43" s="48" t="str">
        <f t="shared" si="0"/>
        <v>Significantly Different</v>
      </c>
      <c r="G43" s="12">
        <f t="shared" si="1"/>
        <v>27.3</v>
      </c>
      <c r="H43" s="12">
        <f t="shared" si="2"/>
        <v>6</v>
      </c>
      <c r="I43" s="12" t="str">
        <f t="shared" si="3"/>
        <v>+/-</v>
      </c>
      <c r="J43" s="12" t="str">
        <f t="shared" si="4"/>
        <v>0.3</v>
      </c>
      <c r="K43" s="13">
        <f t="shared" si="5"/>
        <v>0.18237082066869301</v>
      </c>
      <c r="L43" s="13">
        <f t="shared" si="6"/>
        <v>1</v>
      </c>
      <c r="M43" s="13">
        <f t="shared" si="7"/>
        <v>0.19223572402239389</v>
      </c>
      <c r="N43" s="13">
        <f t="shared" si="8"/>
        <v>5.2019467509769841</v>
      </c>
      <c r="O43" s="12" t="s">
        <v>259</v>
      </c>
    </row>
    <row r="44" spans="1:15" x14ac:dyDescent="0.25">
      <c r="A44" s="30">
        <v>34</v>
      </c>
      <c r="B44" s="31" t="s">
        <v>252</v>
      </c>
      <c r="C44" s="32">
        <v>27.2</v>
      </c>
      <c r="D44" s="33" t="s">
        <v>246</v>
      </c>
      <c r="E44" s="48" t="str">
        <f t="shared" si="0"/>
        <v>Significantly Different</v>
      </c>
      <c r="G44" s="12">
        <f t="shared" si="1"/>
        <v>27.2</v>
      </c>
      <c r="H44" s="12">
        <f t="shared" si="2"/>
        <v>6</v>
      </c>
      <c r="I44" s="12" t="str">
        <f t="shared" si="3"/>
        <v>+/-</v>
      </c>
      <c r="J44" s="12" t="str">
        <f t="shared" si="4"/>
        <v>0.9</v>
      </c>
      <c r="K44" s="13">
        <f t="shared" si="5"/>
        <v>0.54711246200607899</v>
      </c>
      <c r="L44" s="13">
        <f t="shared" si="6"/>
        <v>1.1000000000000014</v>
      </c>
      <c r="M44" s="13">
        <f t="shared" si="7"/>
        <v>0.55047933970440222</v>
      </c>
      <c r="N44" s="13">
        <f t="shared" si="8"/>
        <v>1.9982584643243508</v>
      </c>
      <c r="O44" s="12" t="s">
        <v>261</v>
      </c>
    </row>
    <row r="45" spans="1:15" x14ac:dyDescent="0.25">
      <c r="A45" s="30">
        <v>35</v>
      </c>
      <c r="B45" s="31" t="s">
        <v>237</v>
      </c>
      <c r="C45" s="32">
        <v>27.1</v>
      </c>
      <c r="D45" s="33" t="s">
        <v>255</v>
      </c>
      <c r="E45" s="48" t="str">
        <f t="shared" si="0"/>
        <v>Significantly Different</v>
      </c>
      <c r="G45" s="12">
        <f t="shared" si="1"/>
        <v>27.1</v>
      </c>
      <c r="H45" s="12">
        <f t="shared" si="2"/>
        <v>6</v>
      </c>
      <c r="I45" s="12" t="str">
        <f t="shared" si="3"/>
        <v>+/-</v>
      </c>
      <c r="J45" s="12" t="str">
        <f t="shared" si="4"/>
        <v>0.4</v>
      </c>
      <c r="K45" s="13">
        <f t="shared" si="5"/>
        <v>0.24316109422492402</v>
      </c>
      <c r="L45" s="13">
        <f t="shared" si="6"/>
        <v>1.1999999999999993</v>
      </c>
      <c r="M45" s="13">
        <f t="shared" si="7"/>
        <v>0.25064471888253259</v>
      </c>
      <c r="N45" s="13">
        <f t="shared" si="8"/>
        <v>4.7876532382172092</v>
      </c>
      <c r="O45" s="12" t="s">
        <v>230</v>
      </c>
    </row>
    <row r="46" spans="1:15" x14ac:dyDescent="0.25">
      <c r="A46" s="30">
        <v>36</v>
      </c>
      <c r="B46" s="31" t="s">
        <v>242</v>
      </c>
      <c r="C46" s="32">
        <v>26.9</v>
      </c>
      <c r="D46" s="33" t="s">
        <v>255</v>
      </c>
      <c r="E46" s="48" t="str">
        <f t="shared" si="0"/>
        <v>Significantly Different</v>
      </c>
      <c r="G46" s="12">
        <f t="shared" si="1"/>
        <v>26.9</v>
      </c>
      <c r="H46" s="12">
        <f t="shared" si="2"/>
        <v>6</v>
      </c>
      <c r="I46" s="12" t="str">
        <f t="shared" si="3"/>
        <v>+/-</v>
      </c>
      <c r="J46" s="12" t="str">
        <f t="shared" si="4"/>
        <v>0.4</v>
      </c>
      <c r="K46" s="13">
        <f t="shared" si="5"/>
        <v>0.24316109422492402</v>
      </c>
      <c r="L46" s="13">
        <f t="shared" si="6"/>
        <v>1.4000000000000021</v>
      </c>
      <c r="M46" s="13">
        <f t="shared" si="7"/>
        <v>0.25064471888253259</v>
      </c>
      <c r="N46" s="13">
        <f t="shared" si="8"/>
        <v>5.5855954445867564</v>
      </c>
      <c r="O46" s="12" t="s">
        <v>243</v>
      </c>
    </row>
    <row r="47" spans="1:15" x14ac:dyDescent="0.25">
      <c r="A47" s="30">
        <v>36</v>
      </c>
      <c r="B47" s="31" t="s">
        <v>212</v>
      </c>
      <c r="C47" s="32">
        <v>26.9</v>
      </c>
      <c r="D47" s="33" t="s">
        <v>246</v>
      </c>
      <c r="E47" s="48" t="str">
        <f t="shared" si="0"/>
        <v>Significantly Different</v>
      </c>
      <c r="G47" s="12">
        <f t="shared" si="1"/>
        <v>26.9</v>
      </c>
      <c r="H47" s="12">
        <f t="shared" si="2"/>
        <v>6</v>
      </c>
      <c r="I47" s="12" t="str">
        <f t="shared" si="3"/>
        <v>+/-</v>
      </c>
      <c r="J47" s="12" t="str">
        <f t="shared" si="4"/>
        <v>0.9</v>
      </c>
      <c r="K47" s="13">
        <f t="shared" si="5"/>
        <v>0.54711246200607899</v>
      </c>
      <c r="L47" s="13">
        <f t="shared" si="6"/>
        <v>1.4000000000000021</v>
      </c>
      <c r="M47" s="13">
        <f t="shared" si="7"/>
        <v>0.55047933970440222</v>
      </c>
      <c r="N47" s="13">
        <f t="shared" si="8"/>
        <v>2.54323804550372</v>
      </c>
      <c r="O47" s="12" t="s">
        <v>260</v>
      </c>
    </row>
    <row r="48" spans="1:15" x14ac:dyDescent="0.25">
      <c r="A48" s="30">
        <v>38</v>
      </c>
      <c r="B48" s="31" t="s">
        <v>208</v>
      </c>
      <c r="C48" s="32">
        <v>26.8</v>
      </c>
      <c r="D48" s="33" t="s">
        <v>217</v>
      </c>
      <c r="E48" s="48" t="str">
        <f t="shared" si="0"/>
        <v>Significantly Different</v>
      </c>
      <c r="G48" s="12">
        <f t="shared" si="1"/>
        <v>26.8</v>
      </c>
      <c r="H48" s="12">
        <f t="shared" si="2"/>
        <v>6</v>
      </c>
      <c r="I48" s="12" t="str">
        <f t="shared" si="3"/>
        <v>+/-</v>
      </c>
      <c r="J48" s="12" t="str">
        <f t="shared" si="4"/>
        <v>0.5</v>
      </c>
      <c r="K48" s="13">
        <f t="shared" si="5"/>
        <v>0.303951367781155</v>
      </c>
      <c r="L48" s="13">
        <f t="shared" si="6"/>
        <v>1.5</v>
      </c>
      <c r="M48" s="13">
        <f t="shared" si="7"/>
        <v>0.30997079109986531</v>
      </c>
      <c r="N48" s="13">
        <f t="shared" si="8"/>
        <v>4.8391656345346918</v>
      </c>
      <c r="O48" s="12" t="s">
        <v>239</v>
      </c>
    </row>
    <row r="49" spans="1:15" x14ac:dyDescent="0.25">
      <c r="A49" s="30">
        <v>39</v>
      </c>
      <c r="B49" s="31" t="s">
        <v>221</v>
      </c>
      <c r="C49" s="32">
        <v>26.7</v>
      </c>
      <c r="D49" s="33" t="s">
        <v>333</v>
      </c>
      <c r="E49" s="48" t="str">
        <f t="shared" si="0"/>
        <v>Significantly Different</v>
      </c>
      <c r="G49" s="12">
        <f t="shared" si="1"/>
        <v>26.7</v>
      </c>
      <c r="H49" s="12">
        <f t="shared" si="2"/>
        <v>6</v>
      </c>
      <c r="I49" s="12" t="str">
        <f t="shared" si="3"/>
        <v>+/-</v>
      </c>
      <c r="J49" s="12" t="str">
        <f t="shared" si="4"/>
        <v>1.3</v>
      </c>
      <c r="K49" s="13">
        <f t="shared" si="5"/>
        <v>0.79027355623100304</v>
      </c>
      <c r="L49" s="13">
        <f t="shared" si="6"/>
        <v>1.6000000000000014</v>
      </c>
      <c r="M49" s="13">
        <f t="shared" si="7"/>
        <v>0.79260819516141623</v>
      </c>
      <c r="N49" s="13">
        <f t="shared" si="8"/>
        <v>2.0186518506462807</v>
      </c>
      <c r="O49" s="12" t="s">
        <v>248</v>
      </c>
    </row>
    <row r="50" spans="1:15" x14ac:dyDescent="0.25">
      <c r="A50" s="30">
        <v>39</v>
      </c>
      <c r="B50" s="31" t="s">
        <v>230</v>
      </c>
      <c r="C50" s="32">
        <v>26.7</v>
      </c>
      <c r="D50" s="33" t="s">
        <v>320</v>
      </c>
      <c r="E50" s="48" t="str">
        <f t="shared" si="0"/>
        <v>Significantly Different</v>
      </c>
      <c r="G50" s="12">
        <f t="shared" si="1"/>
        <v>26.7</v>
      </c>
      <c r="H50" s="12">
        <f t="shared" si="2"/>
        <v>6</v>
      </c>
      <c r="I50" s="12" t="str">
        <f t="shared" si="3"/>
        <v>+/-</v>
      </c>
      <c r="J50" s="12" t="str">
        <f t="shared" si="4"/>
        <v>1.0</v>
      </c>
      <c r="K50" s="13">
        <f t="shared" si="5"/>
        <v>0.60790273556231</v>
      </c>
      <c r="L50" s="13">
        <f t="shared" si="6"/>
        <v>1.6000000000000014</v>
      </c>
      <c r="M50" s="13">
        <f t="shared" si="7"/>
        <v>0.61093468821403585</v>
      </c>
      <c r="N50" s="13">
        <f t="shared" si="8"/>
        <v>2.6189378846326941</v>
      </c>
      <c r="O50" s="12" t="s">
        <v>245</v>
      </c>
    </row>
    <row r="51" spans="1:15" x14ac:dyDescent="0.25">
      <c r="A51" s="30">
        <v>41</v>
      </c>
      <c r="B51" s="31" t="s">
        <v>215</v>
      </c>
      <c r="C51" s="32">
        <v>26.6</v>
      </c>
      <c r="D51" s="33" t="s">
        <v>253</v>
      </c>
      <c r="E51" s="48" t="str">
        <f t="shared" si="0"/>
        <v>Significantly Different</v>
      </c>
      <c r="G51" s="12">
        <f t="shared" si="1"/>
        <v>26.6</v>
      </c>
      <c r="H51" s="12">
        <f t="shared" si="2"/>
        <v>6</v>
      </c>
      <c r="I51" s="12" t="str">
        <f t="shared" si="3"/>
        <v>+/-</v>
      </c>
      <c r="J51" s="12" t="str">
        <f t="shared" si="4"/>
        <v>0.6</v>
      </c>
      <c r="K51" s="13">
        <f t="shared" si="5"/>
        <v>0.36474164133738601</v>
      </c>
      <c r="L51" s="13">
        <f t="shared" si="6"/>
        <v>1.6999999999999993</v>
      </c>
      <c r="M51" s="13">
        <f t="shared" si="7"/>
        <v>0.36977279819442066</v>
      </c>
      <c r="N51" s="13">
        <f t="shared" si="8"/>
        <v>4.5974176799943143</v>
      </c>
      <c r="O51" s="12" t="s">
        <v>263</v>
      </c>
    </row>
    <row r="52" spans="1:15" x14ac:dyDescent="0.25">
      <c r="A52" s="30">
        <v>41</v>
      </c>
      <c r="B52" s="31" t="s">
        <v>225</v>
      </c>
      <c r="C52" s="32">
        <v>26.6</v>
      </c>
      <c r="D52" s="33" t="s">
        <v>217</v>
      </c>
      <c r="E52" s="48" t="str">
        <f t="shared" si="0"/>
        <v>Significantly Different</v>
      </c>
      <c r="G52" s="12">
        <f t="shared" si="1"/>
        <v>26.6</v>
      </c>
      <c r="H52" s="12">
        <f t="shared" si="2"/>
        <v>6</v>
      </c>
      <c r="I52" s="12" t="str">
        <f t="shared" si="3"/>
        <v>+/-</v>
      </c>
      <c r="J52" s="12" t="str">
        <f t="shared" si="4"/>
        <v>0.5</v>
      </c>
      <c r="K52" s="13">
        <f t="shared" si="5"/>
        <v>0.303951367781155</v>
      </c>
      <c r="L52" s="13">
        <f t="shared" si="6"/>
        <v>1.6999999999999993</v>
      </c>
      <c r="M52" s="13">
        <f t="shared" si="7"/>
        <v>0.30997079109986531</v>
      </c>
      <c r="N52" s="13">
        <f t="shared" si="8"/>
        <v>5.4843877191393151</v>
      </c>
      <c r="O52" s="12" t="s">
        <v>238</v>
      </c>
    </row>
    <row r="53" spans="1:15" x14ac:dyDescent="0.25">
      <c r="A53" s="30">
        <v>43</v>
      </c>
      <c r="B53" s="31" t="s">
        <v>219</v>
      </c>
      <c r="C53" s="32">
        <v>26.4</v>
      </c>
      <c r="D53" s="33" t="s">
        <v>228</v>
      </c>
      <c r="E53" s="48" t="str">
        <f t="shared" si="0"/>
        <v>Significantly Different</v>
      </c>
      <c r="G53" s="12">
        <f t="shared" si="1"/>
        <v>26.4</v>
      </c>
      <c r="H53" s="12">
        <f t="shared" si="2"/>
        <v>6</v>
      </c>
      <c r="I53" s="12" t="str">
        <f t="shared" si="3"/>
        <v>+/-</v>
      </c>
      <c r="J53" s="12" t="str">
        <f t="shared" si="4"/>
        <v>0.3</v>
      </c>
      <c r="K53" s="13">
        <f t="shared" si="5"/>
        <v>0.18237082066869301</v>
      </c>
      <c r="L53" s="13">
        <f t="shared" si="6"/>
        <v>1.9000000000000021</v>
      </c>
      <c r="M53" s="13">
        <f t="shared" si="7"/>
        <v>0.19223572402239389</v>
      </c>
      <c r="N53" s="13">
        <f t="shared" si="8"/>
        <v>9.8836988268562802</v>
      </c>
      <c r="O53" s="12" t="s">
        <v>251</v>
      </c>
    </row>
    <row r="54" spans="1:15" x14ac:dyDescent="0.25">
      <c r="A54" s="30">
        <v>43</v>
      </c>
      <c r="B54" s="31" t="s">
        <v>227</v>
      </c>
      <c r="C54" s="32">
        <v>26.4</v>
      </c>
      <c r="D54" s="33" t="s">
        <v>255</v>
      </c>
      <c r="E54" s="48" t="str">
        <f t="shared" si="0"/>
        <v>Significantly Different</v>
      </c>
      <c r="G54" s="12">
        <f t="shared" si="1"/>
        <v>26.4</v>
      </c>
      <c r="H54" s="12">
        <f t="shared" si="2"/>
        <v>6</v>
      </c>
      <c r="I54" s="12" t="str">
        <f t="shared" si="3"/>
        <v>+/-</v>
      </c>
      <c r="J54" s="12" t="str">
        <f t="shared" si="4"/>
        <v>0.4</v>
      </c>
      <c r="K54" s="13">
        <f t="shared" si="5"/>
        <v>0.24316109422492402</v>
      </c>
      <c r="L54" s="13">
        <f t="shared" si="6"/>
        <v>1.9000000000000021</v>
      </c>
      <c r="M54" s="13">
        <f t="shared" si="7"/>
        <v>0.25064471888253259</v>
      </c>
      <c r="N54" s="13">
        <f t="shared" si="8"/>
        <v>7.5804509605105945</v>
      </c>
      <c r="O54" s="12" t="s">
        <v>258</v>
      </c>
    </row>
    <row r="55" spans="1:15" x14ac:dyDescent="0.25">
      <c r="A55" s="30">
        <v>43</v>
      </c>
      <c r="B55" s="31" t="s">
        <v>260</v>
      </c>
      <c r="C55" s="32">
        <v>26.4</v>
      </c>
      <c r="D55" s="33" t="s">
        <v>255</v>
      </c>
      <c r="E55" s="48" t="str">
        <f t="shared" si="0"/>
        <v>Significantly Different</v>
      </c>
      <c r="G55" s="12">
        <f t="shared" si="1"/>
        <v>26.4</v>
      </c>
      <c r="H55" s="12">
        <f t="shared" si="2"/>
        <v>6</v>
      </c>
      <c r="I55" s="12" t="str">
        <f t="shared" si="3"/>
        <v>+/-</v>
      </c>
      <c r="J55" s="12" t="str">
        <f t="shared" si="4"/>
        <v>0.4</v>
      </c>
      <c r="K55" s="13">
        <f t="shared" si="5"/>
        <v>0.24316109422492402</v>
      </c>
      <c r="L55" s="13">
        <f t="shared" si="6"/>
        <v>1.9000000000000021</v>
      </c>
      <c r="M55" s="13">
        <f t="shared" si="7"/>
        <v>0.25064471888253259</v>
      </c>
      <c r="N55" s="13">
        <f t="shared" si="8"/>
        <v>7.5804509605105945</v>
      </c>
      <c r="O55" s="12" t="s">
        <v>232</v>
      </c>
    </row>
    <row r="56" spans="1:15" x14ac:dyDescent="0.25">
      <c r="A56" s="30">
        <v>46</v>
      </c>
      <c r="B56" s="31" t="s">
        <v>211</v>
      </c>
      <c r="C56" s="32">
        <v>26.3</v>
      </c>
      <c r="D56" s="33" t="s">
        <v>294</v>
      </c>
      <c r="E56" s="48" t="str">
        <f t="shared" si="0"/>
        <v>Significantly Different</v>
      </c>
      <c r="G56" s="12">
        <f t="shared" si="1"/>
        <v>26.3</v>
      </c>
      <c r="H56" s="12">
        <f t="shared" si="2"/>
        <v>6</v>
      </c>
      <c r="I56" s="12" t="str">
        <f t="shared" si="3"/>
        <v>+/-</v>
      </c>
      <c r="J56" s="12" t="str">
        <f t="shared" si="4"/>
        <v>0.8</v>
      </c>
      <c r="K56" s="13">
        <f t="shared" si="5"/>
        <v>0.48632218844984804</v>
      </c>
      <c r="L56" s="13">
        <f t="shared" si="6"/>
        <v>2</v>
      </c>
      <c r="M56" s="13">
        <f t="shared" si="7"/>
        <v>0.49010685399991183</v>
      </c>
      <c r="N56" s="13">
        <f t="shared" si="8"/>
        <v>4.0807427679849582</v>
      </c>
      <c r="O56" s="12" t="s">
        <v>209</v>
      </c>
    </row>
    <row r="57" spans="1:15" x14ac:dyDescent="0.25">
      <c r="A57" s="30">
        <v>46</v>
      </c>
      <c r="B57" s="31" t="s">
        <v>238</v>
      </c>
      <c r="C57" s="32">
        <v>26.3</v>
      </c>
      <c r="D57" s="33" t="s">
        <v>265</v>
      </c>
      <c r="E57" s="48" t="str">
        <f t="shared" si="0"/>
        <v>Significantly Different</v>
      </c>
      <c r="G57" s="12">
        <f t="shared" si="1"/>
        <v>26.3</v>
      </c>
      <c r="H57" s="12">
        <f t="shared" si="2"/>
        <v>6</v>
      </c>
      <c r="I57" s="12" t="str">
        <f t="shared" si="3"/>
        <v>+/-</v>
      </c>
      <c r="J57" s="12" t="str">
        <f t="shared" si="4"/>
        <v>0.7</v>
      </c>
      <c r="K57" s="13">
        <f t="shared" si="5"/>
        <v>0.42553191489361697</v>
      </c>
      <c r="L57" s="13">
        <f t="shared" si="6"/>
        <v>2</v>
      </c>
      <c r="M57" s="13">
        <f t="shared" si="7"/>
        <v>0.42985214661796195</v>
      </c>
      <c r="N57" s="13">
        <f t="shared" si="8"/>
        <v>4.6527626202074837</v>
      </c>
      <c r="O57" s="12" t="s">
        <v>262</v>
      </c>
    </row>
    <row r="58" spans="1:15" x14ac:dyDescent="0.25">
      <c r="A58" s="30">
        <v>48</v>
      </c>
      <c r="B58" s="31" t="s">
        <v>223</v>
      </c>
      <c r="C58" s="32">
        <v>26.2</v>
      </c>
      <c r="D58" s="33" t="s">
        <v>253</v>
      </c>
      <c r="E58" s="48" t="str">
        <f t="shared" si="0"/>
        <v>Significantly Different</v>
      </c>
      <c r="G58" s="12">
        <f t="shared" si="1"/>
        <v>26.2</v>
      </c>
      <c r="H58" s="12">
        <f t="shared" si="2"/>
        <v>6</v>
      </c>
      <c r="I58" s="12" t="str">
        <f t="shared" si="3"/>
        <v>+/-</v>
      </c>
      <c r="J58" s="12" t="str">
        <f t="shared" si="4"/>
        <v>0.6</v>
      </c>
      <c r="K58" s="13">
        <f t="shared" si="5"/>
        <v>0.36474164133738601</v>
      </c>
      <c r="L58" s="13">
        <f t="shared" si="6"/>
        <v>2.1000000000000014</v>
      </c>
      <c r="M58" s="13">
        <f t="shared" si="7"/>
        <v>0.36977279819442066</v>
      </c>
      <c r="N58" s="13">
        <f t="shared" si="8"/>
        <v>5.6791630164635709</v>
      </c>
      <c r="O58" s="12" t="s">
        <v>256</v>
      </c>
    </row>
    <row r="59" spans="1:15" x14ac:dyDescent="0.25">
      <c r="A59" s="30">
        <v>49</v>
      </c>
      <c r="B59" s="31" t="s">
        <v>236</v>
      </c>
      <c r="C59" s="32">
        <v>26.1</v>
      </c>
      <c r="D59" s="33" t="s">
        <v>228</v>
      </c>
      <c r="E59" s="48" t="str">
        <f t="shared" si="0"/>
        <v>Significantly Different</v>
      </c>
      <c r="G59" s="12">
        <f t="shared" si="1"/>
        <v>26.1</v>
      </c>
      <c r="H59" s="12">
        <f t="shared" si="2"/>
        <v>6</v>
      </c>
      <c r="I59" s="12" t="str">
        <f t="shared" si="3"/>
        <v>+/-</v>
      </c>
      <c r="J59" s="12" t="str">
        <f t="shared" si="4"/>
        <v>0.3</v>
      </c>
      <c r="K59" s="13">
        <f t="shared" si="5"/>
        <v>0.18237082066869301</v>
      </c>
      <c r="L59" s="13">
        <f t="shared" si="6"/>
        <v>2.1999999999999993</v>
      </c>
      <c r="M59" s="13">
        <f t="shared" si="7"/>
        <v>0.19223572402239389</v>
      </c>
      <c r="N59" s="13">
        <f t="shared" si="8"/>
        <v>11.44428285214936</v>
      </c>
      <c r="O59" s="12" t="s">
        <v>212</v>
      </c>
    </row>
    <row r="60" spans="1:15" x14ac:dyDescent="0.25">
      <c r="A60" s="30">
        <v>50</v>
      </c>
      <c r="B60" s="31" t="s">
        <v>216</v>
      </c>
      <c r="C60" s="32">
        <v>26</v>
      </c>
      <c r="D60" s="33" t="s">
        <v>320</v>
      </c>
      <c r="E60" s="48" t="str">
        <f t="shared" si="0"/>
        <v>Significantly Different</v>
      </c>
      <c r="G60" s="12">
        <f t="shared" si="1"/>
        <v>26</v>
      </c>
      <c r="H60" s="12">
        <f t="shared" si="2"/>
        <v>6</v>
      </c>
      <c r="I60" s="12" t="str">
        <f t="shared" si="3"/>
        <v>+/-</v>
      </c>
      <c r="J60" s="12" t="str">
        <f t="shared" si="4"/>
        <v>1.0</v>
      </c>
      <c r="K60" s="13">
        <f t="shared" si="5"/>
        <v>0.60790273556231</v>
      </c>
      <c r="L60" s="13">
        <f t="shared" si="6"/>
        <v>2.3000000000000007</v>
      </c>
      <c r="M60" s="13">
        <f t="shared" si="7"/>
        <v>0.61093468821403585</v>
      </c>
      <c r="N60" s="13">
        <f t="shared" si="8"/>
        <v>3.7647232091594951</v>
      </c>
      <c r="O60" s="12" t="s">
        <v>234</v>
      </c>
    </row>
    <row r="61" spans="1:15" x14ac:dyDescent="0.25">
      <c r="A61" s="30">
        <v>51</v>
      </c>
      <c r="B61" s="31" t="s">
        <v>232</v>
      </c>
      <c r="C61" s="32">
        <v>24.8</v>
      </c>
      <c r="D61" s="33" t="s">
        <v>228</v>
      </c>
      <c r="E61" s="48" t="str">
        <f t="shared" si="0"/>
        <v>Significantly Different</v>
      </c>
      <c r="G61" s="12">
        <f t="shared" si="1"/>
        <v>24.8</v>
      </c>
      <c r="H61" s="12">
        <f t="shared" si="2"/>
        <v>6</v>
      </c>
      <c r="I61" s="12" t="str">
        <f t="shared" si="3"/>
        <v>+/-</v>
      </c>
      <c r="J61" s="12" t="str">
        <f t="shared" si="4"/>
        <v>0.3</v>
      </c>
      <c r="K61" s="13">
        <f t="shared" si="5"/>
        <v>0.18237082066869301</v>
      </c>
      <c r="L61" s="13">
        <f t="shared" si="6"/>
        <v>3.5</v>
      </c>
      <c r="M61" s="13">
        <f t="shared" si="7"/>
        <v>0.19223572402239389</v>
      </c>
      <c r="N61" s="13">
        <f t="shared" si="8"/>
        <v>18.206813628419443</v>
      </c>
      <c r="O61" s="12" t="s">
        <v>216</v>
      </c>
    </row>
    <row r="62" spans="1:15" ht="15.75" thickBot="1" x14ac:dyDescent="0.3">
      <c r="A62" s="36"/>
      <c r="B62" s="37" t="s">
        <v>264</v>
      </c>
      <c r="C62" s="38">
        <v>31.4</v>
      </c>
      <c r="D62" s="39" t="s">
        <v>320</v>
      </c>
      <c r="E62" s="49" t="str">
        <f t="shared" si="0"/>
        <v>Significantly Different</v>
      </c>
      <c r="G62" s="12">
        <f t="shared" si="1"/>
        <v>31.4</v>
      </c>
      <c r="H62" s="12">
        <f t="shared" si="2"/>
        <v>6</v>
      </c>
      <c r="I62" s="12" t="str">
        <f t="shared" si="3"/>
        <v>+/-</v>
      </c>
      <c r="J62" s="12" t="str">
        <f t="shared" si="4"/>
        <v>1.0</v>
      </c>
      <c r="K62" s="13">
        <f t="shared" si="5"/>
        <v>0.60790273556231</v>
      </c>
      <c r="L62" s="13">
        <f t="shared" si="6"/>
        <v>-3.0999999999999979</v>
      </c>
      <c r="M62" s="13">
        <f t="shared" si="7"/>
        <v>0.61093468821403585</v>
      </c>
      <c r="N62" s="13">
        <f t="shared" si="8"/>
        <v>-5.0741921514758364</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335" priority="5" operator="equal">
      <formula>"State Selected"</formula>
    </cfRule>
    <cfRule type="cellIs" dxfId="334" priority="6" operator="equal">
      <formula>"Not Significantly Different"</formula>
    </cfRule>
  </conditionalFormatting>
  <conditionalFormatting sqref="E10:E62">
    <cfRule type="cellIs" dxfId="333" priority="1" operator="equal">
      <formula>"OTHER ERROR"</formula>
    </cfRule>
    <cfRule type="cellIs" dxfId="332" priority="2" operator="equal">
      <formula>"Statistical Test not applicable"</formula>
    </cfRule>
    <cfRule type="cellIs" dxfId="331" priority="3" operator="equal">
      <formula>"Geography Selected"</formula>
    </cfRule>
    <cfRule type="cellIs" dxfId="330"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185BF6E9-7303-44BC-9A1D-1C836719503A}">
      <formula1>$O$10:$O$62</formula1>
    </dataValidation>
  </dataValidation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E837F-A77A-461C-9337-E9BDAEF89974}">
  <sheetPr codeName="Sheet72"/>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75</v>
      </c>
    </row>
    <row r="2" spans="1:16" x14ac:dyDescent="0.25">
      <c r="A2" s="14" t="s">
        <v>181</v>
      </c>
      <c r="B2" s="12" t="s">
        <v>406</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16.600000000000001</v>
      </c>
      <c r="C6" s="12" t="s">
        <v>188</v>
      </c>
      <c r="H6" s="19" t="s">
        <v>189</v>
      </c>
      <c r="I6" s="12">
        <f>VLOOKUP($B$4,$B$9:$K$62,6,FALSE)</f>
        <v>16.600000000000001</v>
      </c>
      <c r="K6" s="23"/>
      <c r="L6" s="21"/>
      <c r="M6" s="21"/>
      <c r="N6" s="21"/>
      <c r="O6" s="21"/>
      <c r="P6" s="21"/>
    </row>
    <row r="7" spans="1:16" ht="15.75" thickBot="1" x14ac:dyDescent="0.3">
      <c r="A7" s="15" t="s">
        <v>190</v>
      </c>
      <c r="B7" s="46" t="str">
        <f>VLOOKUP($B$4,$B$10:$D$62,3,FALSE)</f>
        <v>+/-0.2</v>
      </c>
      <c r="C7" s="12" t="s">
        <v>191</v>
      </c>
      <c r="H7" s="19" t="s">
        <v>192</v>
      </c>
      <c r="I7" s="25">
        <f>VLOOKUP($B$4,$B$9:$K$62,10,FALSE)</f>
        <v>0.12158054711246201</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16.600000000000001</v>
      </c>
      <c r="D10" s="33" t="s">
        <v>210</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16.600000000000001</v>
      </c>
      <c r="H10" s="12">
        <f>LEN(TRIM(D10))</f>
        <v>6</v>
      </c>
      <c r="I10" s="12" t="str">
        <f>IF(H10&gt;=3,MID(TRIM(D10),1,3),"NO")</f>
        <v>+/-</v>
      </c>
      <c r="J10" s="12" t="str">
        <f>IF(TRIM(I10)="+/-",MID(TRIM(D10),4,H10-3),D10)</f>
        <v>0.2</v>
      </c>
      <c r="K10" s="13">
        <f>IF(TRIM(J10)="*****",0,IF(ISERROR(VALUE(J10)),"NA",VALUE(J10/$I$4)))</f>
        <v>0.12158054711246201</v>
      </c>
      <c r="L10" s="13">
        <f>IF(AND(ISNUMBER(G10),ISNUMBER($I$6)),$I$6-G10,"N/A")</f>
        <v>0</v>
      </c>
      <c r="M10" s="13">
        <f>IF(AND(ISNUMBER(K10),ISNUMBER($I$7)),SQRT(K10^2+($I$7)^2),"N/A")</f>
        <v>0.17194085864718481</v>
      </c>
      <c r="N10" s="13">
        <f>IF(AND(ISNUMBER(L10),ISNUMBER(M10),M10&lt;&gt;0),L10/M10,"NA")</f>
        <v>0</v>
      </c>
      <c r="O10" s="12" t="s">
        <v>184</v>
      </c>
    </row>
    <row r="11" spans="1:16" x14ac:dyDescent="0.25">
      <c r="A11" s="30">
        <v>1</v>
      </c>
      <c r="B11" s="31" t="s">
        <v>232</v>
      </c>
      <c r="C11" s="32">
        <v>23.1</v>
      </c>
      <c r="D11" s="35" t="s">
        <v>351</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23.1</v>
      </c>
      <c r="H11" s="12">
        <f t="shared" ref="H11:H62" si="2">LEN(TRIM(D11))</f>
        <v>6</v>
      </c>
      <c r="I11" s="12" t="str">
        <f t="shared" ref="I11:I62" si="3">IF(H11&gt;=3,MID(TRIM(D11),1,3),"NO")</f>
        <v>+/-</v>
      </c>
      <c r="J11" s="12" t="str">
        <f t="shared" ref="J11:J62" si="4">IF(TRIM(I11)="+/-",MID(TRIM(D11),4,H11-3),D11)</f>
        <v>2.4</v>
      </c>
      <c r="K11" s="13">
        <f t="shared" ref="K11:K62" si="5">IF(TRIM(J11)="*****",0,IF(ISERROR(VALUE(J11)),"NA",VALUE(J11/$I$4)))</f>
        <v>1.4589665653495441</v>
      </c>
      <c r="L11" s="13">
        <f t="shared" ref="L11:L62" si="6">IF(AND(ISNUMBER(G11),ISNUMBER($I$6)),$I$6-G11,"N/A")</f>
        <v>-6.5</v>
      </c>
      <c r="M11" s="13">
        <f t="shared" ref="M11:M62" si="7">IF(AND(ISNUMBER(K11),ISNUMBER($I$7)),SQRT(K11^2+($I$7)^2),"N/A")</f>
        <v>1.4640236569960239</v>
      </c>
      <c r="N11" s="13">
        <f>IF(AND(ISNUMBER(L11),ISNUMBER(M11),M11&lt;&gt;0),L11/M11,"NA")</f>
        <v>-4.4398189666805727</v>
      </c>
      <c r="O11" s="12" t="s">
        <v>208</v>
      </c>
    </row>
    <row r="12" spans="1:16" x14ac:dyDescent="0.25">
      <c r="A12" s="30">
        <v>2</v>
      </c>
      <c r="B12" s="31" t="s">
        <v>216</v>
      </c>
      <c r="C12" s="32">
        <v>22.9</v>
      </c>
      <c r="D12" s="33" t="s">
        <v>331</v>
      </c>
      <c r="E12" s="48" t="str">
        <f t="shared" si="0"/>
        <v>Significantly Different</v>
      </c>
      <c r="G12" s="12">
        <f t="shared" si="1"/>
        <v>22.9</v>
      </c>
      <c r="H12" s="12">
        <f t="shared" si="2"/>
        <v>6</v>
      </c>
      <c r="I12" s="12" t="str">
        <f t="shared" si="3"/>
        <v>+/-</v>
      </c>
      <c r="J12" s="12" t="str">
        <f t="shared" si="4"/>
        <v>4.8</v>
      </c>
      <c r="K12" s="13">
        <f t="shared" si="5"/>
        <v>2.9179331306990881</v>
      </c>
      <c r="L12" s="13">
        <f t="shared" si="6"/>
        <v>-6.2999999999999972</v>
      </c>
      <c r="M12" s="13">
        <f t="shared" si="7"/>
        <v>2.920464960356064</v>
      </c>
      <c r="N12" s="13">
        <f t="shared" ref="N12:N62" si="8">IF(AND(ISNUMBER(L12),ISNUMBER(M12),M12&lt;&gt;0),L12/M12,"NA")</f>
        <v>-2.1571907506234553</v>
      </c>
      <c r="O12" s="12" t="s">
        <v>211</v>
      </c>
    </row>
    <row r="13" spans="1:16" x14ac:dyDescent="0.25">
      <c r="A13" s="30">
        <v>3</v>
      </c>
      <c r="B13" s="31" t="s">
        <v>221</v>
      </c>
      <c r="C13" s="32">
        <v>22.6</v>
      </c>
      <c r="D13" s="33" t="s">
        <v>312</v>
      </c>
      <c r="E13" s="48" t="str">
        <f t="shared" si="0"/>
        <v>Significantly Different</v>
      </c>
      <c r="G13" s="12">
        <f t="shared" si="1"/>
        <v>22.6</v>
      </c>
      <c r="H13" s="12">
        <f t="shared" si="2"/>
        <v>6</v>
      </c>
      <c r="I13" s="12" t="str">
        <f t="shared" si="3"/>
        <v>+/-</v>
      </c>
      <c r="J13" s="12" t="str">
        <f t="shared" si="4"/>
        <v>3.3</v>
      </c>
      <c r="K13" s="13">
        <f t="shared" si="5"/>
        <v>2.0060790273556228</v>
      </c>
      <c r="L13" s="13">
        <f t="shared" si="6"/>
        <v>-6</v>
      </c>
      <c r="M13" s="13">
        <f t="shared" si="7"/>
        <v>2.009759909400187</v>
      </c>
      <c r="N13" s="13">
        <f t="shared" si="8"/>
        <v>-2.9854312308332891</v>
      </c>
      <c r="O13" s="12" t="s">
        <v>213</v>
      </c>
    </row>
    <row r="14" spans="1:16" x14ac:dyDescent="0.25">
      <c r="A14" s="30">
        <v>4</v>
      </c>
      <c r="B14" s="31" t="s">
        <v>226</v>
      </c>
      <c r="C14" s="32">
        <v>22.3</v>
      </c>
      <c r="D14" s="33" t="s">
        <v>310</v>
      </c>
      <c r="E14" s="48" t="str">
        <f t="shared" si="0"/>
        <v>Significantly Different</v>
      </c>
      <c r="G14" s="12">
        <f t="shared" si="1"/>
        <v>22.3</v>
      </c>
      <c r="H14" s="12">
        <f t="shared" si="2"/>
        <v>6</v>
      </c>
      <c r="I14" s="12" t="str">
        <f t="shared" si="3"/>
        <v>+/-</v>
      </c>
      <c r="J14" s="12" t="str">
        <f t="shared" si="4"/>
        <v>5.2</v>
      </c>
      <c r="K14" s="13">
        <f t="shared" si="5"/>
        <v>3.1610942249240122</v>
      </c>
      <c r="L14" s="13">
        <f t="shared" si="6"/>
        <v>-5.6999999999999993</v>
      </c>
      <c r="M14" s="13">
        <f t="shared" si="7"/>
        <v>3.1634314483301367</v>
      </c>
      <c r="N14" s="13">
        <f t="shared" si="8"/>
        <v>-1.8018408469097149</v>
      </c>
      <c r="O14" s="12" t="s">
        <v>215</v>
      </c>
    </row>
    <row r="15" spans="1:16" x14ac:dyDescent="0.25">
      <c r="A15" s="30">
        <v>5</v>
      </c>
      <c r="B15" s="31" t="s">
        <v>230</v>
      </c>
      <c r="C15" s="32">
        <v>21.5</v>
      </c>
      <c r="D15" s="33" t="s">
        <v>310</v>
      </c>
      <c r="E15" s="48" t="str">
        <f t="shared" si="0"/>
        <v>Not Significantly Different</v>
      </c>
      <c r="G15" s="12">
        <f t="shared" si="1"/>
        <v>21.5</v>
      </c>
      <c r="H15" s="12">
        <f t="shared" si="2"/>
        <v>6</v>
      </c>
      <c r="I15" s="12" t="str">
        <f t="shared" si="3"/>
        <v>+/-</v>
      </c>
      <c r="J15" s="12" t="str">
        <f t="shared" si="4"/>
        <v>5.2</v>
      </c>
      <c r="K15" s="13">
        <f t="shared" si="5"/>
        <v>3.1610942249240122</v>
      </c>
      <c r="L15" s="13">
        <f t="shared" si="6"/>
        <v>-4.8999999999999986</v>
      </c>
      <c r="M15" s="13">
        <f t="shared" si="7"/>
        <v>3.1634314483301367</v>
      </c>
      <c r="N15" s="13">
        <f t="shared" si="8"/>
        <v>-1.5489509034837896</v>
      </c>
      <c r="O15" s="12" t="s">
        <v>218</v>
      </c>
    </row>
    <row r="16" spans="1:16" x14ac:dyDescent="0.25">
      <c r="A16" s="30">
        <v>6</v>
      </c>
      <c r="B16" s="31" t="s">
        <v>211</v>
      </c>
      <c r="C16" s="32">
        <v>20.8</v>
      </c>
      <c r="D16" s="33" t="s">
        <v>318</v>
      </c>
      <c r="E16" s="48" t="str">
        <f t="shared" si="0"/>
        <v>Significantly Different</v>
      </c>
      <c r="G16" s="12">
        <f t="shared" si="1"/>
        <v>20.8</v>
      </c>
      <c r="H16" s="12">
        <f t="shared" si="2"/>
        <v>6</v>
      </c>
      <c r="I16" s="12" t="str">
        <f t="shared" si="3"/>
        <v>+/-</v>
      </c>
      <c r="J16" s="12" t="str">
        <f t="shared" si="4"/>
        <v>4.0</v>
      </c>
      <c r="K16" s="13">
        <f t="shared" si="5"/>
        <v>2.43161094224924</v>
      </c>
      <c r="L16" s="13">
        <f t="shared" si="6"/>
        <v>-4.1999999999999993</v>
      </c>
      <c r="M16" s="13">
        <f t="shared" si="7"/>
        <v>2.4346485586019191</v>
      </c>
      <c r="N16" s="13">
        <f t="shared" si="8"/>
        <v>-1.725094977326757</v>
      </c>
      <c r="O16" s="12" t="s">
        <v>220</v>
      </c>
    </row>
    <row r="17" spans="1:15" x14ac:dyDescent="0.25">
      <c r="A17" s="30">
        <v>7</v>
      </c>
      <c r="B17" s="31" t="s">
        <v>260</v>
      </c>
      <c r="C17" s="32">
        <v>20.3</v>
      </c>
      <c r="D17" s="33" t="s">
        <v>322</v>
      </c>
      <c r="E17" s="48" t="str">
        <f t="shared" si="0"/>
        <v>Significantly Different</v>
      </c>
      <c r="G17" s="12">
        <f t="shared" si="1"/>
        <v>20.3</v>
      </c>
      <c r="H17" s="12">
        <f t="shared" si="2"/>
        <v>6</v>
      </c>
      <c r="I17" s="12" t="str">
        <f t="shared" si="3"/>
        <v>+/-</v>
      </c>
      <c r="J17" s="12" t="str">
        <f t="shared" si="4"/>
        <v>1.5</v>
      </c>
      <c r="K17" s="13">
        <f t="shared" si="5"/>
        <v>0.91185410334346506</v>
      </c>
      <c r="L17" s="13">
        <f t="shared" si="6"/>
        <v>-3.6999999999999993</v>
      </c>
      <c r="M17" s="13">
        <f t="shared" si="7"/>
        <v>0.91992376598307335</v>
      </c>
      <c r="N17" s="13">
        <f t="shared" si="8"/>
        <v>-4.0220724116699031</v>
      </c>
      <c r="O17" s="12" t="s">
        <v>222</v>
      </c>
    </row>
    <row r="18" spans="1:15" x14ac:dyDescent="0.25">
      <c r="A18" s="30">
        <v>8</v>
      </c>
      <c r="B18" s="31" t="s">
        <v>233</v>
      </c>
      <c r="C18" s="32">
        <v>19.600000000000001</v>
      </c>
      <c r="D18" s="33" t="s">
        <v>312</v>
      </c>
      <c r="E18" s="48" t="str">
        <f t="shared" si="0"/>
        <v>Not Significantly Different</v>
      </c>
      <c r="G18" s="12">
        <f t="shared" si="1"/>
        <v>19.600000000000001</v>
      </c>
      <c r="H18" s="12">
        <f t="shared" si="2"/>
        <v>6</v>
      </c>
      <c r="I18" s="12" t="str">
        <f t="shared" si="3"/>
        <v>+/-</v>
      </c>
      <c r="J18" s="12" t="str">
        <f t="shared" si="4"/>
        <v>3.3</v>
      </c>
      <c r="K18" s="13">
        <f t="shared" si="5"/>
        <v>2.0060790273556228</v>
      </c>
      <c r="L18" s="13">
        <f t="shared" si="6"/>
        <v>-3</v>
      </c>
      <c r="M18" s="13">
        <f t="shared" si="7"/>
        <v>2.009759909400187</v>
      </c>
      <c r="N18" s="13">
        <f t="shared" si="8"/>
        <v>-1.4927156154166445</v>
      </c>
      <c r="O18" s="12" t="s">
        <v>224</v>
      </c>
    </row>
    <row r="19" spans="1:15" x14ac:dyDescent="0.25">
      <c r="A19" s="30">
        <v>9</v>
      </c>
      <c r="B19" s="31" t="s">
        <v>213</v>
      </c>
      <c r="C19" s="32">
        <v>19.5</v>
      </c>
      <c r="D19" s="33" t="s">
        <v>322</v>
      </c>
      <c r="E19" s="48" t="str">
        <f t="shared" si="0"/>
        <v>Significantly Different</v>
      </c>
      <c r="G19" s="12">
        <f t="shared" si="1"/>
        <v>19.5</v>
      </c>
      <c r="H19" s="12">
        <f t="shared" si="2"/>
        <v>6</v>
      </c>
      <c r="I19" s="12" t="str">
        <f t="shared" si="3"/>
        <v>+/-</v>
      </c>
      <c r="J19" s="12" t="str">
        <f t="shared" si="4"/>
        <v>1.5</v>
      </c>
      <c r="K19" s="13">
        <f t="shared" si="5"/>
        <v>0.91185410334346506</v>
      </c>
      <c r="L19" s="13">
        <f t="shared" si="6"/>
        <v>-2.8999999999999986</v>
      </c>
      <c r="M19" s="13">
        <f t="shared" si="7"/>
        <v>0.91992376598307335</v>
      </c>
      <c r="N19" s="13">
        <f t="shared" si="8"/>
        <v>-3.1524351334710041</v>
      </c>
      <c r="O19" s="12" t="s">
        <v>226</v>
      </c>
    </row>
    <row r="20" spans="1:15" x14ac:dyDescent="0.25">
      <c r="A20" s="30">
        <v>9</v>
      </c>
      <c r="B20" s="31" t="s">
        <v>220</v>
      </c>
      <c r="C20" s="32">
        <v>19.5</v>
      </c>
      <c r="D20" s="35" t="s">
        <v>324</v>
      </c>
      <c r="E20" s="48" t="str">
        <f t="shared" si="0"/>
        <v>Significantly Different</v>
      </c>
      <c r="G20" s="12">
        <f t="shared" si="1"/>
        <v>19.5</v>
      </c>
      <c r="H20" s="12">
        <f t="shared" si="2"/>
        <v>6</v>
      </c>
      <c r="I20" s="12" t="str">
        <f t="shared" si="3"/>
        <v>+/-</v>
      </c>
      <c r="J20" s="12" t="str">
        <f t="shared" si="4"/>
        <v>1.4</v>
      </c>
      <c r="K20" s="13">
        <f t="shared" si="5"/>
        <v>0.85106382978723394</v>
      </c>
      <c r="L20" s="13">
        <f t="shared" si="6"/>
        <v>-2.8999999999999986</v>
      </c>
      <c r="M20" s="13">
        <f t="shared" si="7"/>
        <v>0.8597042932359239</v>
      </c>
      <c r="N20" s="13">
        <f t="shared" si="8"/>
        <v>-3.3732528996504239</v>
      </c>
      <c r="O20" s="12" t="s">
        <v>229</v>
      </c>
    </row>
    <row r="21" spans="1:15" x14ac:dyDescent="0.25">
      <c r="A21" s="30">
        <v>11</v>
      </c>
      <c r="B21" s="31" t="s">
        <v>242</v>
      </c>
      <c r="C21" s="32">
        <v>19.3</v>
      </c>
      <c r="D21" s="33" t="s">
        <v>322</v>
      </c>
      <c r="E21" s="48" t="str">
        <f t="shared" si="0"/>
        <v>Significantly Different</v>
      </c>
      <c r="G21" s="12">
        <f t="shared" si="1"/>
        <v>19.3</v>
      </c>
      <c r="H21" s="12">
        <f t="shared" si="2"/>
        <v>6</v>
      </c>
      <c r="I21" s="12" t="str">
        <f t="shared" si="3"/>
        <v>+/-</v>
      </c>
      <c r="J21" s="12" t="str">
        <f t="shared" si="4"/>
        <v>1.5</v>
      </c>
      <c r="K21" s="13">
        <f t="shared" si="5"/>
        <v>0.91185410334346506</v>
      </c>
      <c r="L21" s="13">
        <f t="shared" si="6"/>
        <v>-2.6999999999999993</v>
      </c>
      <c r="M21" s="13">
        <f t="shared" si="7"/>
        <v>0.91992376598307335</v>
      </c>
      <c r="N21" s="13">
        <f t="shared" si="8"/>
        <v>-2.9350258139212801</v>
      </c>
      <c r="O21" s="12" t="s">
        <v>231</v>
      </c>
    </row>
    <row r="22" spans="1:15" x14ac:dyDescent="0.25">
      <c r="A22" s="30">
        <v>12</v>
      </c>
      <c r="B22" s="31" t="s">
        <v>209</v>
      </c>
      <c r="C22" s="32">
        <v>19</v>
      </c>
      <c r="D22" s="33" t="s">
        <v>407</v>
      </c>
      <c r="E22" s="48" t="str">
        <f t="shared" si="0"/>
        <v>Not Significantly Different</v>
      </c>
      <c r="G22" s="12">
        <f t="shared" si="1"/>
        <v>19</v>
      </c>
      <c r="H22" s="12">
        <f t="shared" si="2"/>
        <v>6</v>
      </c>
      <c r="I22" s="12" t="str">
        <f t="shared" si="3"/>
        <v>+/-</v>
      </c>
      <c r="J22" s="12" t="str">
        <f t="shared" si="4"/>
        <v>5.4</v>
      </c>
      <c r="K22" s="13">
        <f t="shared" si="5"/>
        <v>3.2826747720364744</v>
      </c>
      <c r="L22" s="13">
        <f t="shared" si="6"/>
        <v>-2.3999999999999986</v>
      </c>
      <c r="M22" s="13">
        <f t="shared" si="7"/>
        <v>3.2849254920623214</v>
      </c>
      <c r="N22" s="13">
        <f t="shared" si="8"/>
        <v>-0.73061017846503595</v>
      </c>
      <c r="O22" s="12" t="s">
        <v>233</v>
      </c>
    </row>
    <row r="23" spans="1:15" x14ac:dyDescent="0.25">
      <c r="A23" s="30">
        <v>13</v>
      </c>
      <c r="B23" s="31" t="s">
        <v>236</v>
      </c>
      <c r="C23" s="32">
        <v>18.8</v>
      </c>
      <c r="D23" s="33" t="s">
        <v>317</v>
      </c>
      <c r="E23" s="48" t="str">
        <f t="shared" si="0"/>
        <v>Significantly Different</v>
      </c>
      <c r="G23" s="12">
        <f t="shared" si="1"/>
        <v>18.8</v>
      </c>
      <c r="H23" s="12">
        <f t="shared" si="2"/>
        <v>6</v>
      </c>
      <c r="I23" s="12" t="str">
        <f t="shared" si="3"/>
        <v>+/-</v>
      </c>
      <c r="J23" s="12" t="str">
        <f t="shared" si="4"/>
        <v>2.0</v>
      </c>
      <c r="K23" s="13">
        <f t="shared" si="5"/>
        <v>1.21580547112462</v>
      </c>
      <c r="L23" s="13">
        <f t="shared" si="6"/>
        <v>-2.1999999999999993</v>
      </c>
      <c r="M23" s="13">
        <f t="shared" si="7"/>
        <v>1.2218693764280717</v>
      </c>
      <c r="N23" s="13">
        <f t="shared" si="8"/>
        <v>-1.8005197956849748</v>
      </c>
      <c r="O23" s="12" t="s">
        <v>221</v>
      </c>
    </row>
    <row r="24" spans="1:15" x14ac:dyDescent="0.25">
      <c r="A24" s="30">
        <v>14</v>
      </c>
      <c r="B24" s="31" t="s">
        <v>254</v>
      </c>
      <c r="C24" s="32">
        <v>18.7</v>
      </c>
      <c r="D24" s="33" t="s">
        <v>332</v>
      </c>
      <c r="E24" s="48" t="str">
        <f t="shared" si="0"/>
        <v>Not Significantly Different</v>
      </c>
      <c r="G24" s="12">
        <f t="shared" si="1"/>
        <v>18.7</v>
      </c>
      <c r="H24" s="12">
        <f t="shared" si="2"/>
        <v>6</v>
      </c>
      <c r="I24" s="12" t="str">
        <f t="shared" si="3"/>
        <v>+/-</v>
      </c>
      <c r="J24" s="12" t="str">
        <f t="shared" si="4"/>
        <v>2.2</v>
      </c>
      <c r="K24" s="13">
        <f t="shared" si="5"/>
        <v>1.3373860182370823</v>
      </c>
      <c r="L24" s="13">
        <f t="shared" si="6"/>
        <v>-2.0999999999999979</v>
      </c>
      <c r="M24" s="13">
        <f t="shared" si="7"/>
        <v>1.3429010355242872</v>
      </c>
      <c r="N24" s="13">
        <f t="shared" si="8"/>
        <v>-1.5637786735193995</v>
      </c>
      <c r="O24" s="12" t="s">
        <v>235</v>
      </c>
    </row>
    <row r="25" spans="1:15" x14ac:dyDescent="0.25">
      <c r="A25" s="30">
        <v>14</v>
      </c>
      <c r="B25" s="31" t="s">
        <v>239</v>
      </c>
      <c r="C25" s="32">
        <v>18.7</v>
      </c>
      <c r="D25" s="33" t="s">
        <v>334</v>
      </c>
      <c r="E25" s="48" t="str">
        <f t="shared" si="0"/>
        <v>Significantly Different</v>
      </c>
      <c r="G25" s="12">
        <f t="shared" si="1"/>
        <v>18.7</v>
      </c>
      <c r="H25" s="12">
        <f t="shared" si="2"/>
        <v>6</v>
      </c>
      <c r="I25" s="12" t="str">
        <f t="shared" si="3"/>
        <v>+/-</v>
      </c>
      <c r="J25" s="12" t="str">
        <f t="shared" si="4"/>
        <v>1.8</v>
      </c>
      <c r="K25" s="13">
        <f t="shared" si="5"/>
        <v>1.094224924012158</v>
      </c>
      <c r="L25" s="13">
        <f t="shared" si="6"/>
        <v>-2.0999999999999979</v>
      </c>
      <c r="M25" s="13">
        <f t="shared" si="7"/>
        <v>1.1009586794088044</v>
      </c>
      <c r="N25" s="13">
        <f t="shared" si="8"/>
        <v>-1.907428534127785</v>
      </c>
      <c r="O25" s="12" t="s">
        <v>237</v>
      </c>
    </row>
    <row r="26" spans="1:15" x14ac:dyDescent="0.25">
      <c r="A26" s="30">
        <v>14</v>
      </c>
      <c r="B26" s="31" t="s">
        <v>256</v>
      </c>
      <c r="C26" s="32">
        <v>18.7</v>
      </c>
      <c r="D26" s="33" t="s">
        <v>321</v>
      </c>
      <c r="E26" s="48" t="str">
        <f t="shared" si="0"/>
        <v>Significantly Different</v>
      </c>
      <c r="G26" s="12">
        <f t="shared" si="1"/>
        <v>18.7</v>
      </c>
      <c r="H26" s="12">
        <f t="shared" si="2"/>
        <v>6</v>
      </c>
      <c r="I26" s="12" t="str">
        <f t="shared" si="3"/>
        <v>+/-</v>
      </c>
      <c r="J26" s="12" t="str">
        <f t="shared" si="4"/>
        <v>1.2</v>
      </c>
      <c r="K26" s="13">
        <f t="shared" si="5"/>
        <v>0.72948328267477203</v>
      </c>
      <c r="L26" s="13">
        <f t="shared" si="6"/>
        <v>-2.0999999999999979</v>
      </c>
      <c r="M26" s="13">
        <f t="shared" si="7"/>
        <v>0.73954559638884132</v>
      </c>
      <c r="N26" s="13">
        <f t="shared" si="8"/>
        <v>-2.839581508231781</v>
      </c>
      <c r="O26" s="12" t="s">
        <v>219</v>
      </c>
    </row>
    <row r="27" spans="1:15" x14ac:dyDescent="0.25">
      <c r="A27" s="30">
        <v>17</v>
      </c>
      <c r="B27" s="31" t="s">
        <v>258</v>
      </c>
      <c r="C27" s="32">
        <v>18.100000000000001</v>
      </c>
      <c r="D27" s="33" t="s">
        <v>265</v>
      </c>
      <c r="E27" s="48" t="str">
        <f t="shared" si="0"/>
        <v>Significantly Different</v>
      </c>
      <c r="G27" s="12">
        <f t="shared" si="1"/>
        <v>18.100000000000001</v>
      </c>
      <c r="H27" s="12">
        <f t="shared" si="2"/>
        <v>6</v>
      </c>
      <c r="I27" s="12" t="str">
        <f t="shared" si="3"/>
        <v>+/-</v>
      </c>
      <c r="J27" s="12" t="str">
        <f t="shared" si="4"/>
        <v>0.7</v>
      </c>
      <c r="K27" s="13">
        <f t="shared" si="5"/>
        <v>0.42553191489361697</v>
      </c>
      <c r="L27" s="13">
        <f t="shared" si="6"/>
        <v>-1.5</v>
      </c>
      <c r="M27" s="13">
        <f t="shared" si="7"/>
        <v>0.44255987168878524</v>
      </c>
      <c r="N27" s="13">
        <f t="shared" si="8"/>
        <v>-3.3893719154339021</v>
      </c>
      <c r="O27" s="12" t="s">
        <v>236</v>
      </c>
    </row>
    <row r="28" spans="1:15" x14ac:dyDescent="0.25">
      <c r="A28" s="30">
        <v>17</v>
      </c>
      <c r="B28" s="31" t="s">
        <v>262</v>
      </c>
      <c r="C28" s="32">
        <v>18.100000000000001</v>
      </c>
      <c r="D28" s="33" t="s">
        <v>333</v>
      </c>
      <c r="E28" s="48" t="str">
        <f t="shared" si="0"/>
        <v>Significantly Different</v>
      </c>
      <c r="G28" s="12">
        <f t="shared" si="1"/>
        <v>18.100000000000001</v>
      </c>
      <c r="H28" s="12">
        <f t="shared" si="2"/>
        <v>6</v>
      </c>
      <c r="I28" s="12" t="str">
        <f t="shared" si="3"/>
        <v>+/-</v>
      </c>
      <c r="J28" s="12" t="str">
        <f t="shared" si="4"/>
        <v>1.3</v>
      </c>
      <c r="K28" s="13">
        <f t="shared" si="5"/>
        <v>0.79027355623100304</v>
      </c>
      <c r="L28" s="13">
        <f t="shared" si="6"/>
        <v>-1.5</v>
      </c>
      <c r="M28" s="13">
        <f t="shared" si="7"/>
        <v>0.79957121203440151</v>
      </c>
      <c r="N28" s="13">
        <f t="shared" si="8"/>
        <v>-1.8760055107329985</v>
      </c>
      <c r="O28" s="12" t="s">
        <v>225</v>
      </c>
    </row>
    <row r="29" spans="1:15" x14ac:dyDescent="0.25">
      <c r="A29" s="30">
        <v>19</v>
      </c>
      <c r="B29" s="31" t="s">
        <v>238</v>
      </c>
      <c r="C29" s="32">
        <v>18</v>
      </c>
      <c r="D29" s="33" t="s">
        <v>342</v>
      </c>
      <c r="E29" s="48" t="str">
        <f t="shared" si="0"/>
        <v>Not Significantly Different</v>
      </c>
      <c r="G29" s="12">
        <f t="shared" si="1"/>
        <v>18</v>
      </c>
      <c r="H29" s="12">
        <f t="shared" si="2"/>
        <v>6</v>
      </c>
      <c r="I29" s="12" t="str">
        <f t="shared" si="3"/>
        <v>+/-</v>
      </c>
      <c r="J29" s="12" t="str">
        <f t="shared" si="4"/>
        <v>3.0</v>
      </c>
      <c r="K29" s="13">
        <f t="shared" si="5"/>
        <v>1.8237082066869301</v>
      </c>
      <c r="L29" s="13">
        <f t="shared" si="6"/>
        <v>-1.3999999999999986</v>
      </c>
      <c r="M29" s="13">
        <f t="shared" si="7"/>
        <v>1.8277563985863718</v>
      </c>
      <c r="N29" s="13">
        <f t="shared" si="8"/>
        <v>-0.765966406181256</v>
      </c>
      <c r="O29" s="12" t="s">
        <v>241</v>
      </c>
    </row>
    <row r="30" spans="1:15" x14ac:dyDescent="0.25">
      <c r="A30" s="30">
        <v>20</v>
      </c>
      <c r="B30" s="31" t="s">
        <v>215</v>
      </c>
      <c r="C30" s="32">
        <v>17.899999999999999</v>
      </c>
      <c r="D30" s="33" t="s">
        <v>334</v>
      </c>
      <c r="E30" s="48" t="str">
        <f t="shared" si="0"/>
        <v>Not Significantly Different</v>
      </c>
      <c r="G30" s="12">
        <f t="shared" si="1"/>
        <v>17.899999999999999</v>
      </c>
      <c r="H30" s="12">
        <f t="shared" si="2"/>
        <v>6</v>
      </c>
      <c r="I30" s="12" t="str">
        <f t="shared" si="3"/>
        <v>+/-</v>
      </c>
      <c r="J30" s="12" t="str">
        <f t="shared" si="4"/>
        <v>1.8</v>
      </c>
      <c r="K30" s="13">
        <f t="shared" si="5"/>
        <v>1.094224924012158</v>
      </c>
      <c r="L30" s="13">
        <f t="shared" si="6"/>
        <v>-1.2999999999999972</v>
      </c>
      <c r="M30" s="13">
        <f t="shared" si="7"/>
        <v>1.1009586794088044</v>
      </c>
      <c r="N30" s="13">
        <f t="shared" si="8"/>
        <v>-1.1807890925552942</v>
      </c>
      <c r="O30" s="12" t="s">
        <v>207</v>
      </c>
    </row>
    <row r="31" spans="1:15" x14ac:dyDescent="0.25">
      <c r="A31" s="30">
        <v>21</v>
      </c>
      <c r="B31" s="31" t="s">
        <v>219</v>
      </c>
      <c r="C31" s="32">
        <v>17.5</v>
      </c>
      <c r="D31" s="33" t="s">
        <v>334</v>
      </c>
      <c r="E31" s="48" t="str">
        <f t="shared" si="0"/>
        <v>Not Significantly Different</v>
      </c>
      <c r="G31" s="12">
        <f t="shared" si="1"/>
        <v>17.5</v>
      </c>
      <c r="H31" s="12">
        <f t="shared" si="2"/>
        <v>6</v>
      </c>
      <c r="I31" s="12" t="str">
        <f t="shared" si="3"/>
        <v>+/-</v>
      </c>
      <c r="J31" s="12" t="str">
        <f t="shared" si="4"/>
        <v>1.8</v>
      </c>
      <c r="K31" s="13">
        <f t="shared" si="5"/>
        <v>1.094224924012158</v>
      </c>
      <c r="L31" s="13">
        <f t="shared" si="6"/>
        <v>-0.89999999999999858</v>
      </c>
      <c r="M31" s="13">
        <f t="shared" si="7"/>
        <v>1.1009586794088044</v>
      </c>
      <c r="N31" s="13">
        <f t="shared" si="8"/>
        <v>-0.81746937176905032</v>
      </c>
      <c r="O31" s="12" t="s">
        <v>244</v>
      </c>
    </row>
    <row r="32" spans="1:15" x14ac:dyDescent="0.25">
      <c r="A32" s="30">
        <v>22</v>
      </c>
      <c r="B32" s="31" t="s">
        <v>251</v>
      </c>
      <c r="C32" s="32">
        <v>17.399999999999999</v>
      </c>
      <c r="D32" s="33" t="s">
        <v>333</v>
      </c>
      <c r="E32" s="48" t="str">
        <f t="shared" si="0"/>
        <v>Not Significantly Different</v>
      </c>
      <c r="G32" s="12">
        <f t="shared" si="1"/>
        <v>17.399999999999999</v>
      </c>
      <c r="H32" s="12">
        <f t="shared" si="2"/>
        <v>6</v>
      </c>
      <c r="I32" s="12" t="str">
        <f t="shared" si="3"/>
        <v>+/-</v>
      </c>
      <c r="J32" s="12" t="str">
        <f t="shared" si="4"/>
        <v>1.3</v>
      </c>
      <c r="K32" s="13">
        <f t="shared" si="5"/>
        <v>0.79027355623100304</v>
      </c>
      <c r="L32" s="13">
        <f t="shared" si="6"/>
        <v>-0.79999999999999716</v>
      </c>
      <c r="M32" s="13">
        <f t="shared" si="7"/>
        <v>0.79957121203440151</v>
      </c>
      <c r="N32" s="13">
        <f t="shared" si="8"/>
        <v>-1.000536272390929</v>
      </c>
      <c r="O32" s="12" t="s">
        <v>247</v>
      </c>
    </row>
    <row r="33" spans="1:15" x14ac:dyDescent="0.25">
      <c r="A33" s="30">
        <v>23</v>
      </c>
      <c r="B33" s="31" t="s">
        <v>208</v>
      </c>
      <c r="C33" s="32">
        <v>17.100000000000001</v>
      </c>
      <c r="D33" s="33" t="s">
        <v>315</v>
      </c>
      <c r="E33" s="48" t="str">
        <f t="shared" si="0"/>
        <v>Not Significantly Different</v>
      </c>
      <c r="G33" s="12">
        <f t="shared" si="1"/>
        <v>17.100000000000001</v>
      </c>
      <c r="H33" s="12">
        <f t="shared" si="2"/>
        <v>6</v>
      </c>
      <c r="I33" s="12" t="str">
        <f t="shared" si="3"/>
        <v>+/-</v>
      </c>
      <c r="J33" s="12" t="str">
        <f t="shared" si="4"/>
        <v>1.7</v>
      </c>
      <c r="K33" s="13">
        <f t="shared" si="5"/>
        <v>1.0334346504559271</v>
      </c>
      <c r="L33" s="13">
        <f t="shared" si="6"/>
        <v>-0.5</v>
      </c>
      <c r="M33" s="13">
        <f t="shared" si="7"/>
        <v>1.0405618704330513</v>
      </c>
      <c r="N33" s="13">
        <f t="shared" si="8"/>
        <v>-0.48050963062092089</v>
      </c>
      <c r="O33" s="12" t="s">
        <v>249</v>
      </c>
    </row>
    <row r="34" spans="1:15" x14ac:dyDescent="0.25">
      <c r="A34" s="30">
        <v>24</v>
      </c>
      <c r="B34" s="31" t="s">
        <v>244</v>
      </c>
      <c r="C34" s="32">
        <v>16.899999999999999</v>
      </c>
      <c r="D34" s="33" t="s">
        <v>324</v>
      </c>
      <c r="E34" s="48" t="str">
        <f t="shared" si="0"/>
        <v>Not Significantly Different</v>
      </c>
      <c r="G34" s="12">
        <f t="shared" si="1"/>
        <v>16.899999999999999</v>
      </c>
      <c r="H34" s="12">
        <f t="shared" si="2"/>
        <v>6</v>
      </c>
      <c r="I34" s="12" t="str">
        <f t="shared" si="3"/>
        <v>+/-</v>
      </c>
      <c r="J34" s="12" t="str">
        <f t="shared" si="4"/>
        <v>1.4</v>
      </c>
      <c r="K34" s="13">
        <f t="shared" si="5"/>
        <v>0.85106382978723394</v>
      </c>
      <c r="L34" s="13">
        <f t="shared" si="6"/>
        <v>-0.29999999999999716</v>
      </c>
      <c r="M34" s="13">
        <f t="shared" si="7"/>
        <v>0.8597042932359239</v>
      </c>
      <c r="N34" s="13">
        <f t="shared" si="8"/>
        <v>-0.34895719651555795</v>
      </c>
      <c r="O34" s="12" t="s">
        <v>240</v>
      </c>
    </row>
    <row r="35" spans="1:15" x14ac:dyDescent="0.25">
      <c r="A35" s="30">
        <v>24</v>
      </c>
      <c r="B35" s="31" t="s">
        <v>240</v>
      </c>
      <c r="C35" s="32">
        <v>16.899999999999999</v>
      </c>
      <c r="D35" s="33" t="s">
        <v>324</v>
      </c>
      <c r="E35" s="48" t="str">
        <f t="shared" si="0"/>
        <v>Not Significantly Different</v>
      </c>
      <c r="G35" s="12">
        <f t="shared" si="1"/>
        <v>16.899999999999999</v>
      </c>
      <c r="H35" s="12">
        <f t="shared" si="2"/>
        <v>6</v>
      </c>
      <c r="I35" s="12" t="str">
        <f t="shared" si="3"/>
        <v>+/-</v>
      </c>
      <c r="J35" s="12" t="str">
        <f t="shared" si="4"/>
        <v>1.4</v>
      </c>
      <c r="K35" s="13">
        <f t="shared" si="5"/>
        <v>0.85106382978723394</v>
      </c>
      <c r="L35" s="13">
        <f t="shared" si="6"/>
        <v>-0.29999999999999716</v>
      </c>
      <c r="M35" s="13">
        <f t="shared" si="7"/>
        <v>0.8597042932359239</v>
      </c>
      <c r="N35" s="13">
        <f t="shared" si="8"/>
        <v>-0.34895719651555795</v>
      </c>
      <c r="O35" s="12" t="s">
        <v>250</v>
      </c>
    </row>
    <row r="36" spans="1:15" x14ac:dyDescent="0.25">
      <c r="A36" s="30">
        <v>26</v>
      </c>
      <c r="B36" s="31" t="s">
        <v>225</v>
      </c>
      <c r="C36" s="32">
        <v>16.8</v>
      </c>
      <c r="D36" s="33" t="s">
        <v>324</v>
      </c>
      <c r="E36" s="48" t="str">
        <f t="shared" si="0"/>
        <v>Not Significantly Different</v>
      </c>
      <c r="G36" s="12">
        <f t="shared" si="1"/>
        <v>16.8</v>
      </c>
      <c r="H36" s="12">
        <f t="shared" si="2"/>
        <v>6</v>
      </c>
      <c r="I36" s="12" t="str">
        <f t="shared" si="3"/>
        <v>+/-</v>
      </c>
      <c r="J36" s="12" t="str">
        <f t="shared" si="4"/>
        <v>1.4</v>
      </c>
      <c r="K36" s="13">
        <f t="shared" si="5"/>
        <v>0.85106382978723394</v>
      </c>
      <c r="L36" s="13">
        <f t="shared" si="6"/>
        <v>-0.19999999999999929</v>
      </c>
      <c r="M36" s="13">
        <f t="shared" si="7"/>
        <v>0.8597042932359239</v>
      </c>
      <c r="N36" s="13">
        <f t="shared" si="8"/>
        <v>-0.23263813101037334</v>
      </c>
      <c r="O36" s="12" t="s">
        <v>242</v>
      </c>
    </row>
    <row r="37" spans="1:15" x14ac:dyDescent="0.25">
      <c r="A37" s="30">
        <v>27</v>
      </c>
      <c r="B37" s="31" t="s">
        <v>235</v>
      </c>
      <c r="C37" s="32">
        <v>16.7</v>
      </c>
      <c r="D37" s="33" t="s">
        <v>246</v>
      </c>
      <c r="E37" s="48" t="str">
        <f t="shared" si="0"/>
        <v>Not Significantly Different</v>
      </c>
      <c r="G37" s="12">
        <f t="shared" si="1"/>
        <v>16.7</v>
      </c>
      <c r="H37" s="12">
        <f t="shared" si="2"/>
        <v>6</v>
      </c>
      <c r="I37" s="12" t="str">
        <f t="shared" si="3"/>
        <v>+/-</v>
      </c>
      <c r="J37" s="12" t="str">
        <f t="shared" si="4"/>
        <v>0.9</v>
      </c>
      <c r="K37" s="13">
        <f t="shared" si="5"/>
        <v>0.54711246200607899</v>
      </c>
      <c r="L37" s="13">
        <f t="shared" si="6"/>
        <v>-9.9999999999997868E-2</v>
      </c>
      <c r="M37" s="13">
        <f t="shared" si="7"/>
        <v>0.5604586296226679</v>
      </c>
      <c r="N37" s="13">
        <f t="shared" si="8"/>
        <v>-0.17842530155584091</v>
      </c>
      <c r="O37" s="12" t="s">
        <v>223</v>
      </c>
    </row>
    <row r="38" spans="1:15" x14ac:dyDescent="0.25">
      <c r="A38" s="30">
        <v>28</v>
      </c>
      <c r="B38" s="31" t="s">
        <v>237</v>
      </c>
      <c r="C38" s="32">
        <v>16.600000000000001</v>
      </c>
      <c r="D38" s="33" t="s">
        <v>333</v>
      </c>
      <c r="E38" s="48" t="str">
        <f t="shared" si="0"/>
        <v>Not Significantly Different</v>
      </c>
      <c r="G38" s="12">
        <f t="shared" si="1"/>
        <v>16.600000000000001</v>
      </c>
      <c r="H38" s="12">
        <f t="shared" si="2"/>
        <v>6</v>
      </c>
      <c r="I38" s="12" t="str">
        <f t="shared" si="3"/>
        <v>+/-</v>
      </c>
      <c r="J38" s="12" t="str">
        <f t="shared" si="4"/>
        <v>1.3</v>
      </c>
      <c r="K38" s="13">
        <f t="shared" si="5"/>
        <v>0.79027355623100304</v>
      </c>
      <c r="L38" s="13">
        <f t="shared" si="6"/>
        <v>0</v>
      </c>
      <c r="M38" s="13">
        <f t="shared" si="7"/>
        <v>0.79957121203440151</v>
      </c>
      <c r="N38" s="13">
        <f t="shared" si="8"/>
        <v>0</v>
      </c>
      <c r="O38" s="12" t="s">
        <v>227</v>
      </c>
    </row>
    <row r="39" spans="1:15" x14ac:dyDescent="0.25">
      <c r="A39" s="30">
        <v>29</v>
      </c>
      <c r="B39" s="31" t="s">
        <v>250</v>
      </c>
      <c r="C39" s="32">
        <v>16.399999999999999</v>
      </c>
      <c r="D39" s="33" t="s">
        <v>325</v>
      </c>
      <c r="E39" s="48" t="str">
        <f t="shared" si="0"/>
        <v>Not Significantly Different</v>
      </c>
      <c r="G39" s="12">
        <f t="shared" si="1"/>
        <v>16.399999999999999</v>
      </c>
      <c r="H39" s="12">
        <f t="shared" si="2"/>
        <v>6</v>
      </c>
      <c r="I39" s="12" t="str">
        <f t="shared" si="3"/>
        <v>+/-</v>
      </c>
      <c r="J39" s="12" t="str">
        <f t="shared" si="4"/>
        <v>2.3</v>
      </c>
      <c r="K39" s="13">
        <f t="shared" si="5"/>
        <v>1.3981762917933129</v>
      </c>
      <c r="L39" s="13">
        <f t="shared" si="6"/>
        <v>0.20000000000000284</v>
      </c>
      <c r="M39" s="13">
        <f t="shared" si="7"/>
        <v>1.4034524474912091</v>
      </c>
      <c r="N39" s="13">
        <f t="shared" si="8"/>
        <v>0.14250571892016711</v>
      </c>
      <c r="O39" s="12" t="s">
        <v>254</v>
      </c>
    </row>
    <row r="40" spans="1:15" x14ac:dyDescent="0.25">
      <c r="A40" s="30">
        <v>29</v>
      </c>
      <c r="B40" s="31" t="s">
        <v>252</v>
      </c>
      <c r="C40" s="32">
        <v>16.399999999999999</v>
      </c>
      <c r="D40" s="33" t="s">
        <v>316</v>
      </c>
      <c r="E40" s="48" t="str">
        <f t="shared" si="0"/>
        <v>Not Significantly Different</v>
      </c>
      <c r="G40" s="12">
        <f t="shared" si="1"/>
        <v>16.399999999999999</v>
      </c>
      <c r="H40" s="12">
        <f t="shared" si="2"/>
        <v>6</v>
      </c>
      <c r="I40" s="12" t="str">
        <f t="shared" si="3"/>
        <v>+/-</v>
      </c>
      <c r="J40" s="12" t="str">
        <f t="shared" si="4"/>
        <v>2.6</v>
      </c>
      <c r="K40" s="13">
        <f t="shared" si="5"/>
        <v>1.5805471124620061</v>
      </c>
      <c r="L40" s="13">
        <f t="shared" si="6"/>
        <v>0.20000000000000284</v>
      </c>
      <c r="M40" s="13">
        <f t="shared" si="7"/>
        <v>1.5852163903228325</v>
      </c>
      <c r="N40" s="13">
        <f t="shared" si="8"/>
        <v>0.12616574066539424</v>
      </c>
      <c r="O40" s="12" t="s">
        <v>214</v>
      </c>
    </row>
    <row r="41" spans="1:15" x14ac:dyDescent="0.25">
      <c r="A41" s="30">
        <v>31</v>
      </c>
      <c r="B41" s="31" t="s">
        <v>231</v>
      </c>
      <c r="C41" s="32">
        <v>16.2</v>
      </c>
      <c r="D41" s="33" t="s">
        <v>333</v>
      </c>
      <c r="E41" s="48" t="str">
        <f t="shared" si="0"/>
        <v>Not Significantly Different</v>
      </c>
      <c r="G41" s="12">
        <f t="shared" si="1"/>
        <v>16.2</v>
      </c>
      <c r="H41" s="12">
        <f t="shared" si="2"/>
        <v>6</v>
      </c>
      <c r="I41" s="12" t="str">
        <f t="shared" si="3"/>
        <v>+/-</v>
      </c>
      <c r="J41" s="12" t="str">
        <f t="shared" si="4"/>
        <v>1.3</v>
      </c>
      <c r="K41" s="13">
        <f t="shared" si="5"/>
        <v>0.79027355623100304</v>
      </c>
      <c r="L41" s="13">
        <f t="shared" si="6"/>
        <v>0.40000000000000213</v>
      </c>
      <c r="M41" s="13">
        <f t="shared" si="7"/>
        <v>0.79957121203440151</v>
      </c>
      <c r="N41" s="13">
        <f t="shared" si="8"/>
        <v>0.50026813619546895</v>
      </c>
      <c r="O41" s="12" t="s">
        <v>257</v>
      </c>
    </row>
    <row r="42" spans="1:15" x14ac:dyDescent="0.25">
      <c r="A42" s="30">
        <v>32</v>
      </c>
      <c r="B42" s="31" t="s">
        <v>227</v>
      </c>
      <c r="C42" s="32">
        <v>16.100000000000001</v>
      </c>
      <c r="D42" s="33" t="s">
        <v>325</v>
      </c>
      <c r="E42" s="48" t="str">
        <f t="shared" si="0"/>
        <v>Not Significantly Different</v>
      </c>
      <c r="G42" s="12">
        <f t="shared" si="1"/>
        <v>16.100000000000001</v>
      </c>
      <c r="H42" s="12">
        <f t="shared" si="2"/>
        <v>6</v>
      </c>
      <c r="I42" s="12" t="str">
        <f t="shared" si="3"/>
        <v>+/-</v>
      </c>
      <c r="J42" s="12" t="str">
        <f t="shared" si="4"/>
        <v>2.3</v>
      </c>
      <c r="K42" s="13">
        <f t="shared" si="5"/>
        <v>1.3981762917933129</v>
      </c>
      <c r="L42" s="13">
        <f t="shared" si="6"/>
        <v>0.5</v>
      </c>
      <c r="M42" s="13">
        <f t="shared" si="7"/>
        <v>1.4034524474912091</v>
      </c>
      <c r="N42" s="13">
        <f t="shared" si="8"/>
        <v>0.3562642973004127</v>
      </c>
      <c r="O42" s="12" t="s">
        <v>252</v>
      </c>
    </row>
    <row r="43" spans="1:15" x14ac:dyDescent="0.25">
      <c r="A43" s="30">
        <v>32</v>
      </c>
      <c r="B43" s="31" t="s">
        <v>243</v>
      </c>
      <c r="C43" s="32">
        <v>16.100000000000001</v>
      </c>
      <c r="D43" s="33" t="s">
        <v>246</v>
      </c>
      <c r="E43" s="48" t="str">
        <f t="shared" si="0"/>
        <v>Not Significantly Different</v>
      </c>
      <c r="G43" s="12">
        <f t="shared" si="1"/>
        <v>16.100000000000001</v>
      </c>
      <c r="H43" s="12">
        <f t="shared" si="2"/>
        <v>6</v>
      </c>
      <c r="I43" s="12" t="str">
        <f t="shared" si="3"/>
        <v>+/-</v>
      </c>
      <c r="J43" s="12" t="str">
        <f t="shared" si="4"/>
        <v>0.9</v>
      </c>
      <c r="K43" s="13">
        <f t="shared" si="5"/>
        <v>0.54711246200607899</v>
      </c>
      <c r="L43" s="13">
        <f t="shared" si="6"/>
        <v>0.5</v>
      </c>
      <c r="M43" s="13">
        <f t="shared" si="7"/>
        <v>0.5604586296226679</v>
      </c>
      <c r="N43" s="13">
        <f t="shared" si="8"/>
        <v>0.89212650777922353</v>
      </c>
      <c r="O43" s="12" t="s">
        <v>259</v>
      </c>
    </row>
    <row r="44" spans="1:15" x14ac:dyDescent="0.25">
      <c r="A44" s="30">
        <v>34</v>
      </c>
      <c r="B44" s="31" t="s">
        <v>218</v>
      </c>
      <c r="C44" s="32">
        <v>15.9</v>
      </c>
      <c r="D44" s="33" t="s">
        <v>217</v>
      </c>
      <c r="E44" s="48" t="str">
        <f t="shared" si="0"/>
        <v>Significantly Different</v>
      </c>
      <c r="G44" s="12">
        <f t="shared" si="1"/>
        <v>15.9</v>
      </c>
      <c r="H44" s="12">
        <f t="shared" si="2"/>
        <v>6</v>
      </c>
      <c r="I44" s="12" t="str">
        <f t="shared" si="3"/>
        <v>+/-</v>
      </c>
      <c r="J44" s="12" t="str">
        <f t="shared" si="4"/>
        <v>0.5</v>
      </c>
      <c r="K44" s="13">
        <f t="shared" si="5"/>
        <v>0.303951367781155</v>
      </c>
      <c r="L44" s="13">
        <f t="shared" si="6"/>
        <v>0.70000000000000107</v>
      </c>
      <c r="M44" s="13">
        <f t="shared" si="7"/>
        <v>0.32736564177109445</v>
      </c>
      <c r="N44" s="13">
        <f t="shared" si="8"/>
        <v>2.1382818191087556</v>
      </c>
      <c r="O44" s="12" t="s">
        <v>261</v>
      </c>
    </row>
    <row r="45" spans="1:15" x14ac:dyDescent="0.25">
      <c r="A45" s="30">
        <v>35</v>
      </c>
      <c r="B45" s="31" t="s">
        <v>249</v>
      </c>
      <c r="C45" s="32">
        <v>15.8</v>
      </c>
      <c r="D45" s="33" t="s">
        <v>294</v>
      </c>
      <c r="E45" s="48" t="str">
        <f t="shared" si="0"/>
        <v>Not Significantly Different</v>
      </c>
      <c r="G45" s="12">
        <f t="shared" si="1"/>
        <v>15.8</v>
      </c>
      <c r="H45" s="12">
        <f t="shared" si="2"/>
        <v>6</v>
      </c>
      <c r="I45" s="12" t="str">
        <f t="shared" si="3"/>
        <v>+/-</v>
      </c>
      <c r="J45" s="12" t="str">
        <f t="shared" si="4"/>
        <v>0.8</v>
      </c>
      <c r="K45" s="13">
        <f t="shared" si="5"/>
        <v>0.48632218844984804</v>
      </c>
      <c r="L45" s="13">
        <f t="shared" si="6"/>
        <v>0.80000000000000071</v>
      </c>
      <c r="M45" s="13">
        <f t="shared" si="7"/>
        <v>0.50128943776506518</v>
      </c>
      <c r="N45" s="13">
        <f t="shared" si="8"/>
        <v>1.5958844127390721</v>
      </c>
      <c r="O45" s="12" t="s">
        <v>230</v>
      </c>
    </row>
    <row r="46" spans="1:15" x14ac:dyDescent="0.25">
      <c r="A46" s="30">
        <v>36</v>
      </c>
      <c r="B46" s="31" t="s">
        <v>229</v>
      </c>
      <c r="C46" s="32">
        <v>15.7</v>
      </c>
      <c r="D46" s="33" t="s">
        <v>294</v>
      </c>
      <c r="E46" s="48" t="str">
        <f t="shared" si="0"/>
        <v>Significantly Different</v>
      </c>
      <c r="G46" s="12">
        <f t="shared" si="1"/>
        <v>15.7</v>
      </c>
      <c r="H46" s="12">
        <f t="shared" si="2"/>
        <v>6</v>
      </c>
      <c r="I46" s="12" t="str">
        <f t="shared" si="3"/>
        <v>+/-</v>
      </c>
      <c r="J46" s="12" t="str">
        <f t="shared" si="4"/>
        <v>0.8</v>
      </c>
      <c r="K46" s="13">
        <f t="shared" si="5"/>
        <v>0.48632218844984804</v>
      </c>
      <c r="L46" s="13">
        <f t="shared" si="6"/>
        <v>0.90000000000000213</v>
      </c>
      <c r="M46" s="13">
        <f t="shared" si="7"/>
        <v>0.50128943776506518</v>
      </c>
      <c r="N46" s="13">
        <f t="shared" si="8"/>
        <v>1.7953699643314589</v>
      </c>
      <c r="O46" s="12" t="s">
        <v>243</v>
      </c>
    </row>
    <row r="47" spans="1:15" x14ac:dyDescent="0.25">
      <c r="A47" s="30">
        <v>36</v>
      </c>
      <c r="B47" s="31" t="s">
        <v>261</v>
      </c>
      <c r="C47" s="32">
        <v>15.7</v>
      </c>
      <c r="D47" s="33" t="s">
        <v>314</v>
      </c>
      <c r="E47" s="48" t="str">
        <f t="shared" si="0"/>
        <v>Not Significantly Different</v>
      </c>
      <c r="G47" s="12">
        <f t="shared" si="1"/>
        <v>15.7</v>
      </c>
      <c r="H47" s="12">
        <f t="shared" si="2"/>
        <v>6</v>
      </c>
      <c r="I47" s="12" t="str">
        <f t="shared" si="3"/>
        <v>+/-</v>
      </c>
      <c r="J47" s="12" t="str">
        <f t="shared" si="4"/>
        <v>1.1</v>
      </c>
      <c r="K47" s="13">
        <f t="shared" si="5"/>
        <v>0.66869300911854113</v>
      </c>
      <c r="L47" s="13">
        <f t="shared" si="6"/>
        <v>0.90000000000000213</v>
      </c>
      <c r="M47" s="13">
        <f t="shared" si="7"/>
        <v>0.67965592021270205</v>
      </c>
      <c r="N47" s="13">
        <f t="shared" si="8"/>
        <v>1.3241994562753785</v>
      </c>
      <c r="O47" s="12" t="s">
        <v>260</v>
      </c>
    </row>
    <row r="48" spans="1:15" x14ac:dyDescent="0.25">
      <c r="A48" s="30">
        <v>38</v>
      </c>
      <c r="B48" s="31" t="s">
        <v>247</v>
      </c>
      <c r="C48" s="32">
        <v>15.6</v>
      </c>
      <c r="D48" s="33" t="s">
        <v>321</v>
      </c>
      <c r="E48" s="48" t="str">
        <f t="shared" si="0"/>
        <v>Not Significantly Different</v>
      </c>
      <c r="G48" s="12">
        <f t="shared" si="1"/>
        <v>15.6</v>
      </c>
      <c r="H48" s="12">
        <f t="shared" si="2"/>
        <v>6</v>
      </c>
      <c r="I48" s="12" t="str">
        <f t="shared" si="3"/>
        <v>+/-</v>
      </c>
      <c r="J48" s="12" t="str">
        <f t="shared" si="4"/>
        <v>1.2</v>
      </c>
      <c r="K48" s="13">
        <f t="shared" si="5"/>
        <v>0.72948328267477203</v>
      </c>
      <c r="L48" s="13">
        <f t="shared" si="6"/>
        <v>1.0000000000000018</v>
      </c>
      <c r="M48" s="13">
        <f t="shared" si="7"/>
        <v>0.73954559638884132</v>
      </c>
      <c r="N48" s="13">
        <f t="shared" si="8"/>
        <v>1.3521816705865661</v>
      </c>
      <c r="O48" s="12" t="s">
        <v>239</v>
      </c>
    </row>
    <row r="49" spans="1:15" x14ac:dyDescent="0.25">
      <c r="A49" s="30">
        <v>38</v>
      </c>
      <c r="B49" s="31" t="s">
        <v>223</v>
      </c>
      <c r="C49" s="32">
        <v>15.6</v>
      </c>
      <c r="D49" s="33" t="s">
        <v>379</v>
      </c>
      <c r="E49" s="48" t="str">
        <f t="shared" si="0"/>
        <v>Not Significantly Different</v>
      </c>
      <c r="G49" s="12">
        <f t="shared" si="1"/>
        <v>15.6</v>
      </c>
      <c r="H49" s="12">
        <f t="shared" si="2"/>
        <v>6</v>
      </c>
      <c r="I49" s="12" t="str">
        <f t="shared" si="3"/>
        <v>+/-</v>
      </c>
      <c r="J49" s="12" t="str">
        <f t="shared" si="4"/>
        <v>3.2</v>
      </c>
      <c r="K49" s="13">
        <f t="shared" si="5"/>
        <v>1.9452887537993921</v>
      </c>
      <c r="L49" s="13">
        <f t="shared" si="6"/>
        <v>1.0000000000000018</v>
      </c>
      <c r="M49" s="13">
        <f t="shared" si="7"/>
        <v>1.9490844427819329</v>
      </c>
      <c r="N49" s="13">
        <f t="shared" si="8"/>
        <v>0.51306140362636077</v>
      </c>
      <c r="O49" s="12" t="s">
        <v>248</v>
      </c>
    </row>
    <row r="50" spans="1:15" x14ac:dyDescent="0.25">
      <c r="A50" s="30">
        <v>38</v>
      </c>
      <c r="B50" s="31" t="s">
        <v>212</v>
      </c>
      <c r="C50" s="32">
        <v>15.6</v>
      </c>
      <c r="D50" s="33" t="s">
        <v>351</v>
      </c>
      <c r="E50" s="48" t="str">
        <f t="shared" si="0"/>
        <v>Not Significantly Different</v>
      </c>
      <c r="G50" s="12">
        <f t="shared" si="1"/>
        <v>15.6</v>
      </c>
      <c r="H50" s="12">
        <f t="shared" si="2"/>
        <v>6</v>
      </c>
      <c r="I50" s="12" t="str">
        <f t="shared" si="3"/>
        <v>+/-</v>
      </c>
      <c r="J50" s="12" t="str">
        <f t="shared" si="4"/>
        <v>2.4</v>
      </c>
      <c r="K50" s="13">
        <f t="shared" si="5"/>
        <v>1.4589665653495441</v>
      </c>
      <c r="L50" s="13">
        <f t="shared" si="6"/>
        <v>1.0000000000000018</v>
      </c>
      <c r="M50" s="13">
        <f t="shared" si="7"/>
        <v>1.4640236569960239</v>
      </c>
      <c r="N50" s="13">
        <f t="shared" si="8"/>
        <v>0.68304907179701235</v>
      </c>
      <c r="O50" s="12" t="s">
        <v>245</v>
      </c>
    </row>
    <row r="51" spans="1:15" x14ac:dyDescent="0.25">
      <c r="A51" s="30">
        <v>38</v>
      </c>
      <c r="B51" s="31" t="s">
        <v>234</v>
      </c>
      <c r="C51" s="32">
        <v>15.6</v>
      </c>
      <c r="D51" s="33" t="s">
        <v>320</v>
      </c>
      <c r="E51" s="48" t="str">
        <f t="shared" si="0"/>
        <v>Not Significantly Different</v>
      </c>
      <c r="G51" s="12">
        <f t="shared" si="1"/>
        <v>15.6</v>
      </c>
      <c r="H51" s="12">
        <f t="shared" si="2"/>
        <v>6</v>
      </c>
      <c r="I51" s="12" t="str">
        <f t="shared" si="3"/>
        <v>+/-</v>
      </c>
      <c r="J51" s="12" t="str">
        <f t="shared" si="4"/>
        <v>1.0</v>
      </c>
      <c r="K51" s="13">
        <f t="shared" si="5"/>
        <v>0.60790273556231</v>
      </c>
      <c r="L51" s="13">
        <f t="shared" si="6"/>
        <v>1.0000000000000018</v>
      </c>
      <c r="M51" s="13">
        <f t="shared" si="7"/>
        <v>0.61994158219973061</v>
      </c>
      <c r="N51" s="13">
        <f t="shared" si="8"/>
        <v>1.6130552115115666</v>
      </c>
      <c r="O51" s="12" t="s">
        <v>263</v>
      </c>
    </row>
    <row r="52" spans="1:15" x14ac:dyDescent="0.25">
      <c r="A52" s="30">
        <v>42</v>
      </c>
      <c r="B52" s="31" t="s">
        <v>214</v>
      </c>
      <c r="C52" s="32">
        <v>15.5</v>
      </c>
      <c r="D52" s="33" t="s">
        <v>350</v>
      </c>
      <c r="E52" s="48" t="str">
        <f t="shared" si="0"/>
        <v>Not Significantly Different</v>
      </c>
      <c r="G52" s="12">
        <f t="shared" si="1"/>
        <v>15.5</v>
      </c>
      <c r="H52" s="12">
        <f t="shared" si="2"/>
        <v>6</v>
      </c>
      <c r="I52" s="12" t="str">
        <f t="shared" si="3"/>
        <v>+/-</v>
      </c>
      <c r="J52" s="12" t="str">
        <f t="shared" si="4"/>
        <v>2.8</v>
      </c>
      <c r="K52" s="13">
        <f t="shared" si="5"/>
        <v>1.7021276595744679</v>
      </c>
      <c r="L52" s="13">
        <f t="shared" si="6"/>
        <v>1.1000000000000014</v>
      </c>
      <c r="M52" s="13">
        <f t="shared" si="7"/>
        <v>1.7064642975827597</v>
      </c>
      <c r="N52" s="13">
        <f t="shared" si="8"/>
        <v>0.64460768476561336</v>
      </c>
      <c r="O52" s="12" t="s">
        <v>238</v>
      </c>
    </row>
    <row r="53" spans="1:15" x14ac:dyDescent="0.25">
      <c r="A53" s="30">
        <v>43</v>
      </c>
      <c r="B53" s="31" t="s">
        <v>224</v>
      </c>
      <c r="C53" s="32">
        <v>15</v>
      </c>
      <c r="D53" s="33" t="s">
        <v>312</v>
      </c>
      <c r="E53" s="48" t="str">
        <f t="shared" si="0"/>
        <v>Not Significantly Different</v>
      </c>
      <c r="G53" s="12">
        <f t="shared" si="1"/>
        <v>15</v>
      </c>
      <c r="H53" s="12">
        <f t="shared" si="2"/>
        <v>6</v>
      </c>
      <c r="I53" s="12" t="str">
        <f t="shared" si="3"/>
        <v>+/-</v>
      </c>
      <c r="J53" s="12" t="str">
        <f t="shared" si="4"/>
        <v>3.3</v>
      </c>
      <c r="K53" s="13">
        <f t="shared" si="5"/>
        <v>2.0060790273556228</v>
      </c>
      <c r="L53" s="13">
        <f t="shared" si="6"/>
        <v>1.6000000000000014</v>
      </c>
      <c r="M53" s="13">
        <f t="shared" si="7"/>
        <v>2.009759909400187</v>
      </c>
      <c r="N53" s="13">
        <f t="shared" si="8"/>
        <v>0.79611499488887782</v>
      </c>
      <c r="O53" s="12" t="s">
        <v>251</v>
      </c>
    </row>
    <row r="54" spans="1:15" x14ac:dyDescent="0.25">
      <c r="A54" s="30">
        <v>43</v>
      </c>
      <c r="B54" s="31" t="s">
        <v>259</v>
      </c>
      <c r="C54" s="32">
        <v>15</v>
      </c>
      <c r="D54" s="33" t="s">
        <v>265</v>
      </c>
      <c r="E54" s="48" t="str">
        <f t="shared" si="0"/>
        <v>Significantly Different</v>
      </c>
      <c r="G54" s="12">
        <f t="shared" si="1"/>
        <v>15</v>
      </c>
      <c r="H54" s="12">
        <f t="shared" si="2"/>
        <v>6</v>
      </c>
      <c r="I54" s="12" t="str">
        <f t="shared" si="3"/>
        <v>+/-</v>
      </c>
      <c r="J54" s="12" t="str">
        <f t="shared" si="4"/>
        <v>0.7</v>
      </c>
      <c r="K54" s="13">
        <f t="shared" si="5"/>
        <v>0.42553191489361697</v>
      </c>
      <c r="L54" s="13">
        <f t="shared" si="6"/>
        <v>1.6000000000000014</v>
      </c>
      <c r="M54" s="13">
        <f t="shared" si="7"/>
        <v>0.44255987168878524</v>
      </c>
      <c r="N54" s="13">
        <f t="shared" si="8"/>
        <v>3.6153300431294988</v>
      </c>
      <c r="O54" s="12" t="s">
        <v>258</v>
      </c>
    </row>
    <row r="55" spans="1:15" x14ac:dyDescent="0.25">
      <c r="A55" s="30">
        <v>45</v>
      </c>
      <c r="B55" s="31" t="s">
        <v>241</v>
      </c>
      <c r="C55" s="32">
        <v>14.8</v>
      </c>
      <c r="D55" s="33" t="s">
        <v>322</v>
      </c>
      <c r="E55" s="48" t="str">
        <f t="shared" si="0"/>
        <v>Significantly Different</v>
      </c>
      <c r="G55" s="12">
        <f t="shared" si="1"/>
        <v>14.8</v>
      </c>
      <c r="H55" s="12">
        <f t="shared" si="2"/>
        <v>6</v>
      </c>
      <c r="I55" s="12" t="str">
        <f t="shared" si="3"/>
        <v>+/-</v>
      </c>
      <c r="J55" s="12" t="str">
        <f t="shared" si="4"/>
        <v>1.5</v>
      </c>
      <c r="K55" s="13">
        <f t="shared" si="5"/>
        <v>0.91185410334346506</v>
      </c>
      <c r="L55" s="13">
        <f t="shared" si="6"/>
        <v>1.8000000000000007</v>
      </c>
      <c r="M55" s="13">
        <f t="shared" si="7"/>
        <v>0.91992376598307335</v>
      </c>
      <c r="N55" s="13">
        <f t="shared" si="8"/>
        <v>1.9566838759475216</v>
      </c>
      <c r="O55" s="12" t="s">
        <v>232</v>
      </c>
    </row>
    <row r="56" spans="1:15" x14ac:dyDescent="0.25">
      <c r="A56" s="30">
        <v>46</v>
      </c>
      <c r="B56" s="31" t="s">
        <v>248</v>
      </c>
      <c r="C56" s="32">
        <v>14.7</v>
      </c>
      <c r="D56" s="33" t="s">
        <v>246</v>
      </c>
      <c r="E56" s="48" t="str">
        <f t="shared" si="0"/>
        <v>Significantly Different</v>
      </c>
      <c r="G56" s="12">
        <f t="shared" si="1"/>
        <v>14.7</v>
      </c>
      <c r="H56" s="12">
        <f t="shared" si="2"/>
        <v>6</v>
      </c>
      <c r="I56" s="12" t="str">
        <f t="shared" si="3"/>
        <v>+/-</v>
      </c>
      <c r="J56" s="12" t="str">
        <f t="shared" si="4"/>
        <v>0.9</v>
      </c>
      <c r="K56" s="13">
        <f t="shared" si="5"/>
        <v>0.54711246200607899</v>
      </c>
      <c r="L56" s="13">
        <f t="shared" si="6"/>
        <v>1.9000000000000021</v>
      </c>
      <c r="M56" s="13">
        <f t="shared" si="7"/>
        <v>0.5604586296226679</v>
      </c>
      <c r="N56" s="13">
        <f t="shared" si="8"/>
        <v>3.3900807295610531</v>
      </c>
      <c r="O56" s="12" t="s">
        <v>209</v>
      </c>
    </row>
    <row r="57" spans="1:15" x14ac:dyDescent="0.25">
      <c r="A57" s="30">
        <v>47</v>
      </c>
      <c r="B57" s="31" t="s">
        <v>263</v>
      </c>
      <c r="C57" s="32">
        <v>14.5</v>
      </c>
      <c r="D57" s="33" t="s">
        <v>333</v>
      </c>
      <c r="E57" s="48" t="str">
        <f t="shared" si="0"/>
        <v>Significantly Different</v>
      </c>
      <c r="G57" s="12">
        <f t="shared" si="1"/>
        <v>14.5</v>
      </c>
      <c r="H57" s="12">
        <f t="shared" si="2"/>
        <v>6</v>
      </c>
      <c r="I57" s="12" t="str">
        <f t="shared" si="3"/>
        <v>+/-</v>
      </c>
      <c r="J57" s="12" t="str">
        <f t="shared" si="4"/>
        <v>1.3</v>
      </c>
      <c r="K57" s="13">
        <f t="shared" si="5"/>
        <v>0.79027355623100304</v>
      </c>
      <c r="L57" s="13">
        <f t="shared" si="6"/>
        <v>2.1000000000000014</v>
      </c>
      <c r="M57" s="13">
        <f t="shared" si="7"/>
        <v>0.79957121203440151</v>
      </c>
      <c r="N57" s="13">
        <f t="shared" si="8"/>
        <v>2.6264077150261995</v>
      </c>
      <c r="O57" s="12" t="s">
        <v>262</v>
      </c>
    </row>
    <row r="58" spans="1:15" x14ac:dyDescent="0.25">
      <c r="A58" s="30">
        <v>48</v>
      </c>
      <c r="B58" s="31" t="s">
        <v>257</v>
      </c>
      <c r="C58" s="32">
        <v>14.3</v>
      </c>
      <c r="D58" s="33" t="s">
        <v>314</v>
      </c>
      <c r="E58" s="48" t="str">
        <f t="shared" si="0"/>
        <v>Significantly Different</v>
      </c>
      <c r="G58" s="12">
        <f t="shared" si="1"/>
        <v>14.3</v>
      </c>
      <c r="H58" s="12">
        <f t="shared" si="2"/>
        <v>6</v>
      </c>
      <c r="I58" s="12" t="str">
        <f t="shared" si="3"/>
        <v>+/-</v>
      </c>
      <c r="J58" s="12" t="str">
        <f t="shared" si="4"/>
        <v>1.1</v>
      </c>
      <c r="K58" s="13">
        <f t="shared" si="5"/>
        <v>0.66869300911854113</v>
      </c>
      <c r="L58" s="13">
        <f t="shared" si="6"/>
        <v>2.3000000000000007</v>
      </c>
      <c r="M58" s="13">
        <f t="shared" si="7"/>
        <v>0.67965592021270205</v>
      </c>
      <c r="N58" s="13">
        <f t="shared" si="8"/>
        <v>3.3840652771481827</v>
      </c>
      <c r="O58" s="12" t="s">
        <v>256</v>
      </c>
    </row>
    <row r="59" spans="1:15" x14ac:dyDescent="0.25">
      <c r="A59" s="30">
        <v>49</v>
      </c>
      <c r="B59" s="31" t="s">
        <v>245</v>
      </c>
      <c r="C59" s="32">
        <v>14.1</v>
      </c>
      <c r="D59" s="33" t="s">
        <v>326</v>
      </c>
      <c r="E59" s="48" t="str">
        <f t="shared" si="0"/>
        <v>Not Significantly Different</v>
      </c>
      <c r="G59" s="12">
        <f t="shared" si="1"/>
        <v>14.1</v>
      </c>
      <c r="H59" s="12">
        <f t="shared" si="2"/>
        <v>6</v>
      </c>
      <c r="I59" s="12" t="str">
        <f t="shared" si="3"/>
        <v>+/-</v>
      </c>
      <c r="J59" s="12" t="str">
        <f t="shared" si="4"/>
        <v>3.1</v>
      </c>
      <c r="K59" s="13">
        <f t="shared" si="5"/>
        <v>1.884498480243161</v>
      </c>
      <c r="L59" s="13">
        <f t="shared" si="6"/>
        <v>2.5000000000000018</v>
      </c>
      <c r="M59" s="13">
        <f t="shared" si="7"/>
        <v>1.8884163607305855</v>
      </c>
      <c r="N59" s="13">
        <f t="shared" si="8"/>
        <v>1.3238605913331574</v>
      </c>
      <c r="O59" s="12" t="s">
        <v>212</v>
      </c>
    </row>
    <row r="60" spans="1:15" x14ac:dyDescent="0.25">
      <c r="A60" s="30">
        <v>50</v>
      </c>
      <c r="B60" s="31" t="s">
        <v>222</v>
      </c>
      <c r="C60" s="32">
        <v>13.2</v>
      </c>
      <c r="D60" s="33" t="s">
        <v>315</v>
      </c>
      <c r="E60" s="48" t="str">
        <f t="shared" si="0"/>
        <v>Significantly Different</v>
      </c>
      <c r="G60" s="12">
        <f t="shared" si="1"/>
        <v>13.2</v>
      </c>
      <c r="H60" s="12">
        <f t="shared" si="2"/>
        <v>6</v>
      </c>
      <c r="I60" s="12" t="str">
        <f t="shared" si="3"/>
        <v>+/-</v>
      </c>
      <c r="J60" s="12" t="str">
        <f t="shared" si="4"/>
        <v>1.7</v>
      </c>
      <c r="K60" s="13">
        <f t="shared" si="5"/>
        <v>1.0334346504559271</v>
      </c>
      <c r="L60" s="13">
        <f t="shared" si="6"/>
        <v>3.4000000000000021</v>
      </c>
      <c r="M60" s="13">
        <f t="shared" si="7"/>
        <v>1.0405618704330513</v>
      </c>
      <c r="N60" s="13">
        <f t="shared" si="8"/>
        <v>3.267465488222264</v>
      </c>
      <c r="O60" s="12" t="s">
        <v>234</v>
      </c>
    </row>
    <row r="61" spans="1:15" x14ac:dyDescent="0.25">
      <c r="A61" s="30">
        <v>50</v>
      </c>
      <c r="B61" s="31" t="s">
        <v>207</v>
      </c>
      <c r="C61" s="32">
        <v>13.2</v>
      </c>
      <c r="D61" s="33" t="s">
        <v>332</v>
      </c>
      <c r="E61" s="48" t="str">
        <f t="shared" si="0"/>
        <v>Significantly Different</v>
      </c>
      <c r="G61" s="12">
        <f t="shared" si="1"/>
        <v>13.2</v>
      </c>
      <c r="H61" s="12">
        <f t="shared" si="2"/>
        <v>6</v>
      </c>
      <c r="I61" s="12" t="str">
        <f t="shared" si="3"/>
        <v>+/-</v>
      </c>
      <c r="J61" s="12" t="str">
        <f t="shared" si="4"/>
        <v>2.2</v>
      </c>
      <c r="K61" s="13">
        <f t="shared" si="5"/>
        <v>1.3373860182370823</v>
      </c>
      <c r="L61" s="13">
        <f t="shared" si="6"/>
        <v>3.4000000000000021</v>
      </c>
      <c r="M61" s="13">
        <f t="shared" si="7"/>
        <v>1.3429010355242872</v>
      </c>
      <c r="N61" s="13">
        <f t="shared" si="8"/>
        <v>2.5318321380790318</v>
      </c>
      <c r="O61" s="12" t="s">
        <v>216</v>
      </c>
    </row>
    <row r="62" spans="1:15" ht="15.75" thickBot="1" x14ac:dyDescent="0.3">
      <c r="A62" s="36"/>
      <c r="B62" s="37" t="s">
        <v>264</v>
      </c>
      <c r="C62" s="38">
        <v>6.9</v>
      </c>
      <c r="D62" s="39" t="s">
        <v>324</v>
      </c>
      <c r="E62" s="49" t="str">
        <f t="shared" si="0"/>
        <v>Significantly Different</v>
      </c>
      <c r="G62" s="12">
        <f t="shared" si="1"/>
        <v>6.9</v>
      </c>
      <c r="H62" s="12">
        <f t="shared" si="2"/>
        <v>6</v>
      </c>
      <c r="I62" s="12" t="str">
        <f t="shared" si="3"/>
        <v>+/-</v>
      </c>
      <c r="J62" s="12" t="str">
        <f t="shared" si="4"/>
        <v>1.4</v>
      </c>
      <c r="K62" s="13">
        <f t="shared" si="5"/>
        <v>0.85106382978723394</v>
      </c>
      <c r="L62" s="13">
        <f t="shared" si="6"/>
        <v>9.7000000000000011</v>
      </c>
      <c r="M62" s="13">
        <f t="shared" si="7"/>
        <v>0.8597042932359239</v>
      </c>
      <c r="N62" s="13">
        <f t="shared" si="8"/>
        <v>11.282949354003149</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329" priority="5" operator="equal">
      <formula>"State Selected"</formula>
    </cfRule>
    <cfRule type="cellIs" dxfId="328" priority="6" operator="equal">
      <formula>"Not Significantly Different"</formula>
    </cfRule>
  </conditionalFormatting>
  <conditionalFormatting sqref="E10:E62">
    <cfRule type="cellIs" dxfId="327" priority="1" operator="equal">
      <formula>"OTHER ERROR"</formula>
    </cfRule>
    <cfRule type="cellIs" dxfId="326" priority="2" operator="equal">
      <formula>"Statistical Test not applicable"</formula>
    </cfRule>
    <cfRule type="cellIs" dxfId="325" priority="3" operator="equal">
      <formula>"Geography Selected"</formula>
    </cfRule>
    <cfRule type="cellIs" dxfId="324"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2BF7F5EC-6640-4336-8207-E50ADA5FBFBD}">
      <formula1>$O$10:$O$62</formula1>
    </dataValidation>
  </dataValidation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15EDF-BD3E-473D-ACFE-FE888B0AB10E}">
  <sheetPr codeName="Sheet74"/>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77</v>
      </c>
    </row>
    <row r="2" spans="1:16" x14ac:dyDescent="0.25">
      <c r="A2" s="14" t="s">
        <v>181</v>
      </c>
      <c r="B2" s="12" t="s">
        <v>408</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17.600000000000001</v>
      </c>
      <c r="C6" s="12" t="s">
        <v>188</v>
      </c>
      <c r="H6" s="19" t="s">
        <v>189</v>
      </c>
      <c r="I6" s="12">
        <f>VLOOKUP($B$4,$B$9:$K$62,6,FALSE)</f>
        <v>17.600000000000001</v>
      </c>
      <c r="K6" s="23"/>
      <c r="L6" s="21"/>
      <c r="M6" s="21"/>
      <c r="N6" s="21"/>
      <c r="O6" s="21"/>
      <c r="P6" s="21"/>
    </row>
    <row r="7" spans="1:16" ht="15.75" thickBot="1" x14ac:dyDescent="0.3">
      <c r="A7" s="15" t="s">
        <v>190</v>
      </c>
      <c r="B7" s="46" t="str">
        <f>VLOOKUP($B$4,$B$10:$D$62,3,FALSE)</f>
        <v>+/-0.2</v>
      </c>
      <c r="C7" s="12" t="s">
        <v>191</v>
      </c>
      <c r="H7" s="19" t="s">
        <v>192</v>
      </c>
      <c r="I7" s="25">
        <f>VLOOKUP($B$4,$B$9:$K$62,10,FALSE)</f>
        <v>0.12158054711246201</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17.600000000000001</v>
      </c>
      <c r="D10" s="33" t="s">
        <v>210</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17.600000000000001</v>
      </c>
      <c r="H10" s="12">
        <f>LEN(TRIM(D10))</f>
        <v>6</v>
      </c>
      <c r="I10" s="12" t="str">
        <f>IF(H10&gt;=3,MID(TRIM(D10),1,3),"NO")</f>
        <v>+/-</v>
      </c>
      <c r="J10" s="12" t="str">
        <f>IF(TRIM(I10)="+/-",MID(TRIM(D10),4,H10-3),D10)</f>
        <v>0.2</v>
      </c>
      <c r="K10" s="13">
        <f>IF(TRIM(J10)="*****",0,IF(ISERROR(VALUE(J10)),"NA",VALUE(J10/$I$4)))</f>
        <v>0.12158054711246201</v>
      </c>
      <c r="L10" s="13">
        <f>IF(AND(ISNUMBER(G10),ISNUMBER($I$6)),$I$6-G10,"N/A")</f>
        <v>0</v>
      </c>
      <c r="M10" s="13">
        <f>IF(AND(ISNUMBER(K10),ISNUMBER($I$7)),SQRT(K10^2+($I$7)^2),"N/A")</f>
        <v>0.17194085864718481</v>
      </c>
      <c r="N10" s="13">
        <f>IF(AND(ISNUMBER(L10),ISNUMBER(M10),M10&lt;&gt;0),L10/M10,"NA")</f>
        <v>0</v>
      </c>
      <c r="O10" s="12" t="s">
        <v>184</v>
      </c>
    </row>
    <row r="11" spans="1:16" x14ac:dyDescent="0.25">
      <c r="A11" s="30">
        <v>1</v>
      </c>
      <c r="B11" s="31" t="s">
        <v>226</v>
      </c>
      <c r="C11" s="32">
        <v>25.9</v>
      </c>
      <c r="D11" s="35" t="s">
        <v>409</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25.9</v>
      </c>
      <c r="H11" s="12">
        <f t="shared" ref="H11:H62" si="2">LEN(TRIM(D11))</f>
        <v>6</v>
      </c>
      <c r="I11" s="12" t="str">
        <f t="shared" ref="I11:I62" si="3">IF(H11&gt;=3,MID(TRIM(D11),1,3),"NO")</f>
        <v>+/-</v>
      </c>
      <c r="J11" s="12" t="str">
        <f t="shared" ref="J11:J62" si="4">IF(TRIM(I11)="+/-",MID(TRIM(D11),4,H11-3),D11)</f>
        <v>4.7</v>
      </c>
      <c r="K11" s="13">
        <f t="shared" ref="K11:K62" si="5">IF(TRIM(J11)="*****",0,IF(ISERROR(VALUE(J11)),"NA",VALUE(J11/$I$4)))</f>
        <v>2.8571428571428572</v>
      </c>
      <c r="L11" s="13">
        <f t="shared" ref="L11:L62" si="6">IF(AND(ISNUMBER(G11),ISNUMBER($I$6)),$I$6-G11,"N/A")</f>
        <v>-8.2999999999999972</v>
      </c>
      <c r="M11" s="13">
        <f t="shared" ref="M11:M62" si="7">IF(AND(ISNUMBER(K11),ISNUMBER($I$7)),SQRT(K11^2+($I$7)^2),"N/A")</f>
        <v>2.8597285073164924</v>
      </c>
      <c r="N11" s="13">
        <f>IF(AND(ISNUMBER(L11),ISNUMBER(M11),M11&lt;&gt;0),L11/M11,"NA")</f>
        <v>-2.9023734171844651</v>
      </c>
      <c r="O11" s="12" t="s">
        <v>208</v>
      </c>
    </row>
    <row r="12" spans="1:16" x14ac:dyDescent="0.25">
      <c r="A12" s="30">
        <v>2</v>
      </c>
      <c r="B12" s="31" t="s">
        <v>221</v>
      </c>
      <c r="C12" s="32">
        <v>25.3</v>
      </c>
      <c r="D12" s="33" t="s">
        <v>375</v>
      </c>
      <c r="E12" s="48" t="str">
        <f t="shared" si="0"/>
        <v>Significantly Different</v>
      </c>
      <c r="G12" s="12">
        <f t="shared" si="1"/>
        <v>25.3</v>
      </c>
      <c r="H12" s="12">
        <f t="shared" si="2"/>
        <v>6</v>
      </c>
      <c r="I12" s="12" t="str">
        <f t="shared" si="3"/>
        <v>+/-</v>
      </c>
      <c r="J12" s="12" t="str">
        <f t="shared" si="4"/>
        <v>3.8</v>
      </c>
      <c r="K12" s="13">
        <f t="shared" si="5"/>
        <v>2.3100303951367778</v>
      </c>
      <c r="L12" s="13">
        <f t="shared" si="6"/>
        <v>-7.6999999999999993</v>
      </c>
      <c r="M12" s="13">
        <f t="shared" si="7"/>
        <v>2.3132276705702668</v>
      </c>
      <c r="N12" s="13">
        <f t="shared" ref="N12:N62" si="8">IF(AND(ISNUMBER(L12),ISNUMBER(M12),M12&lt;&gt;0),L12/M12,"NA")</f>
        <v>-3.3286822987474305</v>
      </c>
      <c r="O12" s="12" t="s">
        <v>211</v>
      </c>
    </row>
    <row r="13" spans="1:16" x14ac:dyDescent="0.25">
      <c r="A13" s="30">
        <v>3</v>
      </c>
      <c r="B13" s="31" t="s">
        <v>232</v>
      </c>
      <c r="C13" s="32">
        <v>23</v>
      </c>
      <c r="D13" s="33" t="s">
        <v>325</v>
      </c>
      <c r="E13" s="48" t="str">
        <f t="shared" si="0"/>
        <v>Significantly Different</v>
      </c>
      <c r="G13" s="12">
        <f t="shared" si="1"/>
        <v>23</v>
      </c>
      <c r="H13" s="12">
        <f t="shared" si="2"/>
        <v>6</v>
      </c>
      <c r="I13" s="12" t="str">
        <f t="shared" si="3"/>
        <v>+/-</v>
      </c>
      <c r="J13" s="12" t="str">
        <f t="shared" si="4"/>
        <v>2.3</v>
      </c>
      <c r="K13" s="13">
        <f t="shared" si="5"/>
        <v>1.3981762917933129</v>
      </c>
      <c r="L13" s="13">
        <f t="shared" si="6"/>
        <v>-5.3999999999999986</v>
      </c>
      <c r="M13" s="13">
        <f t="shared" si="7"/>
        <v>1.4034524474912091</v>
      </c>
      <c r="N13" s="13">
        <f t="shared" si="8"/>
        <v>-3.8476544108444566</v>
      </c>
      <c r="O13" s="12" t="s">
        <v>213</v>
      </c>
    </row>
    <row r="14" spans="1:16" x14ac:dyDescent="0.25">
      <c r="A14" s="30">
        <v>4</v>
      </c>
      <c r="B14" s="31" t="s">
        <v>260</v>
      </c>
      <c r="C14" s="32">
        <v>21</v>
      </c>
      <c r="D14" s="33" t="s">
        <v>319</v>
      </c>
      <c r="E14" s="48" t="str">
        <f t="shared" si="0"/>
        <v>Significantly Different</v>
      </c>
      <c r="G14" s="12">
        <f t="shared" si="1"/>
        <v>21</v>
      </c>
      <c r="H14" s="12">
        <f t="shared" si="2"/>
        <v>6</v>
      </c>
      <c r="I14" s="12" t="str">
        <f t="shared" si="3"/>
        <v>+/-</v>
      </c>
      <c r="J14" s="12" t="str">
        <f t="shared" si="4"/>
        <v>1.6</v>
      </c>
      <c r="K14" s="13">
        <f t="shared" si="5"/>
        <v>0.97264437689969607</v>
      </c>
      <c r="L14" s="13">
        <f t="shared" si="6"/>
        <v>-3.3999999999999986</v>
      </c>
      <c r="M14" s="13">
        <f t="shared" si="7"/>
        <v>0.98021370799982366</v>
      </c>
      <c r="N14" s="13">
        <f t="shared" si="8"/>
        <v>-3.468631352787213</v>
      </c>
      <c r="O14" s="12" t="s">
        <v>215</v>
      </c>
    </row>
    <row r="15" spans="1:16" x14ac:dyDescent="0.25">
      <c r="A15" s="30">
        <v>5</v>
      </c>
      <c r="B15" s="31" t="s">
        <v>211</v>
      </c>
      <c r="C15" s="32">
        <v>20.8</v>
      </c>
      <c r="D15" s="33" t="s">
        <v>375</v>
      </c>
      <c r="E15" s="48" t="str">
        <f t="shared" si="0"/>
        <v>Not Significantly Different</v>
      </c>
      <c r="G15" s="12">
        <f t="shared" si="1"/>
        <v>20.8</v>
      </c>
      <c r="H15" s="12">
        <f t="shared" si="2"/>
        <v>6</v>
      </c>
      <c r="I15" s="12" t="str">
        <f t="shared" si="3"/>
        <v>+/-</v>
      </c>
      <c r="J15" s="12" t="str">
        <f t="shared" si="4"/>
        <v>3.8</v>
      </c>
      <c r="K15" s="13">
        <f t="shared" si="5"/>
        <v>2.3100303951367778</v>
      </c>
      <c r="L15" s="13">
        <f t="shared" si="6"/>
        <v>-3.1999999999999993</v>
      </c>
      <c r="M15" s="13">
        <f t="shared" si="7"/>
        <v>2.3132276705702668</v>
      </c>
      <c r="N15" s="13">
        <f t="shared" si="8"/>
        <v>-1.3833484877911397</v>
      </c>
      <c r="O15" s="12" t="s">
        <v>218</v>
      </c>
    </row>
    <row r="16" spans="1:16" x14ac:dyDescent="0.25">
      <c r="A16" s="30">
        <v>5</v>
      </c>
      <c r="B16" s="31" t="s">
        <v>233</v>
      </c>
      <c r="C16" s="32">
        <v>20.8</v>
      </c>
      <c r="D16" s="33" t="s">
        <v>336</v>
      </c>
      <c r="E16" s="48" t="str">
        <f t="shared" si="0"/>
        <v>Not Significantly Different</v>
      </c>
      <c r="G16" s="12">
        <f t="shared" si="1"/>
        <v>20.8</v>
      </c>
      <c r="H16" s="12">
        <f t="shared" si="2"/>
        <v>6</v>
      </c>
      <c r="I16" s="12" t="str">
        <f t="shared" si="3"/>
        <v>+/-</v>
      </c>
      <c r="J16" s="12" t="str">
        <f t="shared" si="4"/>
        <v>4.2</v>
      </c>
      <c r="K16" s="13">
        <f t="shared" si="5"/>
        <v>2.5531914893617023</v>
      </c>
      <c r="L16" s="13">
        <f t="shared" si="6"/>
        <v>-3.1999999999999993</v>
      </c>
      <c r="M16" s="13">
        <f t="shared" si="7"/>
        <v>2.5560846251220228</v>
      </c>
      <c r="N16" s="13">
        <f t="shared" si="8"/>
        <v>-1.2519147326146283</v>
      </c>
      <c r="O16" s="12" t="s">
        <v>220</v>
      </c>
    </row>
    <row r="17" spans="1:15" x14ac:dyDescent="0.25">
      <c r="A17" s="30">
        <v>7</v>
      </c>
      <c r="B17" s="31" t="s">
        <v>236</v>
      </c>
      <c r="C17" s="32">
        <v>20.2</v>
      </c>
      <c r="D17" s="33" t="s">
        <v>332</v>
      </c>
      <c r="E17" s="48" t="str">
        <f t="shared" si="0"/>
        <v>Significantly Different</v>
      </c>
      <c r="G17" s="12">
        <f t="shared" si="1"/>
        <v>20.2</v>
      </c>
      <c r="H17" s="12">
        <f t="shared" si="2"/>
        <v>6</v>
      </c>
      <c r="I17" s="12" t="str">
        <f t="shared" si="3"/>
        <v>+/-</v>
      </c>
      <c r="J17" s="12" t="str">
        <f t="shared" si="4"/>
        <v>2.2</v>
      </c>
      <c r="K17" s="13">
        <f t="shared" si="5"/>
        <v>1.3373860182370823</v>
      </c>
      <c r="L17" s="13">
        <f t="shared" si="6"/>
        <v>-2.5999999999999979</v>
      </c>
      <c r="M17" s="13">
        <f t="shared" si="7"/>
        <v>1.3429010355242872</v>
      </c>
      <c r="N17" s="13">
        <f t="shared" si="8"/>
        <v>-1.936106929119257</v>
      </c>
      <c r="O17" s="12" t="s">
        <v>222</v>
      </c>
    </row>
    <row r="18" spans="1:15" x14ac:dyDescent="0.25">
      <c r="A18" s="30">
        <v>7</v>
      </c>
      <c r="B18" s="31" t="s">
        <v>250</v>
      </c>
      <c r="C18" s="32">
        <v>20.2</v>
      </c>
      <c r="D18" s="33" t="s">
        <v>342</v>
      </c>
      <c r="E18" s="48" t="str">
        <f t="shared" si="0"/>
        <v>Not Significantly Different</v>
      </c>
      <c r="G18" s="12">
        <f t="shared" si="1"/>
        <v>20.2</v>
      </c>
      <c r="H18" s="12">
        <f t="shared" si="2"/>
        <v>6</v>
      </c>
      <c r="I18" s="12" t="str">
        <f t="shared" si="3"/>
        <v>+/-</v>
      </c>
      <c r="J18" s="12" t="str">
        <f t="shared" si="4"/>
        <v>3.0</v>
      </c>
      <c r="K18" s="13">
        <f t="shared" si="5"/>
        <v>1.8237082066869301</v>
      </c>
      <c r="L18" s="13">
        <f t="shared" si="6"/>
        <v>-2.5999999999999979</v>
      </c>
      <c r="M18" s="13">
        <f t="shared" si="7"/>
        <v>1.8277563985863718</v>
      </c>
      <c r="N18" s="13">
        <f t="shared" si="8"/>
        <v>-1.4225090400509044</v>
      </c>
      <c r="O18" s="12" t="s">
        <v>224</v>
      </c>
    </row>
    <row r="19" spans="1:15" x14ac:dyDescent="0.25">
      <c r="A19" s="30">
        <v>9</v>
      </c>
      <c r="B19" s="31" t="s">
        <v>256</v>
      </c>
      <c r="C19" s="32">
        <v>19.7</v>
      </c>
      <c r="D19" s="33" t="s">
        <v>333</v>
      </c>
      <c r="E19" s="48" t="str">
        <f t="shared" si="0"/>
        <v>Significantly Different</v>
      </c>
      <c r="G19" s="12">
        <f t="shared" si="1"/>
        <v>19.7</v>
      </c>
      <c r="H19" s="12">
        <f t="shared" si="2"/>
        <v>6</v>
      </c>
      <c r="I19" s="12" t="str">
        <f t="shared" si="3"/>
        <v>+/-</v>
      </c>
      <c r="J19" s="12" t="str">
        <f t="shared" si="4"/>
        <v>1.3</v>
      </c>
      <c r="K19" s="13">
        <f t="shared" si="5"/>
        <v>0.79027355623100304</v>
      </c>
      <c r="L19" s="13">
        <f t="shared" si="6"/>
        <v>-2.0999999999999979</v>
      </c>
      <c r="M19" s="13">
        <f t="shared" si="7"/>
        <v>0.79957121203440151</v>
      </c>
      <c r="N19" s="13">
        <f t="shared" si="8"/>
        <v>-2.6264077150261951</v>
      </c>
      <c r="O19" s="12" t="s">
        <v>226</v>
      </c>
    </row>
    <row r="20" spans="1:15" x14ac:dyDescent="0.25">
      <c r="A20" s="30">
        <v>10</v>
      </c>
      <c r="B20" s="31" t="s">
        <v>230</v>
      </c>
      <c r="C20" s="32">
        <v>19.5</v>
      </c>
      <c r="D20" s="35" t="s">
        <v>409</v>
      </c>
      <c r="E20" s="48" t="str">
        <f t="shared" si="0"/>
        <v>Not Significantly Different</v>
      </c>
      <c r="G20" s="12">
        <f t="shared" si="1"/>
        <v>19.5</v>
      </c>
      <c r="H20" s="12">
        <f t="shared" si="2"/>
        <v>6</v>
      </c>
      <c r="I20" s="12" t="str">
        <f t="shared" si="3"/>
        <v>+/-</v>
      </c>
      <c r="J20" s="12" t="str">
        <f t="shared" si="4"/>
        <v>4.7</v>
      </c>
      <c r="K20" s="13">
        <f t="shared" si="5"/>
        <v>2.8571428571428572</v>
      </c>
      <c r="L20" s="13">
        <f t="shared" si="6"/>
        <v>-1.8999999999999986</v>
      </c>
      <c r="M20" s="13">
        <f t="shared" si="7"/>
        <v>2.8597285073164924</v>
      </c>
      <c r="N20" s="13">
        <f t="shared" si="8"/>
        <v>-0.66439873405427485</v>
      </c>
      <c r="O20" s="12" t="s">
        <v>229</v>
      </c>
    </row>
    <row r="21" spans="1:15" x14ac:dyDescent="0.25">
      <c r="A21" s="30">
        <v>11</v>
      </c>
      <c r="B21" s="31" t="s">
        <v>262</v>
      </c>
      <c r="C21" s="32">
        <v>19.399999999999999</v>
      </c>
      <c r="D21" s="33" t="s">
        <v>333</v>
      </c>
      <c r="E21" s="48" t="str">
        <f t="shared" si="0"/>
        <v>Significantly Different</v>
      </c>
      <c r="G21" s="12">
        <f t="shared" si="1"/>
        <v>19.399999999999999</v>
      </c>
      <c r="H21" s="12">
        <f t="shared" si="2"/>
        <v>6</v>
      </c>
      <c r="I21" s="12" t="str">
        <f t="shared" si="3"/>
        <v>+/-</v>
      </c>
      <c r="J21" s="12" t="str">
        <f t="shared" si="4"/>
        <v>1.3</v>
      </c>
      <c r="K21" s="13">
        <f t="shared" si="5"/>
        <v>0.79027355623100304</v>
      </c>
      <c r="L21" s="13">
        <f t="shared" si="6"/>
        <v>-1.7999999999999972</v>
      </c>
      <c r="M21" s="13">
        <f t="shared" si="7"/>
        <v>0.79957121203440151</v>
      </c>
      <c r="N21" s="13">
        <f t="shared" si="8"/>
        <v>-2.2512066128795944</v>
      </c>
      <c r="O21" s="12" t="s">
        <v>231</v>
      </c>
    </row>
    <row r="22" spans="1:15" x14ac:dyDescent="0.25">
      <c r="A22" s="30">
        <v>12</v>
      </c>
      <c r="B22" s="31" t="s">
        <v>213</v>
      </c>
      <c r="C22" s="32">
        <v>19.3</v>
      </c>
      <c r="D22" s="33" t="s">
        <v>322</v>
      </c>
      <c r="E22" s="48" t="str">
        <f t="shared" si="0"/>
        <v>Significantly Different</v>
      </c>
      <c r="G22" s="12">
        <f t="shared" si="1"/>
        <v>19.3</v>
      </c>
      <c r="H22" s="12">
        <f t="shared" si="2"/>
        <v>6</v>
      </c>
      <c r="I22" s="12" t="str">
        <f t="shared" si="3"/>
        <v>+/-</v>
      </c>
      <c r="J22" s="12" t="str">
        <f t="shared" si="4"/>
        <v>1.5</v>
      </c>
      <c r="K22" s="13">
        <f t="shared" si="5"/>
        <v>0.91185410334346506</v>
      </c>
      <c r="L22" s="13">
        <f t="shared" si="6"/>
        <v>-1.6999999999999993</v>
      </c>
      <c r="M22" s="13">
        <f t="shared" si="7"/>
        <v>0.91992376598307335</v>
      </c>
      <c r="N22" s="13">
        <f t="shared" si="8"/>
        <v>-1.8479792161726578</v>
      </c>
      <c r="O22" s="12" t="s">
        <v>233</v>
      </c>
    </row>
    <row r="23" spans="1:15" x14ac:dyDescent="0.25">
      <c r="A23" s="30">
        <v>12</v>
      </c>
      <c r="B23" s="31" t="s">
        <v>215</v>
      </c>
      <c r="C23" s="32">
        <v>19.3</v>
      </c>
      <c r="D23" s="33" t="s">
        <v>335</v>
      </c>
      <c r="E23" s="48" t="str">
        <f t="shared" si="0"/>
        <v>Not Significantly Different</v>
      </c>
      <c r="G23" s="12">
        <f t="shared" si="1"/>
        <v>19.3</v>
      </c>
      <c r="H23" s="12">
        <f t="shared" si="2"/>
        <v>6</v>
      </c>
      <c r="I23" s="12" t="str">
        <f t="shared" si="3"/>
        <v>+/-</v>
      </c>
      <c r="J23" s="12" t="str">
        <f t="shared" si="4"/>
        <v>2.1</v>
      </c>
      <c r="K23" s="13">
        <f t="shared" si="5"/>
        <v>1.2765957446808511</v>
      </c>
      <c r="L23" s="13">
        <f t="shared" si="6"/>
        <v>-1.6999999999999993</v>
      </c>
      <c r="M23" s="13">
        <f t="shared" si="7"/>
        <v>1.2823722255154399</v>
      </c>
      <c r="N23" s="13">
        <f t="shared" si="8"/>
        <v>-1.3256681376709458</v>
      </c>
      <c r="O23" s="12" t="s">
        <v>221</v>
      </c>
    </row>
    <row r="24" spans="1:15" x14ac:dyDescent="0.25">
      <c r="A24" s="30">
        <v>12</v>
      </c>
      <c r="B24" s="31" t="s">
        <v>242</v>
      </c>
      <c r="C24" s="32">
        <v>19.3</v>
      </c>
      <c r="D24" s="33" t="s">
        <v>322</v>
      </c>
      <c r="E24" s="48" t="str">
        <f t="shared" si="0"/>
        <v>Significantly Different</v>
      </c>
      <c r="G24" s="12">
        <f t="shared" si="1"/>
        <v>19.3</v>
      </c>
      <c r="H24" s="12">
        <f t="shared" si="2"/>
        <v>6</v>
      </c>
      <c r="I24" s="12" t="str">
        <f t="shared" si="3"/>
        <v>+/-</v>
      </c>
      <c r="J24" s="12" t="str">
        <f t="shared" si="4"/>
        <v>1.5</v>
      </c>
      <c r="K24" s="13">
        <f t="shared" si="5"/>
        <v>0.91185410334346506</v>
      </c>
      <c r="L24" s="13">
        <f t="shared" si="6"/>
        <v>-1.6999999999999993</v>
      </c>
      <c r="M24" s="13">
        <f t="shared" si="7"/>
        <v>0.91992376598307335</v>
      </c>
      <c r="N24" s="13">
        <f t="shared" si="8"/>
        <v>-1.8479792161726578</v>
      </c>
      <c r="O24" s="12" t="s">
        <v>235</v>
      </c>
    </row>
    <row r="25" spans="1:15" x14ac:dyDescent="0.25">
      <c r="A25" s="30">
        <v>15</v>
      </c>
      <c r="B25" s="31" t="s">
        <v>239</v>
      </c>
      <c r="C25" s="32">
        <v>19.100000000000001</v>
      </c>
      <c r="D25" s="33" t="s">
        <v>323</v>
      </c>
      <c r="E25" s="48" t="str">
        <f t="shared" si="0"/>
        <v>Not Significantly Different</v>
      </c>
      <c r="G25" s="12">
        <f t="shared" si="1"/>
        <v>19.100000000000001</v>
      </c>
      <c r="H25" s="12">
        <f t="shared" si="2"/>
        <v>6</v>
      </c>
      <c r="I25" s="12" t="str">
        <f t="shared" si="3"/>
        <v>+/-</v>
      </c>
      <c r="J25" s="12" t="str">
        <f t="shared" si="4"/>
        <v>1.9</v>
      </c>
      <c r="K25" s="13">
        <f t="shared" si="5"/>
        <v>1.1550151975683889</v>
      </c>
      <c r="L25" s="13">
        <f t="shared" si="6"/>
        <v>-1.5</v>
      </c>
      <c r="M25" s="13">
        <f t="shared" si="7"/>
        <v>1.1613965455649118</v>
      </c>
      <c r="N25" s="13">
        <f t="shared" si="8"/>
        <v>-1.2915485289913524</v>
      </c>
      <c r="O25" s="12" t="s">
        <v>237</v>
      </c>
    </row>
    <row r="26" spans="1:15" x14ac:dyDescent="0.25">
      <c r="A26" s="30">
        <v>15</v>
      </c>
      <c r="B26" s="31" t="s">
        <v>258</v>
      </c>
      <c r="C26" s="32">
        <v>19.100000000000001</v>
      </c>
      <c r="D26" s="33" t="s">
        <v>294</v>
      </c>
      <c r="E26" s="48" t="str">
        <f t="shared" si="0"/>
        <v>Significantly Different</v>
      </c>
      <c r="G26" s="12">
        <f t="shared" si="1"/>
        <v>19.100000000000001</v>
      </c>
      <c r="H26" s="12">
        <f t="shared" si="2"/>
        <v>6</v>
      </c>
      <c r="I26" s="12" t="str">
        <f t="shared" si="3"/>
        <v>+/-</v>
      </c>
      <c r="J26" s="12" t="str">
        <f t="shared" si="4"/>
        <v>0.8</v>
      </c>
      <c r="K26" s="13">
        <f t="shared" si="5"/>
        <v>0.48632218844984804</v>
      </c>
      <c r="L26" s="13">
        <f t="shared" si="6"/>
        <v>-1.5</v>
      </c>
      <c r="M26" s="13">
        <f t="shared" si="7"/>
        <v>0.50128943776506518</v>
      </c>
      <c r="N26" s="13">
        <f t="shared" si="8"/>
        <v>-2.9922832738857577</v>
      </c>
      <c r="O26" s="12" t="s">
        <v>219</v>
      </c>
    </row>
    <row r="27" spans="1:15" x14ac:dyDescent="0.25">
      <c r="A27" s="30">
        <v>17</v>
      </c>
      <c r="B27" s="31" t="s">
        <v>219</v>
      </c>
      <c r="C27" s="32">
        <v>19</v>
      </c>
      <c r="D27" s="33" t="s">
        <v>334</v>
      </c>
      <c r="E27" s="48" t="str">
        <f t="shared" si="0"/>
        <v>Not Significantly Different</v>
      </c>
      <c r="G27" s="12">
        <f t="shared" si="1"/>
        <v>19</v>
      </c>
      <c r="H27" s="12">
        <f t="shared" si="2"/>
        <v>6</v>
      </c>
      <c r="I27" s="12" t="str">
        <f t="shared" si="3"/>
        <v>+/-</v>
      </c>
      <c r="J27" s="12" t="str">
        <f t="shared" si="4"/>
        <v>1.8</v>
      </c>
      <c r="K27" s="13">
        <f t="shared" si="5"/>
        <v>1.094224924012158</v>
      </c>
      <c r="L27" s="13">
        <f t="shared" si="6"/>
        <v>-1.3999999999999986</v>
      </c>
      <c r="M27" s="13">
        <f t="shared" si="7"/>
        <v>1.1009586794088044</v>
      </c>
      <c r="N27" s="13">
        <f t="shared" si="8"/>
        <v>-1.2716190227518567</v>
      </c>
      <c r="O27" s="12" t="s">
        <v>236</v>
      </c>
    </row>
    <row r="28" spans="1:15" x14ac:dyDescent="0.25">
      <c r="A28" s="30">
        <v>18</v>
      </c>
      <c r="B28" s="31" t="s">
        <v>238</v>
      </c>
      <c r="C28" s="32">
        <v>18.899999999999999</v>
      </c>
      <c r="D28" s="33" t="s">
        <v>329</v>
      </c>
      <c r="E28" s="48" t="str">
        <f t="shared" si="0"/>
        <v>Not Significantly Different</v>
      </c>
      <c r="G28" s="12">
        <f t="shared" si="1"/>
        <v>18.899999999999999</v>
      </c>
      <c r="H28" s="12">
        <f t="shared" si="2"/>
        <v>6</v>
      </c>
      <c r="I28" s="12" t="str">
        <f t="shared" si="3"/>
        <v>+/-</v>
      </c>
      <c r="J28" s="12" t="str">
        <f t="shared" si="4"/>
        <v>3.5</v>
      </c>
      <c r="K28" s="13">
        <f t="shared" si="5"/>
        <v>2.1276595744680851</v>
      </c>
      <c r="L28" s="13">
        <f t="shared" si="6"/>
        <v>-1.2999999999999972</v>
      </c>
      <c r="M28" s="13">
        <f t="shared" si="7"/>
        <v>2.1311304733079761</v>
      </c>
      <c r="N28" s="13">
        <f t="shared" si="8"/>
        <v>-0.61000488533304842</v>
      </c>
      <c r="O28" s="12" t="s">
        <v>225</v>
      </c>
    </row>
    <row r="29" spans="1:15" x14ac:dyDescent="0.25">
      <c r="A29" s="30">
        <v>19</v>
      </c>
      <c r="B29" s="31" t="s">
        <v>231</v>
      </c>
      <c r="C29" s="32">
        <v>18.8</v>
      </c>
      <c r="D29" s="33" t="s">
        <v>324</v>
      </c>
      <c r="E29" s="48" t="str">
        <f t="shared" si="0"/>
        <v>Not Significantly Different</v>
      </c>
      <c r="G29" s="12">
        <f t="shared" si="1"/>
        <v>18.8</v>
      </c>
      <c r="H29" s="12">
        <f t="shared" si="2"/>
        <v>6</v>
      </c>
      <c r="I29" s="12" t="str">
        <f t="shared" si="3"/>
        <v>+/-</v>
      </c>
      <c r="J29" s="12" t="str">
        <f t="shared" si="4"/>
        <v>1.4</v>
      </c>
      <c r="K29" s="13">
        <f t="shared" si="5"/>
        <v>0.85106382978723394</v>
      </c>
      <c r="L29" s="13">
        <f t="shared" si="6"/>
        <v>-1.1999999999999993</v>
      </c>
      <c r="M29" s="13">
        <f t="shared" si="7"/>
        <v>0.8597042932359239</v>
      </c>
      <c r="N29" s="13">
        <f t="shared" si="8"/>
        <v>-1.3958287860622443</v>
      </c>
      <c r="O29" s="12" t="s">
        <v>241</v>
      </c>
    </row>
    <row r="30" spans="1:15" x14ac:dyDescent="0.25">
      <c r="A30" s="30">
        <v>20</v>
      </c>
      <c r="B30" s="31" t="s">
        <v>220</v>
      </c>
      <c r="C30" s="32">
        <v>18.600000000000001</v>
      </c>
      <c r="D30" s="33" t="s">
        <v>333</v>
      </c>
      <c r="E30" s="48" t="str">
        <f t="shared" si="0"/>
        <v>Not Significantly Different</v>
      </c>
      <c r="G30" s="12">
        <f t="shared" si="1"/>
        <v>18.600000000000001</v>
      </c>
      <c r="H30" s="12">
        <f t="shared" si="2"/>
        <v>6</v>
      </c>
      <c r="I30" s="12" t="str">
        <f t="shared" si="3"/>
        <v>+/-</v>
      </c>
      <c r="J30" s="12" t="str">
        <f t="shared" si="4"/>
        <v>1.3</v>
      </c>
      <c r="K30" s="13">
        <f t="shared" si="5"/>
        <v>0.79027355623100304</v>
      </c>
      <c r="L30" s="13">
        <f t="shared" si="6"/>
        <v>-1</v>
      </c>
      <c r="M30" s="13">
        <f t="shared" si="7"/>
        <v>0.79957121203440151</v>
      </c>
      <c r="N30" s="13">
        <f t="shared" si="8"/>
        <v>-1.2506703404886657</v>
      </c>
      <c r="O30" s="12" t="s">
        <v>207</v>
      </c>
    </row>
    <row r="31" spans="1:15" x14ac:dyDescent="0.25">
      <c r="A31" s="30">
        <v>21</v>
      </c>
      <c r="B31" s="31" t="s">
        <v>235</v>
      </c>
      <c r="C31" s="32">
        <v>18.2</v>
      </c>
      <c r="D31" s="33" t="s">
        <v>314</v>
      </c>
      <c r="E31" s="48" t="str">
        <f t="shared" si="0"/>
        <v>Not Significantly Different</v>
      </c>
      <c r="G31" s="12">
        <f t="shared" si="1"/>
        <v>18.2</v>
      </c>
      <c r="H31" s="12">
        <f t="shared" si="2"/>
        <v>6</v>
      </c>
      <c r="I31" s="12" t="str">
        <f t="shared" si="3"/>
        <v>+/-</v>
      </c>
      <c r="J31" s="12" t="str">
        <f t="shared" si="4"/>
        <v>1.1</v>
      </c>
      <c r="K31" s="13">
        <f t="shared" si="5"/>
        <v>0.66869300911854113</v>
      </c>
      <c r="L31" s="13">
        <f t="shared" si="6"/>
        <v>-0.59999999999999787</v>
      </c>
      <c r="M31" s="13">
        <f t="shared" si="7"/>
        <v>0.67965592021270205</v>
      </c>
      <c r="N31" s="13">
        <f t="shared" si="8"/>
        <v>-0.88279963751691382</v>
      </c>
      <c r="O31" s="12" t="s">
        <v>244</v>
      </c>
    </row>
    <row r="32" spans="1:15" x14ac:dyDescent="0.25">
      <c r="A32" s="30">
        <v>21</v>
      </c>
      <c r="B32" s="31" t="s">
        <v>261</v>
      </c>
      <c r="C32" s="32">
        <v>18.2</v>
      </c>
      <c r="D32" s="33" t="s">
        <v>333</v>
      </c>
      <c r="E32" s="48" t="str">
        <f t="shared" si="0"/>
        <v>Not Significantly Different</v>
      </c>
      <c r="G32" s="12">
        <f t="shared" si="1"/>
        <v>18.2</v>
      </c>
      <c r="H32" s="12">
        <f t="shared" si="2"/>
        <v>6</v>
      </c>
      <c r="I32" s="12" t="str">
        <f t="shared" si="3"/>
        <v>+/-</v>
      </c>
      <c r="J32" s="12" t="str">
        <f t="shared" si="4"/>
        <v>1.3</v>
      </c>
      <c r="K32" s="13">
        <f t="shared" si="5"/>
        <v>0.79027355623100304</v>
      </c>
      <c r="L32" s="13">
        <f t="shared" si="6"/>
        <v>-0.59999999999999787</v>
      </c>
      <c r="M32" s="13">
        <f t="shared" si="7"/>
        <v>0.79957121203440151</v>
      </c>
      <c r="N32" s="13">
        <f t="shared" si="8"/>
        <v>-0.75040220429319671</v>
      </c>
      <c r="O32" s="12" t="s">
        <v>247</v>
      </c>
    </row>
    <row r="33" spans="1:15" x14ac:dyDescent="0.25">
      <c r="A33" s="30">
        <v>23</v>
      </c>
      <c r="B33" s="31" t="s">
        <v>254</v>
      </c>
      <c r="C33" s="32">
        <v>18</v>
      </c>
      <c r="D33" s="33" t="s">
        <v>323</v>
      </c>
      <c r="E33" s="48" t="str">
        <f t="shared" si="0"/>
        <v>Not Significantly Different</v>
      </c>
      <c r="G33" s="12">
        <f t="shared" si="1"/>
        <v>18</v>
      </c>
      <c r="H33" s="12">
        <f t="shared" si="2"/>
        <v>6</v>
      </c>
      <c r="I33" s="12" t="str">
        <f t="shared" si="3"/>
        <v>+/-</v>
      </c>
      <c r="J33" s="12" t="str">
        <f t="shared" si="4"/>
        <v>1.9</v>
      </c>
      <c r="K33" s="13">
        <f t="shared" si="5"/>
        <v>1.1550151975683889</v>
      </c>
      <c r="L33" s="13">
        <f t="shared" si="6"/>
        <v>-0.39999999999999858</v>
      </c>
      <c r="M33" s="13">
        <f t="shared" si="7"/>
        <v>1.1613965455649118</v>
      </c>
      <c r="N33" s="13">
        <f t="shared" si="8"/>
        <v>-0.34441294106435943</v>
      </c>
      <c r="O33" s="12" t="s">
        <v>249</v>
      </c>
    </row>
    <row r="34" spans="1:15" x14ac:dyDescent="0.25">
      <c r="A34" s="30">
        <v>23</v>
      </c>
      <c r="B34" s="31" t="s">
        <v>251</v>
      </c>
      <c r="C34" s="32">
        <v>18</v>
      </c>
      <c r="D34" s="33" t="s">
        <v>333</v>
      </c>
      <c r="E34" s="48" t="str">
        <f t="shared" si="0"/>
        <v>Not Significantly Different</v>
      </c>
      <c r="G34" s="12">
        <f t="shared" si="1"/>
        <v>18</v>
      </c>
      <c r="H34" s="12">
        <f t="shared" si="2"/>
        <v>6</v>
      </c>
      <c r="I34" s="12" t="str">
        <f t="shared" si="3"/>
        <v>+/-</v>
      </c>
      <c r="J34" s="12" t="str">
        <f t="shared" si="4"/>
        <v>1.3</v>
      </c>
      <c r="K34" s="13">
        <f t="shared" si="5"/>
        <v>0.79027355623100304</v>
      </c>
      <c r="L34" s="13">
        <f t="shared" si="6"/>
        <v>-0.39999999999999858</v>
      </c>
      <c r="M34" s="13">
        <f t="shared" si="7"/>
        <v>0.79957121203440151</v>
      </c>
      <c r="N34" s="13">
        <f t="shared" si="8"/>
        <v>-0.50026813619546451</v>
      </c>
      <c r="O34" s="12" t="s">
        <v>240</v>
      </c>
    </row>
    <row r="35" spans="1:15" x14ac:dyDescent="0.25">
      <c r="A35" s="30">
        <v>25</v>
      </c>
      <c r="B35" s="31" t="s">
        <v>237</v>
      </c>
      <c r="C35" s="32">
        <v>17.899999999999999</v>
      </c>
      <c r="D35" s="33" t="s">
        <v>324</v>
      </c>
      <c r="E35" s="48" t="str">
        <f t="shared" si="0"/>
        <v>Not Significantly Different</v>
      </c>
      <c r="G35" s="12">
        <f t="shared" si="1"/>
        <v>17.899999999999999</v>
      </c>
      <c r="H35" s="12">
        <f t="shared" si="2"/>
        <v>6</v>
      </c>
      <c r="I35" s="12" t="str">
        <f t="shared" si="3"/>
        <v>+/-</v>
      </c>
      <c r="J35" s="12" t="str">
        <f t="shared" si="4"/>
        <v>1.4</v>
      </c>
      <c r="K35" s="13">
        <f t="shared" si="5"/>
        <v>0.85106382978723394</v>
      </c>
      <c r="L35" s="13">
        <f t="shared" si="6"/>
        <v>-0.29999999999999716</v>
      </c>
      <c r="M35" s="13">
        <f t="shared" si="7"/>
        <v>0.8597042932359239</v>
      </c>
      <c r="N35" s="13">
        <f t="shared" si="8"/>
        <v>-0.34895719651555795</v>
      </c>
      <c r="O35" s="12" t="s">
        <v>250</v>
      </c>
    </row>
    <row r="36" spans="1:15" x14ac:dyDescent="0.25">
      <c r="A36" s="30">
        <v>26</v>
      </c>
      <c r="B36" s="31" t="s">
        <v>208</v>
      </c>
      <c r="C36" s="32">
        <v>17.8</v>
      </c>
      <c r="D36" s="33" t="s">
        <v>315</v>
      </c>
      <c r="E36" s="48" t="str">
        <f t="shared" si="0"/>
        <v>Not Significantly Different</v>
      </c>
      <c r="G36" s="12">
        <f t="shared" si="1"/>
        <v>17.8</v>
      </c>
      <c r="H36" s="12">
        <f t="shared" si="2"/>
        <v>6</v>
      </c>
      <c r="I36" s="12" t="str">
        <f t="shared" si="3"/>
        <v>+/-</v>
      </c>
      <c r="J36" s="12" t="str">
        <f t="shared" si="4"/>
        <v>1.7</v>
      </c>
      <c r="K36" s="13">
        <f t="shared" si="5"/>
        <v>1.0334346504559271</v>
      </c>
      <c r="L36" s="13">
        <f t="shared" si="6"/>
        <v>-0.19999999999999929</v>
      </c>
      <c r="M36" s="13">
        <f t="shared" si="7"/>
        <v>1.0405618704330513</v>
      </c>
      <c r="N36" s="13">
        <f t="shared" si="8"/>
        <v>-0.19220385224836767</v>
      </c>
      <c r="O36" s="12" t="s">
        <v>242</v>
      </c>
    </row>
    <row r="37" spans="1:15" x14ac:dyDescent="0.25">
      <c r="A37" s="30">
        <v>27</v>
      </c>
      <c r="B37" s="31" t="s">
        <v>225</v>
      </c>
      <c r="C37" s="32">
        <v>17.600000000000001</v>
      </c>
      <c r="D37" s="33" t="s">
        <v>322</v>
      </c>
      <c r="E37" s="48" t="str">
        <f t="shared" si="0"/>
        <v>Not Significantly Different</v>
      </c>
      <c r="G37" s="12">
        <f t="shared" si="1"/>
        <v>17.600000000000001</v>
      </c>
      <c r="H37" s="12">
        <f t="shared" si="2"/>
        <v>6</v>
      </c>
      <c r="I37" s="12" t="str">
        <f t="shared" si="3"/>
        <v>+/-</v>
      </c>
      <c r="J37" s="12" t="str">
        <f t="shared" si="4"/>
        <v>1.5</v>
      </c>
      <c r="K37" s="13">
        <f t="shared" si="5"/>
        <v>0.91185410334346506</v>
      </c>
      <c r="L37" s="13">
        <f t="shared" si="6"/>
        <v>0</v>
      </c>
      <c r="M37" s="13">
        <f t="shared" si="7"/>
        <v>0.91992376598307335</v>
      </c>
      <c r="N37" s="13">
        <f t="shared" si="8"/>
        <v>0</v>
      </c>
      <c r="O37" s="12" t="s">
        <v>223</v>
      </c>
    </row>
    <row r="38" spans="1:15" x14ac:dyDescent="0.25">
      <c r="A38" s="30">
        <v>28</v>
      </c>
      <c r="B38" s="31" t="s">
        <v>227</v>
      </c>
      <c r="C38" s="32">
        <v>17.5</v>
      </c>
      <c r="D38" s="33" t="s">
        <v>351</v>
      </c>
      <c r="E38" s="48" t="str">
        <f t="shared" si="0"/>
        <v>Not Significantly Different</v>
      </c>
      <c r="G38" s="12">
        <f t="shared" si="1"/>
        <v>17.5</v>
      </c>
      <c r="H38" s="12">
        <f t="shared" si="2"/>
        <v>6</v>
      </c>
      <c r="I38" s="12" t="str">
        <f t="shared" si="3"/>
        <v>+/-</v>
      </c>
      <c r="J38" s="12" t="str">
        <f t="shared" si="4"/>
        <v>2.4</v>
      </c>
      <c r="K38" s="13">
        <f t="shared" si="5"/>
        <v>1.4589665653495441</v>
      </c>
      <c r="L38" s="13">
        <f t="shared" si="6"/>
        <v>0.10000000000000142</v>
      </c>
      <c r="M38" s="13">
        <f t="shared" si="7"/>
        <v>1.4640236569960239</v>
      </c>
      <c r="N38" s="13">
        <f t="shared" si="8"/>
        <v>6.8304907179702085E-2</v>
      </c>
      <c r="O38" s="12" t="s">
        <v>227</v>
      </c>
    </row>
    <row r="39" spans="1:15" x14ac:dyDescent="0.25">
      <c r="A39" s="30">
        <v>29</v>
      </c>
      <c r="B39" s="31" t="s">
        <v>244</v>
      </c>
      <c r="C39" s="32">
        <v>17.399999999999999</v>
      </c>
      <c r="D39" s="33" t="s">
        <v>324</v>
      </c>
      <c r="E39" s="48" t="str">
        <f t="shared" si="0"/>
        <v>Not Significantly Different</v>
      </c>
      <c r="G39" s="12">
        <f t="shared" si="1"/>
        <v>17.399999999999999</v>
      </c>
      <c r="H39" s="12">
        <f t="shared" si="2"/>
        <v>6</v>
      </c>
      <c r="I39" s="12" t="str">
        <f t="shared" si="3"/>
        <v>+/-</v>
      </c>
      <c r="J39" s="12" t="str">
        <f t="shared" si="4"/>
        <v>1.4</v>
      </c>
      <c r="K39" s="13">
        <f t="shared" si="5"/>
        <v>0.85106382978723394</v>
      </c>
      <c r="L39" s="13">
        <f t="shared" si="6"/>
        <v>0.20000000000000284</v>
      </c>
      <c r="M39" s="13">
        <f t="shared" si="7"/>
        <v>0.8597042932359239</v>
      </c>
      <c r="N39" s="13">
        <f t="shared" si="8"/>
        <v>0.23263813101037747</v>
      </c>
      <c r="O39" s="12" t="s">
        <v>254</v>
      </c>
    </row>
    <row r="40" spans="1:15" x14ac:dyDescent="0.25">
      <c r="A40" s="30">
        <v>30</v>
      </c>
      <c r="B40" s="31" t="s">
        <v>229</v>
      </c>
      <c r="C40" s="32">
        <v>17.2</v>
      </c>
      <c r="D40" s="33" t="s">
        <v>320</v>
      </c>
      <c r="E40" s="48" t="str">
        <f t="shared" si="0"/>
        <v>Not Significantly Different</v>
      </c>
      <c r="G40" s="12">
        <f t="shared" si="1"/>
        <v>17.2</v>
      </c>
      <c r="H40" s="12">
        <f t="shared" si="2"/>
        <v>6</v>
      </c>
      <c r="I40" s="12" t="str">
        <f t="shared" si="3"/>
        <v>+/-</v>
      </c>
      <c r="J40" s="12" t="str">
        <f t="shared" si="4"/>
        <v>1.0</v>
      </c>
      <c r="K40" s="13">
        <f t="shared" si="5"/>
        <v>0.60790273556231</v>
      </c>
      <c r="L40" s="13">
        <f t="shared" si="6"/>
        <v>0.40000000000000213</v>
      </c>
      <c r="M40" s="13">
        <f t="shared" si="7"/>
        <v>0.61994158219973061</v>
      </c>
      <c r="N40" s="13">
        <f t="shared" si="8"/>
        <v>0.64522208460462893</v>
      </c>
      <c r="O40" s="12" t="s">
        <v>214</v>
      </c>
    </row>
    <row r="41" spans="1:15" x14ac:dyDescent="0.25">
      <c r="A41" s="30">
        <v>31</v>
      </c>
      <c r="B41" s="31" t="s">
        <v>247</v>
      </c>
      <c r="C41" s="32">
        <v>17.100000000000001</v>
      </c>
      <c r="D41" s="33" t="s">
        <v>321</v>
      </c>
      <c r="E41" s="48" t="str">
        <f t="shared" si="0"/>
        <v>Not Significantly Different</v>
      </c>
      <c r="G41" s="12">
        <f t="shared" si="1"/>
        <v>17.100000000000001</v>
      </c>
      <c r="H41" s="12">
        <f t="shared" si="2"/>
        <v>6</v>
      </c>
      <c r="I41" s="12" t="str">
        <f t="shared" si="3"/>
        <v>+/-</v>
      </c>
      <c r="J41" s="12" t="str">
        <f t="shared" si="4"/>
        <v>1.2</v>
      </c>
      <c r="K41" s="13">
        <f t="shared" si="5"/>
        <v>0.72948328267477203</v>
      </c>
      <c r="L41" s="13">
        <f t="shared" si="6"/>
        <v>0.5</v>
      </c>
      <c r="M41" s="13">
        <f t="shared" si="7"/>
        <v>0.73954559638884132</v>
      </c>
      <c r="N41" s="13">
        <f t="shared" si="8"/>
        <v>0.67609083529328184</v>
      </c>
      <c r="O41" s="12" t="s">
        <v>257</v>
      </c>
    </row>
    <row r="42" spans="1:15" x14ac:dyDescent="0.25">
      <c r="A42" s="30">
        <v>31</v>
      </c>
      <c r="B42" s="31" t="s">
        <v>243</v>
      </c>
      <c r="C42" s="32">
        <v>17.100000000000001</v>
      </c>
      <c r="D42" s="33" t="s">
        <v>314</v>
      </c>
      <c r="E42" s="48" t="str">
        <f t="shared" si="0"/>
        <v>Not Significantly Different</v>
      </c>
      <c r="G42" s="12">
        <f t="shared" si="1"/>
        <v>17.100000000000001</v>
      </c>
      <c r="H42" s="12">
        <f t="shared" si="2"/>
        <v>6</v>
      </c>
      <c r="I42" s="12" t="str">
        <f t="shared" si="3"/>
        <v>+/-</v>
      </c>
      <c r="J42" s="12" t="str">
        <f t="shared" si="4"/>
        <v>1.1</v>
      </c>
      <c r="K42" s="13">
        <f t="shared" si="5"/>
        <v>0.66869300911854113</v>
      </c>
      <c r="L42" s="13">
        <f t="shared" si="6"/>
        <v>0.5</v>
      </c>
      <c r="M42" s="13">
        <f t="shared" si="7"/>
        <v>0.67965592021270205</v>
      </c>
      <c r="N42" s="13">
        <f t="shared" si="8"/>
        <v>0.73566636459743084</v>
      </c>
      <c r="O42" s="12" t="s">
        <v>252</v>
      </c>
    </row>
    <row r="43" spans="1:15" x14ac:dyDescent="0.25">
      <c r="A43" s="30">
        <v>31</v>
      </c>
      <c r="B43" s="31" t="s">
        <v>216</v>
      </c>
      <c r="C43" s="32">
        <v>17.100000000000001</v>
      </c>
      <c r="D43" s="33" t="s">
        <v>410</v>
      </c>
      <c r="E43" s="48" t="str">
        <f t="shared" si="0"/>
        <v>Not Significantly Different</v>
      </c>
      <c r="G43" s="12">
        <f t="shared" si="1"/>
        <v>17.100000000000001</v>
      </c>
      <c r="H43" s="12">
        <f t="shared" si="2"/>
        <v>6</v>
      </c>
      <c r="I43" s="12" t="str">
        <f t="shared" si="3"/>
        <v>+/-</v>
      </c>
      <c r="J43" s="12" t="str">
        <f t="shared" si="4"/>
        <v>4.5</v>
      </c>
      <c r="K43" s="13">
        <f t="shared" si="5"/>
        <v>2.735562310030395</v>
      </c>
      <c r="L43" s="13">
        <f t="shared" si="6"/>
        <v>0.5</v>
      </c>
      <c r="M43" s="13">
        <f t="shared" si="7"/>
        <v>2.7382627670650961</v>
      </c>
      <c r="N43" s="13">
        <f t="shared" si="8"/>
        <v>0.18259752351521261</v>
      </c>
      <c r="O43" s="12" t="s">
        <v>259</v>
      </c>
    </row>
    <row r="44" spans="1:15" x14ac:dyDescent="0.25">
      <c r="A44" s="30">
        <v>34</v>
      </c>
      <c r="B44" s="31" t="s">
        <v>240</v>
      </c>
      <c r="C44" s="32">
        <v>16.899999999999999</v>
      </c>
      <c r="D44" s="33" t="s">
        <v>333</v>
      </c>
      <c r="E44" s="48" t="str">
        <f t="shared" si="0"/>
        <v>Not Significantly Different</v>
      </c>
      <c r="G44" s="12">
        <f t="shared" si="1"/>
        <v>16.899999999999999</v>
      </c>
      <c r="H44" s="12">
        <f t="shared" si="2"/>
        <v>6</v>
      </c>
      <c r="I44" s="12" t="str">
        <f t="shared" si="3"/>
        <v>+/-</v>
      </c>
      <c r="J44" s="12" t="str">
        <f t="shared" si="4"/>
        <v>1.3</v>
      </c>
      <c r="K44" s="13">
        <f t="shared" si="5"/>
        <v>0.79027355623100304</v>
      </c>
      <c r="L44" s="13">
        <f t="shared" si="6"/>
        <v>0.70000000000000284</v>
      </c>
      <c r="M44" s="13">
        <f t="shared" si="7"/>
        <v>0.79957121203440151</v>
      </c>
      <c r="N44" s="13">
        <f t="shared" si="8"/>
        <v>0.87546923834206947</v>
      </c>
      <c r="O44" s="12" t="s">
        <v>261</v>
      </c>
    </row>
    <row r="45" spans="1:15" x14ac:dyDescent="0.25">
      <c r="A45" s="30">
        <v>35</v>
      </c>
      <c r="B45" s="31" t="s">
        <v>218</v>
      </c>
      <c r="C45" s="32">
        <v>16.8</v>
      </c>
      <c r="D45" s="33" t="s">
        <v>253</v>
      </c>
      <c r="E45" s="48" t="str">
        <f t="shared" si="0"/>
        <v>Significantly Different</v>
      </c>
      <c r="G45" s="12">
        <f t="shared" si="1"/>
        <v>16.8</v>
      </c>
      <c r="H45" s="12">
        <f t="shared" si="2"/>
        <v>6</v>
      </c>
      <c r="I45" s="12" t="str">
        <f t="shared" si="3"/>
        <v>+/-</v>
      </c>
      <c r="J45" s="12" t="str">
        <f t="shared" si="4"/>
        <v>0.6</v>
      </c>
      <c r="K45" s="13">
        <f t="shared" si="5"/>
        <v>0.36474164133738601</v>
      </c>
      <c r="L45" s="13">
        <f t="shared" si="6"/>
        <v>0.80000000000000071</v>
      </c>
      <c r="M45" s="13">
        <f t="shared" si="7"/>
        <v>0.38447144804478778</v>
      </c>
      <c r="N45" s="13">
        <f t="shared" si="8"/>
        <v>2.0807787003907952</v>
      </c>
      <c r="O45" s="12" t="s">
        <v>230</v>
      </c>
    </row>
    <row r="46" spans="1:15" x14ac:dyDescent="0.25">
      <c r="A46" s="30">
        <v>36</v>
      </c>
      <c r="B46" s="31" t="s">
        <v>241</v>
      </c>
      <c r="C46" s="32">
        <v>16.7</v>
      </c>
      <c r="D46" s="33" t="s">
        <v>323</v>
      </c>
      <c r="E46" s="48" t="str">
        <f t="shared" si="0"/>
        <v>Not Significantly Different</v>
      </c>
      <c r="G46" s="12">
        <f t="shared" si="1"/>
        <v>16.7</v>
      </c>
      <c r="H46" s="12">
        <f t="shared" si="2"/>
        <v>6</v>
      </c>
      <c r="I46" s="12" t="str">
        <f t="shared" si="3"/>
        <v>+/-</v>
      </c>
      <c r="J46" s="12" t="str">
        <f t="shared" si="4"/>
        <v>1.9</v>
      </c>
      <c r="K46" s="13">
        <f t="shared" si="5"/>
        <v>1.1550151975683889</v>
      </c>
      <c r="L46" s="13">
        <f t="shared" si="6"/>
        <v>0.90000000000000213</v>
      </c>
      <c r="M46" s="13">
        <f t="shared" si="7"/>
        <v>1.1613965455649118</v>
      </c>
      <c r="N46" s="13">
        <f t="shared" si="8"/>
        <v>0.77492911739481329</v>
      </c>
      <c r="O46" s="12" t="s">
        <v>243</v>
      </c>
    </row>
    <row r="47" spans="1:15" x14ac:dyDescent="0.25">
      <c r="A47" s="30">
        <v>37</v>
      </c>
      <c r="B47" s="31" t="s">
        <v>259</v>
      </c>
      <c r="C47" s="32">
        <v>16.5</v>
      </c>
      <c r="D47" s="33" t="s">
        <v>294</v>
      </c>
      <c r="E47" s="48" t="str">
        <f t="shared" si="0"/>
        <v>Significantly Different</v>
      </c>
      <c r="G47" s="12">
        <f t="shared" si="1"/>
        <v>16.5</v>
      </c>
      <c r="H47" s="12">
        <f t="shared" si="2"/>
        <v>6</v>
      </c>
      <c r="I47" s="12" t="str">
        <f t="shared" si="3"/>
        <v>+/-</v>
      </c>
      <c r="J47" s="12" t="str">
        <f t="shared" si="4"/>
        <v>0.8</v>
      </c>
      <c r="K47" s="13">
        <f t="shared" si="5"/>
        <v>0.48632218844984804</v>
      </c>
      <c r="L47" s="13">
        <f t="shared" si="6"/>
        <v>1.1000000000000014</v>
      </c>
      <c r="M47" s="13">
        <f t="shared" si="7"/>
        <v>0.50128943776506518</v>
      </c>
      <c r="N47" s="13">
        <f t="shared" si="8"/>
        <v>2.1943410675162252</v>
      </c>
      <c r="O47" s="12" t="s">
        <v>260</v>
      </c>
    </row>
    <row r="48" spans="1:15" x14ac:dyDescent="0.25">
      <c r="A48" s="30">
        <v>38</v>
      </c>
      <c r="B48" s="31" t="s">
        <v>223</v>
      </c>
      <c r="C48" s="32">
        <v>16.3</v>
      </c>
      <c r="D48" s="33" t="s">
        <v>312</v>
      </c>
      <c r="E48" s="48" t="str">
        <f t="shared" si="0"/>
        <v>Not Significantly Different</v>
      </c>
      <c r="G48" s="12">
        <f t="shared" si="1"/>
        <v>16.3</v>
      </c>
      <c r="H48" s="12">
        <f t="shared" si="2"/>
        <v>6</v>
      </c>
      <c r="I48" s="12" t="str">
        <f t="shared" si="3"/>
        <v>+/-</v>
      </c>
      <c r="J48" s="12" t="str">
        <f t="shared" si="4"/>
        <v>3.3</v>
      </c>
      <c r="K48" s="13">
        <f t="shared" si="5"/>
        <v>2.0060790273556228</v>
      </c>
      <c r="L48" s="13">
        <f t="shared" si="6"/>
        <v>1.3000000000000007</v>
      </c>
      <c r="M48" s="13">
        <f t="shared" si="7"/>
        <v>2.009759909400187</v>
      </c>
      <c r="N48" s="13">
        <f t="shared" si="8"/>
        <v>0.64684343334721306</v>
      </c>
      <c r="O48" s="12" t="s">
        <v>239</v>
      </c>
    </row>
    <row r="49" spans="1:15" x14ac:dyDescent="0.25">
      <c r="A49" s="30">
        <v>38</v>
      </c>
      <c r="B49" s="31" t="s">
        <v>209</v>
      </c>
      <c r="C49" s="32">
        <v>16.3</v>
      </c>
      <c r="D49" s="33" t="s">
        <v>336</v>
      </c>
      <c r="E49" s="48" t="str">
        <f t="shared" si="0"/>
        <v>Not Significantly Different</v>
      </c>
      <c r="G49" s="12">
        <f t="shared" si="1"/>
        <v>16.3</v>
      </c>
      <c r="H49" s="12">
        <f t="shared" si="2"/>
        <v>6</v>
      </c>
      <c r="I49" s="12" t="str">
        <f t="shared" si="3"/>
        <v>+/-</v>
      </c>
      <c r="J49" s="12" t="str">
        <f t="shared" si="4"/>
        <v>4.2</v>
      </c>
      <c r="K49" s="13">
        <f t="shared" si="5"/>
        <v>2.5531914893617023</v>
      </c>
      <c r="L49" s="13">
        <f t="shared" si="6"/>
        <v>1.3000000000000007</v>
      </c>
      <c r="M49" s="13">
        <f t="shared" si="7"/>
        <v>2.5560846251220228</v>
      </c>
      <c r="N49" s="13">
        <f t="shared" si="8"/>
        <v>0.50859036012469305</v>
      </c>
      <c r="O49" s="12" t="s">
        <v>248</v>
      </c>
    </row>
    <row r="50" spans="1:15" x14ac:dyDescent="0.25">
      <c r="A50" s="30">
        <v>40</v>
      </c>
      <c r="B50" s="31" t="s">
        <v>212</v>
      </c>
      <c r="C50" s="32">
        <v>16.2</v>
      </c>
      <c r="D50" s="33" t="s">
        <v>339</v>
      </c>
      <c r="E50" s="48" t="str">
        <f t="shared" si="0"/>
        <v>Not Significantly Different</v>
      </c>
      <c r="G50" s="12">
        <f t="shared" si="1"/>
        <v>16.2</v>
      </c>
      <c r="H50" s="12">
        <f t="shared" si="2"/>
        <v>6</v>
      </c>
      <c r="I50" s="12" t="str">
        <f t="shared" si="3"/>
        <v>+/-</v>
      </c>
      <c r="J50" s="12" t="str">
        <f t="shared" si="4"/>
        <v>2.5</v>
      </c>
      <c r="K50" s="13">
        <f t="shared" si="5"/>
        <v>1.519756838905775</v>
      </c>
      <c r="L50" s="13">
        <f t="shared" si="6"/>
        <v>1.4000000000000021</v>
      </c>
      <c r="M50" s="13">
        <f t="shared" si="7"/>
        <v>1.5246123044357995</v>
      </c>
      <c r="N50" s="13">
        <f t="shared" si="8"/>
        <v>0.9182662345874798</v>
      </c>
      <c r="O50" s="12" t="s">
        <v>245</v>
      </c>
    </row>
    <row r="51" spans="1:15" x14ac:dyDescent="0.25">
      <c r="A51" s="30">
        <v>41</v>
      </c>
      <c r="B51" s="31" t="s">
        <v>249</v>
      </c>
      <c r="C51" s="32">
        <v>16.100000000000001</v>
      </c>
      <c r="D51" s="33" t="s">
        <v>246</v>
      </c>
      <c r="E51" s="48" t="str">
        <f t="shared" si="0"/>
        <v>Significantly Different</v>
      </c>
      <c r="G51" s="12">
        <f t="shared" si="1"/>
        <v>16.100000000000001</v>
      </c>
      <c r="H51" s="12">
        <f t="shared" si="2"/>
        <v>6</v>
      </c>
      <c r="I51" s="12" t="str">
        <f t="shared" si="3"/>
        <v>+/-</v>
      </c>
      <c r="J51" s="12" t="str">
        <f t="shared" si="4"/>
        <v>0.9</v>
      </c>
      <c r="K51" s="13">
        <f t="shared" si="5"/>
        <v>0.54711246200607899</v>
      </c>
      <c r="L51" s="13">
        <f t="shared" si="6"/>
        <v>1.5</v>
      </c>
      <c r="M51" s="13">
        <f t="shared" si="7"/>
        <v>0.5604586296226679</v>
      </c>
      <c r="N51" s="13">
        <f t="shared" si="8"/>
        <v>2.6763795233376708</v>
      </c>
      <c r="O51" s="12" t="s">
        <v>263</v>
      </c>
    </row>
    <row r="52" spans="1:15" x14ac:dyDescent="0.25">
      <c r="A52" s="30">
        <v>42</v>
      </c>
      <c r="B52" s="31" t="s">
        <v>224</v>
      </c>
      <c r="C52" s="32">
        <v>16</v>
      </c>
      <c r="D52" s="33" t="s">
        <v>318</v>
      </c>
      <c r="E52" s="48" t="str">
        <f t="shared" si="0"/>
        <v>Not Significantly Different</v>
      </c>
      <c r="G52" s="12">
        <f t="shared" si="1"/>
        <v>16</v>
      </c>
      <c r="H52" s="12">
        <f t="shared" si="2"/>
        <v>6</v>
      </c>
      <c r="I52" s="12" t="str">
        <f t="shared" si="3"/>
        <v>+/-</v>
      </c>
      <c r="J52" s="12" t="str">
        <f t="shared" si="4"/>
        <v>4.0</v>
      </c>
      <c r="K52" s="13">
        <f t="shared" si="5"/>
        <v>2.43161094224924</v>
      </c>
      <c r="L52" s="13">
        <f t="shared" si="6"/>
        <v>1.6000000000000014</v>
      </c>
      <c r="M52" s="13">
        <f t="shared" si="7"/>
        <v>2.4346485586019191</v>
      </c>
      <c r="N52" s="13">
        <f t="shared" si="8"/>
        <v>0.65717903898162244</v>
      </c>
      <c r="O52" s="12" t="s">
        <v>238</v>
      </c>
    </row>
    <row r="53" spans="1:15" x14ac:dyDescent="0.25">
      <c r="A53" s="30">
        <v>43</v>
      </c>
      <c r="B53" s="31" t="s">
        <v>257</v>
      </c>
      <c r="C53" s="32">
        <v>15.9</v>
      </c>
      <c r="D53" s="33" t="s">
        <v>321</v>
      </c>
      <c r="E53" s="48" t="str">
        <f t="shared" si="0"/>
        <v>Significantly Different</v>
      </c>
      <c r="G53" s="12">
        <f t="shared" si="1"/>
        <v>15.9</v>
      </c>
      <c r="H53" s="12">
        <f t="shared" si="2"/>
        <v>6</v>
      </c>
      <c r="I53" s="12" t="str">
        <f t="shared" si="3"/>
        <v>+/-</v>
      </c>
      <c r="J53" s="12" t="str">
        <f t="shared" si="4"/>
        <v>1.2</v>
      </c>
      <c r="K53" s="13">
        <f t="shared" si="5"/>
        <v>0.72948328267477203</v>
      </c>
      <c r="L53" s="13">
        <f t="shared" si="6"/>
        <v>1.7000000000000011</v>
      </c>
      <c r="M53" s="13">
        <f t="shared" si="7"/>
        <v>0.73954559638884132</v>
      </c>
      <c r="N53" s="13">
        <f t="shared" si="8"/>
        <v>2.2987088399971598</v>
      </c>
      <c r="O53" s="12" t="s">
        <v>251</v>
      </c>
    </row>
    <row r="54" spans="1:15" x14ac:dyDescent="0.25">
      <c r="A54" s="30">
        <v>44</v>
      </c>
      <c r="B54" s="31" t="s">
        <v>234</v>
      </c>
      <c r="C54" s="32">
        <v>15.6</v>
      </c>
      <c r="D54" s="33" t="s">
        <v>314</v>
      </c>
      <c r="E54" s="48" t="str">
        <f t="shared" si="0"/>
        <v>Significantly Different</v>
      </c>
      <c r="G54" s="12">
        <f t="shared" si="1"/>
        <v>15.6</v>
      </c>
      <c r="H54" s="12">
        <f t="shared" si="2"/>
        <v>6</v>
      </c>
      <c r="I54" s="12" t="str">
        <f t="shared" si="3"/>
        <v>+/-</v>
      </c>
      <c r="J54" s="12" t="str">
        <f t="shared" si="4"/>
        <v>1.1</v>
      </c>
      <c r="K54" s="13">
        <f t="shared" si="5"/>
        <v>0.66869300911854113</v>
      </c>
      <c r="L54" s="13">
        <f t="shared" si="6"/>
        <v>2.0000000000000018</v>
      </c>
      <c r="M54" s="13">
        <f t="shared" si="7"/>
        <v>0.67965592021270205</v>
      </c>
      <c r="N54" s="13">
        <f t="shared" si="8"/>
        <v>2.9426654583897256</v>
      </c>
      <c r="O54" s="12" t="s">
        <v>258</v>
      </c>
    </row>
    <row r="55" spans="1:15" x14ac:dyDescent="0.25">
      <c r="A55" s="30">
        <v>45</v>
      </c>
      <c r="B55" s="31" t="s">
        <v>248</v>
      </c>
      <c r="C55" s="32">
        <v>15.3</v>
      </c>
      <c r="D55" s="33" t="s">
        <v>246</v>
      </c>
      <c r="E55" s="48" t="str">
        <f t="shared" si="0"/>
        <v>Significantly Different</v>
      </c>
      <c r="G55" s="12">
        <f t="shared" si="1"/>
        <v>15.3</v>
      </c>
      <c r="H55" s="12">
        <f t="shared" si="2"/>
        <v>6</v>
      </c>
      <c r="I55" s="12" t="str">
        <f t="shared" si="3"/>
        <v>+/-</v>
      </c>
      <c r="J55" s="12" t="str">
        <f t="shared" si="4"/>
        <v>0.9</v>
      </c>
      <c r="K55" s="13">
        <f t="shared" si="5"/>
        <v>0.54711246200607899</v>
      </c>
      <c r="L55" s="13">
        <f t="shared" si="6"/>
        <v>2.3000000000000007</v>
      </c>
      <c r="M55" s="13">
        <f t="shared" si="7"/>
        <v>0.5604586296226679</v>
      </c>
      <c r="N55" s="13">
        <f t="shared" si="8"/>
        <v>4.1037819357844292</v>
      </c>
      <c r="O55" s="12" t="s">
        <v>232</v>
      </c>
    </row>
    <row r="56" spans="1:15" x14ac:dyDescent="0.25">
      <c r="A56" s="30">
        <v>46</v>
      </c>
      <c r="B56" s="31" t="s">
        <v>252</v>
      </c>
      <c r="C56" s="32">
        <v>14.7</v>
      </c>
      <c r="D56" s="33" t="s">
        <v>332</v>
      </c>
      <c r="E56" s="48" t="str">
        <f t="shared" si="0"/>
        <v>Significantly Different</v>
      </c>
      <c r="G56" s="12">
        <f t="shared" si="1"/>
        <v>14.7</v>
      </c>
      <c r="H56" s="12">
        <f t="shared" si="2"/>
        <v>6</v>
      </c>
      <c r="I56" s="12" t="str">
        <f t="shared" si="3"/>
        <v>+/-</v>
      </c>
      <c r="J56" s="12" t="str">
        <f t="shared" si="4"/>
        <v>2.2</v>
      </c>
      <c r="K56" s="13">
        <f t="shared" si="5"/>
        <v>1.3373860182370823</v>
      </c>
      <c r="L56" s="13">
        <f t="shared" si="6"/>
        <v>2.9000000000000021</v>
      </c>
      <c r="M56" s="13">
        <f t="shared" si="7"/>
        <v>1.3429010355242872</v>
      </c>
      <c r="N56" s="13">
        <f t="shared" si="8"/>
        <v>2.1595038824791746</v>
      </c>
      <c r="O56" s="12" t="s">
        <v>209</v>
      </c>
    </row>
    <row r="57" spans="1:15" x14ac:dyDescent="0.25">
      <c r="A57" s="30">
        <v>46</v>
      </c>
      <c r="B57" s="31" t="s">
        <v>245</v>
      </c>
      <c r="C57" s="32">
        <v>14.7</v>
      </c>
      <c r="D57" s="33" t="s">
        <v>329</v>
      </c>
      <c r="E57" s="48" t="str">
        <f t="shared" si="0"/>
        <v>Not Significantly Different</v>
      </c>
      <c r="G57" s="12">
        <f t="shared" si="1"/>
        <v>14.7</v>
      </c>
      <c r="H57" s="12">
        <f t="shared" si="2"/>
        <v>6</v>
      </c>
      <c r="I57" s="12" t="str">
        <f t="shared" si="3"/>
        <v>+/-</v>
      </c>
      <c r="J57" s="12" t="str">
        <f t="shared" si="4"/>
        <v>3.5</v>
      </c>
      <c r="K57" s="13">
        <f t="shared" si="5"/>
        <v>2.1276595744680851</v>
      </c>
      <c r="L57" s="13">
        <f t="shared" si="6"/>
        <v>2.9000000000000021</v>
      </c>
      <c r="M57" s="13">
        <f t="shared" si="7"/>
        <v>2.1311304733079761</v>
      </c>
      <c r="N57" s="13">
        <f t="shared" si="8"/>
        <v>1.3607801288198813</v>
      </c>
      <c r="O57" s="12" t="s">
        <v>262</v>
      </c>
    </row>
    <row r="58" spans="1:15" x14ac:dyDescent="0.25">
      <c r="A58" s="30">
        <v>48</v>
      </c>
      <c r="B58" s="31" t="s">
        <v>263</v>
      </c>
      <c r="C58" s="32">
        <v>14.4</v>
      </c>
      <c r="D58" s="33" t="s">
        <v>314</v>
      </c>
      <c r="E58" s="48" t="str">
        <f t="shared" si="0"/>
        <v>Significantly Different</v>
      </c>
      <c r="G58" s="12">
        <f t="shared" si="1"/>
        <v>14.4</v>
      </c>
      <c r="H58" s="12">
        <f t="shared" si="2"/>
        <v>6</v>
      </c>
      <c r="I58" s="12" t="str">
        <f t="shared" si="3"/>
        <v>+/-</v>
      </c>
      <c r="J58" s="12" t="str">
        <f t="shared" si="4"/>
        <v>1.1</v>
      </c>
      <c r="K58" s="13">
        <f t="shared" si="5"/>
        <v>0.66869300911854113</v>
      </c>
      <c r="L58" s="13">
        <f t="shared" si="6"/>
        <v>3.2000000000000011</v>
      </c>
      <c r="M58" s="13">
        <f t="shared" si="7"/>
        <v>0.67965592021270205</v>
      </c>
      <c r="N58" s="13">
        <f t="shared" si="8"/>
        <v>4.708264733423559</v>
      </c>
      <c r="O58" s="12" t="s">
        <v>256</v>
      </c>
    </row>
    <row r="59" spans="1:15" x14ac:dyDescent="0.25">
      <c r="A59" s="30">
        <v>49</v>
      </c>
      <c r="B59" s="31" t="s">
        <v>214</v>
      </c>
      <c r="C59" s="32">
        <v>14.3</v>
      </c>
      <c r="D59" s="33" t="s">
        <v>316</v>
      </c>
      <c r="E59" s="48" t="str">
        <f t="shared" si="0"/>
        <v>Significantly Different</v>
      </c>
      <c r="G59" s="12">
        <f t="shared" si="1"/>
        <v>14.3</v>
      </c>
      <c r="H59" s="12">
        <f t="shared" si="2"/>
        <v>6</v>
      </c>
      <c r="I59" s="12" t="str">
        <f t="shared" si="3"/>
        <v>+/-</v>
      </c>
      <c r="J59" s="12" t="str">
        <f t="shared" si="4"/>
        <v>2.6</v>
      </c>
      <c r="K59" s="13">
        <f t="shared" si="5"/>
        <v>1.5805471124620061</v>
      </c>
      <c r="L59" s="13">
        <f t="shared" si="6"/>
        <v>3.3000000000000007</v>
      </c>
      <c r="M59" s="13">
        <f t="shared" si="7"/>
        <v>1.5852163903228325</v>
      </c>
      <c r="N59" s="13">
        <f t="shared" si="8"/>
        <v>2.0817347209789756</v>
      </c>
      <c r="O59" s="12" t="s">
        <v>212</v>
      </c>
    </row>
    <row r="60" spans="1:15" x14ac:dyDescent="0.25">
      <c r="A60" s="30">
        <v>50</v>
      </c>
      <c r="B60" s="31" t="s">
        <v>222</v>
      </c>
      <c r="C60" s="32">
        <v>14.2</v>
      </c>
      <c r="D60" s="33" t="s">
        <v>334</v>
      </c>
      <c r="E60" s="48" t="str">
        <f t="shared" si="0"/>
        <v>Significantly Different</v>
      </c>
      <c r="G60" s="12">
        <f t="shared" si="1"/>
        <v>14.2</v>
      </c>
      <c r="H60" s="12">
        <f t="shared" si="2"/>
        <v>6</v>
      </c>
      <c r="I60" s="12" t="str">
        <f t="shared" si="3"/>
        <v>+/-</v>
      </c>
      <c r="J60" s="12" t="str">
        <f t="shared" si="4"/>
        <v>1.8</v>
      </c>
      <c r="K60" s="13">
        <f t="shared" si="5"/>
        <v>1.094224924012158</v>
      </c>
      <c r="L60" s="13">
        <f t="shared" si="6"/>
        <v>3.4000000000000021</v>
      </c>
      <c r="M60" s="13">
        <f t="shared" si="7"/>
        <v>1.1009586794088044</v>
      </c>
      <c r="N60" s="13">
        <f t="shared" si="8"/>
        <v>3.0882176266830856</v>
      </c>
      <c r="O60" s="12" t="s">
        <v>234</v>
      </c>
    </row>
    <row r="61" spans="1:15" x14ac:dyDescent="0.25">
      <c r="A61" s="30">
        <v>51</v>
      </c>
      <c r="B61" s="31" t="s">
        <v>207</v>
      </c>
      <c r="C61" s="32">
        <v>12.3</v>
      </c>
      <c r="D61" s="33" t="s">
        <v>335</v>
      </c>
      <c r="E61" s="48" t="str">
        <f t="shared" si="0"/>
        <v>Significantly Different</v>
      </c>
      <c r="G61" s="12">
        <f t="shared" si="1"/>
        <v>12.3</v>
      </c>
      <c r="H61" s="12">
        <f t="shared" si="2"/>
        <v>6</v>
      </c>
      <c r="I61" s="12" t="str">
        <f t="shared" si="3"/>
        <v>+/-</v>
      </c>
      <c r="J61" s="12" t="str">
        <f t="shared" si="4"/>
        <v>2.1</v>
      </c>
      <c r="K61" s="13">
        <f t="shared" si="5"/>
        <v>1.2765957446808511</v>
      </c>
      <c r="L61" s="13">
        <f t="shared" si="6"/>
        <v>5.3000000000000007</v>
      </c>
      <c r="M61" s="13">
        <f t="shared" si="7"/>
        <v>1.2823722255154399</v>
      </c>
      <c r="N61" s="13">
        <f t="shared" si="8"/>
        <v>4.1329653703858922</v>
      </c>
      <c r="O61" s="12" t="s">
        <v>216</v>
      </c>
    </row>
    <row r="62" spans="1:15" ht="15.75" thickBot="1" x14ac:dyDescent="0.3">
      <c r="A62" s="36"/>
      <c r="B62" s="37" t="s">
        <v>264</v>
      </c>
      <c r="C62" s="38">
        <v>6.6</v>
      </c>
      <c r="D62" s="39" t="s">
        <v>319</v>
      </c>
      <c r="E62" s="49" t="str">
        <f t="shared" si="0"/>
        <v>Significantly Different</v>
      </c>
      <c r="G62" s="12">
        <f t="shared" si="1"/>
        <v>6.6</v>
      </c>
      <c r="H62" s="12">
        <f t="shared" si="2"/>
        <v>6</v>
      </c>
      <c r="I62" s="12" t="str">
        <f t="shared" si="3"/>
        <v>+/-</v>
      </c>
      <c r="J62" s="12" t="str">
        <f t="shared" si="4"/>
        <v>1.6</v>
      </c>
      <c r="K62" s="13">
        <f t="shared" si="5"/>
        <v>0.97264437689969607</v>
      </c>
      <c r="L62" s="13">
        <f t="shared" si="6"/>
        <v>11.000000000000002</v>
      </c>
      <c r="M62" s="13">
        <f t="shared" si="7"/>
        <v>0.98021370799982366</v>
      </c>
      <c r="N62" s="13">
        <f t="shared" si="8"/>
        <v>11.222042611958637</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323" priority="5" operator="equal">
      <formula>"State Selected"</formula>
    </cfRule>
    <cfRule type="cellIs" dxfId="322" priority="6" operator="equal">
      <formula>"Not Significantly Different"</formula>
    </cfRule>
  </conditionalFormatting>
  <conditionalFormatting sqref="E10:E62">
    <cfRule type="cellIs" dxfId="321" priority="1" operator="equal">
      <formula>"OTHER ERROR"</formula>
    </cfRule>
    <cfRule type="cellIs" dxfId="320" priority="2" operator="equal">
      <formula>"Statistical Test not applicable"</formula>
    </cfRule>
    <cfRule type="cellIs" dxfId="319" priority="3" operator="equal">
      <formula>"Geography Selected"</formula>
    </cfRule>
    <cfRule type="cellIs" dxfId="318"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7116280B-9240-4C68-939A-CA0DC65158B3}">
      <formula1>$O$10:$O$62</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0775E-78D6-45EC-9317-10E4C5B988DC}">
  <sheetPr codeName="Sheet4"/>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1" t="s">
        <v>179</v>
      </c>
      <c r="B1" s="12" t="s">
        <v>288</v>
      </c>
    </row>
    <row r="2" spans="1:16" x14ac:dyDescent="0.25">
      <c r="A2" s="14" t="s">
        <v>181</v>
      </c>
      <c r="B2" s="12" t="s">
        <v>289</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12.7</v>
      </c>
      <c r="C6" s="12" t="s">
        <v>188</v>
      </c>
      <c r="H6" s="19" t="s">
        <v>189</v>
      </c>
      <c r="I6" s="12">
        <f>VLOOKUP($B$4,$B$9:$K$62,6,FALSE)</f>
        <v>12.7</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12.7</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12.7</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226</v>
      </c>
      <c r="C11" s="32">
        <v>45.5</v>
      </c>
      <c r="D11" s="35" t="s">
        <v>253</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45.5</v>
      </c>
      <c r="H11" s="12">
        <f t="shared" ref="H11:H62" si="2">LEN(TRIM(D11))</f>
        <v>6</v>
      </c>
      <c r="I11" s="12" t="str">
        <f t="shared" ref="I11:I62" si="3">IF(H11&gt;=3,MID(TRIM(D11),1,3),"NO")</f>
        <v>+/-</v>
      </c>
      <c r="J11" s="12" t="str">
        <f t="shared" ref="J11:J62" si="4">IF(TRIM(I11)="+/-",MID(TRIM(D11),4,H11-3),D11)</f>
        <v>0.6</v>
      </c>
      <c r="K11" s="13">
        <f t="shared" ref="K11:K62" si="5">IF(TRIM(J11)="*****",0,IF(ISERROR(VALUE(J11)),"NA",VALUE(J11/$I$4)))</f>
        <v>0.36474164133738601</v>
      </c>
      <c r="L11" s="13">
        <f t="shared" ref="L11:L62" si="6">IF(AND(ISNUMBER(G11),ISNUMBER($I$6)),$I$6-G11,"N/A")</f>
        <v>-32.799999999999997</v>
      </c>
      <c r="M11" s="13">
        <f t="shared" ref="M11:M62" si="7">IF(AND(ISNUMBER(K11),ISNUMBER($I$7)),SQRT(K11^2+($I$7)^2),"N/A")</f>
        <v>0.36977279819442066</v>
      </c>
      <c r="N11" s="13">
        <f>IF(AND(ISNUMBER(L11),ISNUMBER(M11),M11&lt;&gt;0),L11/M11,"NA")</f>
        <v>-88.70311759047857</v>
      </c>
      <c r="O11" s="12" t="s">
        <v>208</v>
      </c>
    </row>
    <row r="12" spans="1:16" x14ac:dyDescent="0.25">
      <c r="A12" s="30">
        <v>2</v>
      </c>
      <c r="B12" s="31" t="s">
        <v>250</v>
      </c>
      <c r="C12" s="32">
        <v>38</v>
      </c>
      <c r="D12" s="33" t="s">
        <v>210</v>
      </c>
      <c r="E12" s="48" t="str">
        <f t="shared" si="0"/>
        <v>Significantly Different</v>
      </c>
      <c r="G12" s="12">
        <f t="shared" si="1"/>
        <v>38</v>
      </c>
      <c r="H12" s="12">
        <f t="shared" si="2"/>
        <v>6</v>
      </c>
      <c r="I12" s="12" t="str">
        <f t="shared" si="3"/>
        <v>+/-</v>
      </c>
      <c r="J12" s="12" t="str">
        <f t="shared" si="4"/>
        <v>0.2</v>
      </c>
      <c r="K12" s="13">
        <f t="shared" si="5"/>
        <v>0.12158054711246201</v>
      </c>
      <c r="L12" s="13">
        <f t="shared" si="6"/>
        <v>-25.3</v>
      </c>
      <c r="M12" s="13">
        <f t="shared" si="7"/>
        <v>0.1359311840425404</v>
      </c>
      <c r="N12" s="13">
        <f t="shared" ref="N12:N62" si="8">IF(AND(ISNUMBER(L12),ISNUMBER(M12),M12&lt;&gt;0),L12/M12,"NA")</f>
        <v>-186.12359024315001</v>
      </c>
      <c r="O12" s="12" t="s">
        <v>211</v>
      </c>
    </row>
    <row r="13" spans="1:16" x14ac:dyDescent="0.25">
      <c r="A13" s="30">
        <v>3</v>
      </c>
      <c r="B13" s="31" t="s">
        <v>241</v>
      </c>
      <c r="C13" s="32">
        <v>32.4</v>
      </c>
      <c r="D13" s="33" t="s">
        <v>210</v>
      </c>
      <c r="E13" s="48" t="str">
        <f t="shared" si="0"/>
        <v>Significantly Different</v>
      </c>
      <c r="G13" s="12">
        <f t="shared" si="1"/>
        <v>32.4</v>
      </c>
      <c r="H13" s="12">
        <f t="shared" si="2"/>
        <v>6</v>
      </c>
      <c r="I13" s="12" t="str">
        <f t="shared" si="3"/>
        <v>+/-</v>
      </c>
      <c r="J13" s="12" t="str">
        <f t="shared" si="4"/>
        <v>0.2</v>
      </c>
      <c r="K13" s="13">
        <f t="shared" si="5"/>
        <v>0.12158054711246201</v>
      </c>
      <c r="L13" s="13">
        <f t="shared" si="6"/>
        <v>-19.7</v>
      </c>
      <c r="M13" s="13">
        <f t="shared" si="7"/>
        <v>0.1359311840425404</v>
      </c>
      <c r="N13" s="13">
        <f t="shared" si="8"/>
        <v>-144.92627382569387</v>
      </c>
      <c r="O13" s="12" t="s">
        <v>213</v>
      </c>
    </row>
    <row r="14" spans="1:16" x14ac:dyDescent="0.25">
      <c r="A14" s="30">
        <v>4</v>
      </c>
      <c r="B14" s="31" t="s">
        <v>231</v>
      </c>
      <c r="C14" s="32">
        <v>31.6</v>
      </c>
      <c r="D14" s="33" t="s">
        <v>206</v>
      </c>
      <c r="E14" s="48" t="str">
        <f t="shared" si="0"/>
        <v>Significantly Different</v>
      </c>
      <c r="G14" s="12">
        <f t="shared" si="1"/>
        <v>31.6</v>
      </c>
      <c r="H14" s="12">
        <f t="shared" si="2"/>
        <v>6</v>
      </c>
      <c r="I14" s="12" t="str">
        <f t="shared" si="3"/>
        <v>+/-</v>
      </c>
      <c r="J14" s="12" t="str">
        <f t="shared" si="4"/>
        <v>0.1</v>
      </c>
      <c r="K14" s="13">
        <f t="shared" si="5"/>
        <v>6.0790273556231005E-2</v>
      </c>
      <c r="L14" s="13">
        <f t="shared" si="6"/>
        <v>-18.900000000000002</v>
      </c>
      <c r="M14" s="13">
        <f t="shared" si="7"/>
        <v>8.5970429323592404E-2</v>
      </c>
      <c r="N14" s="13">
        <f t="shared" si="8"/>
        <v>-219.84303380480358</v>
      </c>
      <c r="O14" s="12" t="s">
        <v>215</v>
      </c>
    </row>
    <row r="15" spans="1:16" x14ac:dyDescent="0.25">
      <c r="A15" s="30">
        <v>5</v>
      </c>
      <c r="B15" s="31" t="s">
        <v>244</v>
      </c>
      <c r="C15" s="32">
        <v>30</v>
      </c>
      <c r="D15" s="33" t="s">
        <v>210</v>
      </c>
      <c r="E15" s="48" t="str">
        <f t="shared" si="0"/>
        <v>Significantly Different</v>
      </c>
      <c r="G15" s="12">
        <f t="shared" si="1"/>
        <v>30</v>
      </c>
      <c r="H15" s="12">
        <f t="shared" si="2"/>
        <v>6</v>
      </c>
      <c r="I15" s="12" t="str">
        <f t="shared" si="3"/>
        <v>+/-</v>
      </c>
      <c r="J15" s="12" t="str">
        <f t="shared" si="4"/>
        <v>0.2</v>
      </c>
      <c r="K15" s="13">
        <f t="shared" si="5"/>
        <v>0.12158054711246201</v>
      </c>
      <c r="L15" s="13">
        <f t="shared" si="6"/>
        <v>-17.3</v>
      </c>
      <c r="M15" s="13">
        <f t="shared" si="7"/>
        <v>0.1359311840425404</v>
      </c>
      <c r="N15" s="13">
        <f t="shared" si="8"/>
        <v>-127.27028107535554</v>
      </c>
      <c r="O15" s="12" t="s">
        <v>218</v>
      </c>
    </row>
    <row r="16" spans="1:16" x14ac:dyDescent="0.25">
      <c r="A16" s="30">
        <v>6</v>
      </c>
      <c r="B16" s="31" t="s">
        <v>208</v>
      </c>
      <c r="C16" s="32">
        <v>26.7</v>
      </c>
      <c r="D16" s="33" t="s">
        <v>206</v>
      </c>
      <c r="E16" s="48" t="str">
        <f t="shared" si="0"/>
        <v>Significantly Different</v>
      </c>
      <c r="G16" s="12">
        <f t="shared" si="1"/>
        <v>26.7</v>
      </c>
      <c r="H16" s="12">
        <f t="shared" si="2"/>
        <v>6</v>
      </c>
      <c r="I16" s="12" t="str">
        <f t="shared" si="3"/>
        <v>+/-</v>
      </c>
      <c r="J16" s="12" t="str">
        <f t="shared" si="4"/>
        <v>0.1</v>
      </c>
      <c r="K16" s="13">
        <f t="shared" si="5"/>
        <v>6.0790273556231005E-2</v>
      </c>
      <c r="L16" s="13">
        <f t="shared" si="6"/>
        <v>-14</v>
      </c>
      <c r="M16" s="13">
        <f t="shared" si="7"/>
        <v>8.5970429323592404E-2</v>
      </c>
      <c r="N16" s="13">
        <f t="shared" si="8"/>
        <v>-162.8466917072619</v>
      </c>
      <c r="O16" s="12" t="s">
        <v>220</v>
      </c>
    </row>
    <row r="17" spans="1:15" x14ac:dyDescent="0.25">
      <c r="A17" s="30">
        <v>7</v>
      </c>
      <c r="B17" s="31" t="s">
        <v>263</v>
      </c>
      <c r="C17" s="32">
        <v>26.6</v>
      </c>
      <c r="D17" s="33" t="s">
        <v>210</v>
      </c>
      <c r="E17" s="48" t="str">
        <f t="shared" si="0"/>
        <v>Significantly Different</v>
      </c>
      <c r="G17" s="12">
        <f t="shared" si="1"/>
        <v>26.6</v>
      </c>
      <c r="H17" s="12">
        <f t="shared" si="2"/>
        <v>6</v>
      </c>
      <c r="I17" s="12" t="str">
        <f t="shared" si="3"/>
        <v>+/-</v>
      </c>
      <c r="J17" s="12" t="str">
        <f t="shared" si="4"/>
        <v>0.2</v>
      </c>
      <c r="K17" s="13">
        <f t="shared" si="5"/>
        <v>0.12158054711246201</v>
      </c>
      <c r="L17" s="13">
        <f t="shared" si="6"/>
        <v>-13.900000000000002</v>
      </c>
      <c r="M17" s="13">
        <f t="shared" si="7"/>
        <v>0.1359311840425404</v>
      </c>
      <c r="N17" s="13">
        <f t="shared" si="8"/>
        <v>-102.25762467904291</v>
      </c>
      <c r="O17" s="12" t="s">
        <v>222</v>
      </c>
    </row>
    <row r="18" spans="1:15" x14ac:dyDescent="0.25">
      <c r="A18" s="30">
        <v>8</v>
      </c>
      <c r="B18" s="31" t="s">
        <v>224</v>
      </c>
      <c r="C18" s="32">
        <v>22.5</v>
      </c>
      <c r="D18" s="33" t="s">
        <v>255</v>
      </c>
      <c r="E18" s="48" t="str">
        <f t="shared" si="0"/>
        <v>Significantly Different</v>
      </c>
      <c r="G18" s="12">
        <f t="shared" si="1"/>
        <v>22.5</v>
      </c>
      <c r="H18" s="12">
        <f t="shared" si="2"/>
        <v>6</v>
      </c>
      <c r="I18" s="12" t="str">
        <f t="shared" si="3"/>
        <v>+/-</v>
      </c>
      <c r="J18" s="12" t="str">
        <f t="shared" si="4"/>
        <v>0.4</v>
      </c>
      <c r="K18" s="13">
        <f t="shared" si="5"/>
        <v>0.24316109422492402</v>
      </c>
      <c r="L18" s="13">
        <f t="shared" si="6"/>
        <v>-9.8000000000000007</v>
      </c>
      <c r="M18" s="13">
        <f t="shared" si="7"/>
        <v>0.25064471888253259</v>
      </c>
      <c r="N18" s="13">
        <f t="shared" si="8"/>
        <v>-39.099168112107236</v>
      </c>
      <c r="O18" s="12" t="s">
        <v>224</v>
      </c>
    </row>
    <row r="19" spans="1:15" x14ac:dyDescent="0.25">
      <c r="A19" s="30">
        <v>9</v>
      </c>
      <c r="B19" s="31" t="s">
        <v>261</v>
      </c>
      <c r="C19" s="32">
        <v>21.4</v>
      </c>
      <c r="D19" s="33" t="s">
        <v>206</v>
      </c>
      <c r="E19" s="48" t="str">
        <f t="shared" si="0"/>
        <v>Significantly Different</v>
      </c>
      <c r="G19" s="12">
        <f t="shared" si="1"/>
        <v>21.4</v>
      </c>
      <c r="H19" s="12">
        <f t="shared" si="2"/>
        <v>6</v>
      </c>
      <c r="I19" s="12" t="str">
        <f t="shared" si="3"/>
        <v>+/-</v>
      </c>
      <c r="J19" s="12" t="str">
        <f t="shared" si="4"/>
        <v>0.1</v>
      </c>
      <c r="K19" s="13">
        <f t="shared" si="5"/>
        <v>6.0790273556231005E-2</v>
      </c>
      <c r="L19" s="13">
        <f t="shared" si="6"/>
        <v>-8.6999999999999993</v>
      </c>
      <c r="M19" s="13">
        <f t="shared" si="7"/>
        <v>8.5970429323592404E-2</v>
      </c>
      <c r="N19" s="13">
        <f t="shared" si="8"/>
        <v>-101.19758698951274</v>
      </c>
      <c r="O19" s="12" t="s">
        <v>226</v>
      </c>
    </row>
    <row r="20" spans="1:15" x14ac:dyDescent="0.25">
      <c r="A20" s="30">
        <v>10</v>
      </c>
      <c r="B20" s="31" t="s">
        <v>262</v>
      </c>
      <c r="C20" s="32">
        <v>19.2</v>
      </c>
      <c r="D20" s="35" t="s">
        <v>210</v>
      </c>
      <c r="E20" s="48" t="str">
        <f t="shared" si="0"/>
        <v>Significantly Different</v>
      </c>
      <c r="G20" s="12">
        <f t="shared" si="1"/>
        <v>19.2</v>
      </c>
      <c r="H20" s="12">
        <f t="shared" si="2"/>
        <v>6</v>
      </c>
      <c r="I20" s="12" t="str">
        <f t="shared" si="3"/>
        <v>+/-</v>
      </c>
      <c r="J20" s="12" t="str">
        <f t="shared" si="4"/>
        <v>0.2</v>
      </c>
      <c r="K20" s="13">
        <f t="shared" si="5"/>
        <v>0.12158054711246201</v>
      </c>
      <c r="L20" s="13">
        <f t="shared" si="6"/>
        <v>-6.5</v>
      </c>
      <c r="M20" s="13">
        <f t="shared" si="7"/>
        <v>0.1359311840425404</v>
      </c>
      <c r="N20" s="13">
        <f t="shared" si="8"/>
        <v>-47.818313698833009</v>
      </c>
      <c r="O20" s="12" t="s">
        <v>229</v>
      </c>
    </row>
    <row r="21" spans="1:15" x14ac:dyDescent="0.25">
      <c r="A21" s="30">
        <v>11</v>
      </c>
      <c r="B21" s="31" t="s">
        <v>251</v>
      </c>
      <c r="C21" s="32">
        <v>16.8</v>
      </c>
      <c r="D21" s="33" t="s">
        <v>210</v>
      </c>
      <c r="E21" s="48" t="str">
        <f t="shared" si="0"/>
        <v>Significantly Different</v>
      </c>
      <c r="G21" s="12">
        <f t="shared" si="1"/>
        <v>16.8</v>
      </c>
      <c r="H21" s="12">
        <f t="shared" si="2"/>
        <v>6</v>
      </c>
      <c r="I21" s="12" t="str">
        <f t="shared" si="3"/>
        <v>+/-</v>
      </c>
      <c r="J21" s="12" t="str">
        <f t="shared" si="4"/>
        <v>0.2</v>
      </c>
      <c r="K21" s="13">
        <f t="shared" si="5"/>
        <v>0.12158054711246201</v>
      </c>
      <c r="L21" s="13">
        <f t="shared" si="6"/>
        <v>-4.1000000000000014</v>
      </c>
      <c r="M21" s="13">
        <f t="shared" si="7"/>
        <v>0.1359311840425404</v>
      </c>
      <c r="N21" s="13">
        <f t="shared" si="8"/>
        <v>-30.162320948494674</v>
      </c>
      <c r="O21" s="12" t="s">
        <v>231</v>
      </c>
    </row>
    <row r="22" spans="1:15" x14ac:dyDescent="0.25">
      <c r="A22" s="30">
        <v>12</v>
      </c>
      <c r="B22" s="31" t="s">
        <v>229</v>
      </c>
      <c r="C22" s="32">
        <v>16</v>
      </c>
      <c r="D22" s="33" t="s">
        <v>206</v>
      </c>
      <c r="E22" s="48" t="str">
        <f t="shared" si="0"/>
        <v>Significantly Different</v>
      </c>
      <c r="G22" s="12">
        <f t="shared" si="1"/>
        <v>16</v>
      </c>
      <c r="H22" s="12">
        <f t="shared" si="2"/>
        <v>6</v>
      </c>
      <c r="I22" s="12" t="str">
        <f t="shared" si="3"/>
        <v>+/-</v>
      </c>
      <c r="J22" s="12" t="str">
        <f t="shared" si="4"/>
        <v>0.1</v>
      </c>
      <c r="K22" s="13">
        <f t="shared" si="5"/>
        <v>6.0790273556231005E-2</v>
      </c>
      <c r="L22" s="13">
        <f t="shared" si="6"/>
        <v>-3.3000000000000007</v>
      </c>
      <c r="M22" s="13">
        <f t="shared" si="7"/>
        <v>8.5970429323592404E-2</v>
      </c>
      <c r="N22" s="13">
        <f t="shared" si="8"/>
        <v>-38.38529161671174</v>
      </c>
      <c r="O22" s="12" t="s">
        <v>233</v>
      </c>
    </row>
    <row r="23" spans="1:15" x14ac:dyDescent="0.25">
      <c r="A23" s="30">
        <v>13</v>
      </c>
      <c r="B23" s="31" t="s">
        <v>259</v>
      </c>
      <c r="C23" s="32">
        <v>15.7</v>
      </c>
      <c r="D23" s="33" t="s">
        <v>206</v>
      </c>
      <c r="E23" s="48" t="str">
        <f t="shared" si="0"/>
        <v>Significantly Different</v>
      </c>
      <c r="G23" s="12">
        <f t="shared" si="1"/>
        <v>15.7</v>
      </c>
      <c r="H23" s="12">
        <f t="shared" si="2"/>
        <v>6</v>
      </c>
      <c r="I23" s="12" t="str">
        <f t="shared" si="3"/>
        <v>+/-</v>
      </c>
      <c r="J23" s="12" t="str">
        <f t="shared" si="4"/>
        <v>0.1</v>
      </c>
      <c r="K23" s="13">
        <f t="shared" si="5"/>
        <v>6.0790273556231005E-2</v>
      </c>
      <c r="L23" s="13">
        <f t="shared" si="6"/>
        <v>-3</v>
      </c>
      <c r="M23" s="13">
        <f t="shared" si="7"/>
        <v>8.5970429323592404E-2</v>
      </c>
      <c r="N23" s="13">
        <f t="shared" si="8"/>
        <v>-34.895719651556121</v>
      </c>
      <c r="O23" s="12" t="s">
        <v>221</v>
      </c>
    </row>
    <row r="24" spans="1:15" x14ac:dyDescent="0.25">
      <c r="A24" s="30">
        <v>14</v>
      </c>
      <c r="B24" s="31" t="s">
        <v>215</v>
      </c>
      <c r="C24" s="32">
        <v>15.2</v>
      </c>
      <c r="D24" s="33" t="s">
        <v>210</v>
      </c>
      <c r="E24" s="48" t="str">
        <f t="shared" si="0"/>
        <v>Significantly Different</v>
      </c>
      <c r="G24" s="12">
        <f t="shared" si="1"/>
        <v>15.2</v>
      </c>
      <c r="H24" s="12">
        <f t="shared" si="2"/>
        <v>6</v>
      </c>
      <c r="I24" s="12" t="str">
        <f t="shared" si="3"/>
        <v>+/-</v>
      </c>
      <c r="J24" s="12" t="str">
        <f t="shared" si="4"/>
        <v>0.2</v>
      </c>
      <c r="K24" s="13">
        <f t="shared" si="5"/>
        <v>0.12158054711246201</v>
      </c>
      <c r="L24" s="13">
        <f t="shared" si="6"/>
        <v>-2.5</v>
      </c>
      <c r="M24" s="13">
        <f t="shared" si="7"/>
        <v>0.1359311840425404</v>
      </c>
      <c r="N24" s="13">
        <f t="shared" si="8"/>
        <v>-18.39165911493577</v>
      </c>
      <c r="O24" s="12" t="s">
        <v>235</v>
      </c>
    </row>
    <row r="25" spans="1:15" x14ac:dyDescent="0.25">
      <c r="A25" s="30">
        <v>15</v>
      </c>
      <c r="B25" s="31" t="s">
        <v>235</v>
      </c>
      <c r="C25" s="32">
        <v>14.1</v>
      </c>
      <c r="D25" s="33" t="s">
        <v>206</v>
      </c>
      <c r="E25" s="48" t="str">
        <f t="shared" si="0"/>
        <v>Significantly Different</v>
      </c>
      <c r="G25" s="12">
        <f t="shared" si="1"/>
        <v>14.1</v>
      </c>
      <c r="H25" s="12">
        <f t="shared" si="2"/>
        <v>6</v>
      </c>
      <c r="I25" s="12" t="str">
        <f t="shared" si="3"/>
        <v>+/-</v>
      </c>
      <c r="J25" s="12" t="str">
        <f t="shared" si="4"/>
        <v>0.1</v>
      </c>
      <c r="K25" s="13">
        <f t="shared" si="5"/>
        <v>6.0790273556231005E-2</v>
      </c>
      <c r="L25" s="13">
        <f t="shared" si="6"/>
        <v>-1.4000000000000004</v>
      </c>
      <c r="M25" s="13">
        <f t="shared" si="7"/>
        <v>8.5970429323592404E-2</v>
      </c>
      <c r="N25" s="13">
        <f t="shared" si="8"/>
        <v>-16.284669170726193</v>
      </c>
      <c r="O25" s="12" t="s">
        <v>237</v>
      </c>
    </row>
    <row r="26" spans="1:15" x14ac:dyDescent="0.25">
      <c r="A26" s="30">
        <v>16</v>
      </c>
      <c r="B26" s="31" t="s">
        <v>249</v>
      </c>
      <c r="C26" s="32">
        <v>13.8</v>
      </c>
      <c r="D26" s="33" t="s">
        <v>206</v>
      </c>
      <c r="E26" s="48" t="str">
        <f t="shared" si="0"/>
        <v>Significantly Different</v>
      </c>
      <c r="G26" s="12">
        <f t="shared" si="1"/>
        <v>13.8</v>
      </c>
      <c r="H26" s="12">
        <f t="shared" si="2"/>
        <v>6</v>
      </c>
      <c r="I26" s="12" t="str">
        <f t="shared" si="3"/>
        <v>+/-</v>
      </c>
      <c r="J26" s="12" t="str">
        <f t="shared" si="4"/>
        <v>0.1</v>
      </c>
      <c r="K26" s="13">
        <f t="shared" si="5"/>
        <v>6.0790273556231005E-2</v>
      </c>
      <c r="L26" s="13">
        <f t="shared" si="6"/>
        <v>-1.1000000000000014</v>
      </c>
      <c r="M26" s="13">
        <f t="shared" si="7"/>
        <v>8.5970429323592404E-2</v>
      </c>
      <c r="N26" s="13">
        <f t="shared" si="8"/>
        <v>-12.795097205570594</v>
      </c>
      <c r="O26" s="12" t="s">
        <v>219</v>
      </c>
    </row>
    <row r="27" spans="1:15" x14ac:dyDescent="0.25">
      <c r="A27" s="30">
        <v>17</v>
      </c>
      <c r="B27" s="31" t="s">
        <v>257</v>
      </c>
      <c r="C27" s="32">
        <v>13.6</v>
      </c>
      <c r="D27" s="33" t="s">
        <v>206</v>
      </c>
      <c r="E27" s="48" t="str">
        <f t="shared" si="0"/>
        <v>Significantly Different</v>
      </c>
      <c r="G27" s="12">
        <f t="shared" si="1"/>
        <v>13.6</v>
      </c>
      <c r="H27" s="12">
        <f t="shared" si="2"/>
        <v>6</v>
      </c>
      <c r="I27" s="12" t="str">
        <f t="shared" si="3"/>
        <v>+/-</v>
      </c>
      <c r="J27" s="12" t="str">
        <f t="shared" si="4"/>
        <v>0.1</v>
      </c>
      <c r="K27" s="13">
        <f t="shared" si="5"/>
        <v>6.0790273556231005E-2</v>
      </c>
      <c r="L27" s="13">
        <f t="shared" si="6"/>
        <v>-0.90000000000000036</v>
      </c>
      <c r="M27" s="13">
        <f t="shared" si="7"/>
        <v>8.5970429323592404E-2</v>
      </c>
      <c r="N27" s="13">
        <f t="shared" si="8"/>
        <v>-10.46871589546684</v>
      </c>
      <c r="O27" s="12" t="s">
        <v>236</v>
      </c>
    </row>
    <row r="28" spans="1:15" x14ac:dyDescent="0.25">
      <c r="A28" s="30">
        <v>18</v>
      </c>
      <c r="B28" s="31" t="s">
        <v>243</v>
      </c>
      <c r="C28" s="32">
        <v>12.4</v>
      </c>
      <c r="D28" s="33" t="s">
        <v>206</v>
      </c>
      <c r="E28" s="48" t="str">
        <f t="shared" si="0"/>
        <v>Significantly Different</v>
      </c>
      <c r="G28" s="12">
        <f t="shared" si="1"/>
        <v>12.4</v>
      </c>
      <c r="H28" s="12">
        <f t="shared" si="2"/>
        <v>6</v>
      </c>
      <c r="I28" s="12" t="str">
        <f t="shared" si="3"/>
        <v>+/-</v>
      </c>
      <c r="J28" s="12" t="str">
        <f t="shared" si="4"/>
        <v>0.1</v>
      </c>
      <c r="K28" s="13">
        <f t="shared" si="5"/>
        <v>6.0790273556231005E-2</v>
      </c>
      <c r="L28" s="13">
        <f t="shared" si="6"/>
        <v>0.29999999999999893</v>
      </c>
      <c r="M28" s="13">
        <f t="shared" si="7"/>
        <v>8.5970429323592404E-2</v>
      </c>
      <c r="N28" s="13">
        <f t="shared" si="8"/>
        <v>3.4895719651555996</v>
      </c>
      <c r="O28" s="12" t="s">
        <v>225</v>
      </c>
    </row>
    <row r="29" spans="1:15" x14ac:dyDescent="0.25">
      <c r="A29" s="30">
        <v>19</v>
      </c>
      <c r="B29" s="31" t="s">
        <v>258</v>
      </c>
      <c r="C29" s="32">
        <v>12.3</v>
      </c>
      <c r="D29" s="33" t="s">
        <v>206</v>
      </c>
      <c r="E29" s="48" t="str">
        <f t="shared" si="0"/>
        <v>Significantly Different</v>
      </c>
      <c r="G29" s="12">
        <f t="shared" si="1"/>
        <v>12.3</v>
      </c>
      <c r="H29" s="12">
        <f t="shared" si="2"/>
        <v>6</v>
      </c>
      <c r="I29" s="12" t="str">
        <f t="shared" si="3"/>
        <v>+/-</v>
      </c>
      <c r="J29" s="12" t="str">
        <f t="shared" si="4"/>
        <v>0.1</v>
      </c>
      <c r="K29" s="13">
        <f t="shared" si="5"/>
        <v>6.0790273556231005E-2</v>
      </c>
      <c r="L29" s="13">
        <f t="shared" si="6"/>
        <v>0.39999999999999858</v>
      </c>
      <c r="M29" s="13">
        <f t="shared" si="7"/>
        <v>8.5970429323592404E-2</v>
      </c>
      <c r="N29" s="13">
        <f t="shared" si="8"/>
        <v>4.6527626202074659</v>
      </c>
      <c r="O29" s="12" t="s">
        <v>241</v>
      </c>
    </row>
    <row r="30" spans="1:15" x14ac:dyDescent="0.25">
      <c r="A30" s="30">
        <v>20</v>
      </c>
      <c r="B30" s="31" t="s">
        <v>242</v>
      </c>
      <c r="C30" s="32">
        <v>11.5</v>
      </c>
      <c r="D30" s="33" t="s">
        <v>206</v>
      </c>
      <c r="E30" s="48" t="str">
        <f t="shared" si="0"/>
        <v>Significantly Different</v>
      </c>
      <c r="G30" s="12">
        <f t="shared" si="1"/>
        <v>11.5</v>
      </c>
      <c r="H30" s="12">
        <f t="shared" si="2"/>
        <v>6</v>
      </c>
      <c r="I30" s="12" t="str">
        <f t="shared" si="3"/>
        <v>+/-</v>
      </c>
      <c r="J30" s="12" t="str">
        <f t="shared" si="4"/>
        <v>0.1</v>
      </c>
      <c r="K30" s="13">
        <f t="shared" si="5"/>
        <v>6.0790273556231005E-2</v>
      </c>
      <c r="L30" s="13">
        <f t="shared" si="6"/>
        <v>1.1999999999999993</v>
      </c>
      <c r="M30" s="13">
        <f t="shared" si="7"/>
        <v>8.5970429323592404E-2</v>
      </c>
      <c r="N30" s="13">
        <f t="shared" si="8"/>
        <v>13.958287860622439</v>
      </c>
      <c r="O30" s="12" t="s">
        <v>207</v>
      </c>
    </row>
    <row r="31" spans="1:15" x14ac:dyDescent="0.25">
      <c r="A31" s="30">
        <v>21</v>
      </c>
      <c r="B31" s="31" t="s">
        <v>248</v>
      </c>
      <c r="C31" s="32">
        <v>11.2</v>
      </c>
      <c r="D31" s="33" t="s">
        <v>206</v>
      </c>
      <c r="E31" s="48" t="str">
        <f t="shared" si="0"/>
        <v>Significantly Different</v>
      </c>
      <c r="G31" s="12">
        <f t="shared" si="1"/>
        <v>11.2</v>
      </c>
      <c r="H31" s="12">
        <f t="shared" si="2"/>
        <v>6</v>
      </c>
      <c r="I31" s="12" t="str">
        <f t="shared" si="3"/>
        <v>+/-</v>
      </c>
      <c r="J31" s="12" t="str">
        <f t="shared" si="4"/>
        <v>0.1</v>
      </c>
      <c r="K31" s="13">
        <f t="shared" si="5"/>
        <v>6.0790273556231005E-2</v>
      </c>
      <c r="L31" s="13">
        <f t="shared" si="6"/>
        <v>1.5</v>
      </c>
      <c r="M31" s="13">
        <f t="shared" si="7"/>
        <v>8.5970429323592404E-2</v>
      </c>
      <c r="N31" s="13">
        <f t="shared" si="8"/>
        <v>17.44785982577806</v>
      </c>
      <c r="O31" s="12" t="s">
        <v>244</v>
      </c>
    </row>
    <row r="32" spans="1:15" x14ac:dyDescent="0.25">
      <c r="A32" s="30">
        <v>22</v>
      </c>
      <c r="B32" s="31" t="s">
        <v>222</v>
      </c>
      <c r="C32" s="32">
        <v>11</v>
      </c>
      <c r="D32" s="33" t="s">
        <v>210</v>
      </c>
      <c r="E32" s="48" t="str">
        <f t="shared" si="0"/>
        <v>Significantly Different</v>
      </c>
      <c r="G32" s="12">
        <f t="shared" si="1"/>
        <v>11</v>
      </c>
      <c r="H32" s="12">
        <f t="shared" si="2"/>
        <v>6</v>
      </c>
      <c r="I32" s="12" t="str">
        <f t="shared" si="3"/>
        <v>+/-</v>
      </c>
      <c r="J32" s="12" t="str">
        <f t="shared" si="4"/>
        <v>0.2</v>
      </c>
      <c r="K32" s="13">
        <f t="shared" si="5"/>
        <v>0.12158054711246201</v>
      </c>
      <c r="L32" s="13">
        <f t="shared" si="6"/>
        <v>1.6999999999999993</v>
      </c>
      <c r="M32" s="13">
        <f t="shared" si="7"/>
        <v>0.1359311840425404</v>
      </c>
      <c r="N32" s="13">
        <f t="shared" si="8"/>
        <v>12.50632819815632</v>
      </c>
      <c r="O32" s="12" t="s">
        <v>247</v>
      </c>
    </row>
    <row r="33" spans="1:15" x14ac:dyDescent="0.25">
      <c r="A33" s="30">
        <v>23</v>
      </c>
      <c r="B33" s="31" t="s">
        <v>237</v>
      </c>
      <c r="C33" s="32">
        <v>9.5</v>
      </c>
      <c r="D33" s="33" t="s">
        <v>206</v>
      </c>
      <c r="E33" s="48" t="str">
        <f t="shared" si="0"/>
        <v>Significantly Different</v>
      </c>
      <c r="G33" s="12">
        <f t="shared" si="1"/>
        <v>9.5</v>
      </c>
      <c r="H33" s="12">
        <f t="shared" si="2"/>
        <v>6</v>
      </c>
      <c r="I33" s="12" t="str">
        <f t="shared" si="3"/>
        <v>+/-</v>
      </c>
      <c r="J33" s="12" t="str">
        <f t="shared" si="4"/>
        <v>0.1</v>
      </c>
      <c r="K33" s="13">
        <f t="shared" si="5"/>
        <v>6.0790273556231005E-2</v>
      </c>
      <c r="L33" s="13">
        <f t="shared" si="6"/>
        <v>3.1999999999999993</v>
      </c>
      <c r="M33" s="13">
        <f t="shared" si="7"/>
        <v>8.5970429323592404E-2</v>
      </c>
      <c r="N33" s="13">
        <f t="shared" si="8"/>
        <v>37.222100961659855</v>
      </c>
      <c r="O33" s="12" t="s">
        <v>249</v>
      </c>
    </row>
    <row r="34" spans="1:15" x14ac:dyDescent="0.25">
      <c r="A34" s="30">
        <v>24</v>
      </c>
      <c r="B34" s="31" t="s">
        <v>254</v>
      </c>
      <c r="C34" s="32">
        <v>9.1999999999999993</v>
      </c>
      <c r="D34" s="33" t="s">
        <v>210</v>
      </c>
      <c r="E34" s="48" t="str">
        <f t="shared" si="0"/>
        <v>Significantly Different</v>
      </c>
      <c r="G34" s="12">
        <f t="shared" si="1"/>
        <v>9.1999999999999993</v>
      </c>
      <c r="H34" s="12">
        <f t="shared" si="2"/>
        <v>6</v>
      </c>
      <c r="I34" s="12" t="str">
        <f t="shared" si="3"/>
        <v>+/-</v>
      </c>
      <c r="J34" s="12" t="str">
        <f t="shared" si="4"/>
        <v>0.2</v>
      </c>
      <c r="K34" s="13">
        <f t="shared" si="5"/>
        <v>0.12158054711246201</v>
      </c>
      <c r="L34" s="13">
        <f t="shared" si="6"/>
        <v>3.5</v>
      </c>
      <c r="M34" s="13">
        <f t="shared" si="7"/>
        <v>0.1359311840425404</v>
      </c>
      <c r="N34" s="13">
        <f t="shared" si="8"/>
        <v>25.748322760910082</v>
      </c>
      <c r="O34" s="12" t="s">
        <v>240</v>
      </c>
    </row>
    <row r="35" spans="1:15" x14ac:dyDescent="0.25">
      <c r="A35" s="30">
        <v>25</v>
      </c>
      <c r="B35" s="31" t="s">
        <v>225</v>
      </c>
      <c r="C35" s="32">
        <v>7.9</v>
      </c>
      <c r="D35" s="33" t="s">
        <v>206</v>
      </c>
      <c r="E35" s="48" t="str">
        <f t="shared" si="0"/>
        <v>Significantly Different</v>
      </c>
      <c r="G35" s="12">
        <f t="shared" si="1"/>
        <v>7.9</v>
      </c>
      <c r="H35" s="12">
        <f t="shared" si="2"/>
        <v>6</v>
      </c>
      <c r="I35" s="12" t="str">
        <f t="shared" si="3"/>
        <v>+/-</v>
      </c>
      <c r="J35" s="12" t="str">
        <f t="shared" si="4"/>
        <v>0.1</v>
      </c>
      <c r="K35" s="13">
        <f t="shared" si="5"/>
        <v>6.0790273556231005E-2</v>
      </c>
      <c r="L35" s="13">
        <f t="shared" si="6"/>
        <v>4.7999999999999989</v>
      </c>
      <c r="M35" s="13">
        <f t="shared" si="7"/>
        <v>8.5970429323592404E-2</v>
      </c>
      <c r="N35" s="13">
        <f t="shared" si="8"/>
        <v>55.833151442489779</v>
      </c>
      <c r="O35" s="12" t="s">
        <v>250</v>
      </c>
    </row>
    <row r="36" spans="1:15" x14ac:dyDescent="0.25">
      <c r="A36" s="30">
        <v>26</v>
      </c>
      <c r="B36" s="31" t="s">
        <v>247</v>
      </c>
      <c r="C36" s="32">
        <v>7.8</v>
      </c>
      <c r="D36" s="33" t="s">
        <v>206</v>
      </c>
      <c r="E36" s="48" t="str">
        <f t="shared" si="0"/>
        <v>Significantly Different</v>
      </c>
      <c r="G36" s="12">
        <f t="shared" si="1"/>
        <v>7.8</v>
      </c>
      <c r="H36" s="12">
        <f t="shared" si="2"/>
        <v>6</v>
      </c>
      <c r="I36" s="12" t="str">
        <f t="shared" si="3"/>
        <v>+/-</v>
      </c>
      <c r="J36" s="12" t="str">
        <f t="shared" si="4"/>
        <v>0.1</v>
      </c>
      <c r="K36" s="13">
        <f t="shared" si="5"/>
        <v>6.0790273556231005E-2</v>
      </c>
      <c r="L36" s="13">
        <f t="shared" si="6"/>
        <v>4.8999999999999995</v>
      </c>
      <c r="M36" s="13">
        <f t="shared" si="7"/>
        <v>8.5970429323592404E-2</v>
      </c>
      <c r="N36" s="13">
        <f t="shared" si="8"/>
        <v>56.996342097541657</v>
      </c>
      <c r="O36" s="12" t="s">
        <v>242</v>
      </c>
    </row>
    <row r="37" spans="1:15" x14ac:dyDescent="0.25">
      <c r="A37" s="30">
        <v>27</v>
      </c>
      <c r="B37" s="31" t="s">
        <v>260</v>
      </c>
      <c r="C37" s="32">
        <v>7.3</v>
      </c>
      <c r="D37" s="33" t="s">
        <v>206</v>
      </c>
      <c r="E37" s="48" t="str">
        <f t="shared" si="0"/>
        <v>Significantly Different</v>
      </c>
      <c r="G37" s="12">
        <f t="shared" si="1"/>
        <v>7.3</v>
      </c>
      <c r="H37" s="12">
        <f t="shared" si="2"/>
        <v>6</v>
      </c>
      <c r="I37" s="12" t="str">
        <f t="shared" si="3"/>
        <v>+/-</v>
      </c>
      <c r="J37" s="12" t="str">
        <f t="shared" si="4"/>
        <v>0.1</v>
      </c>
      <c r="K37" s="13">
        <f t="shared" si="5"/>
        <v>6.0790273556231005E-2</v>
      </c>
      <c r="L37" s="13">
        <f t="shared" si="6"/>
        <v>5.3999999999999995</v>
      </c>
      <c r="M37" s="13">
        <f t="shared" si="7"/>
        <v>8.5970429323592404E-2</v>
      </c>
      <c r="N37" s="13">
        <f t="shared" si="8"/>
        <v>62.81229537280101</v>
      </c>
      <c r="O37" s="12" t="s">
        <v>223</v>
      </c>
    </row>
    <row r="38" spans="1:15" x14ac:dyDescent="0.25">
      <c r="A38" s="30">
        <v>28</v>
      </c>
      <c r="B38" s="31" t="s">
        <v>245</v>
      </c>
      <c r="C38" s="32">
        <v>6.7</v>
      </c>
      <c r="D38" s="33" t="s">
        <v>255</v>
      </c>
      <c r="E38" s="48" t="str">
        <f t="shared" si="0"/>
        <v>Significantly Different</v>
      </c>
      <c r="G38" s="12">
        <f t="shared" si="1"/>
        <v>6.7</v>
      </c>
      <c r="H38" s="12">
        <f t="shared" si="2"/>
        <v>6</v>
      </c>
      <c r="I38" s="12" t="str">
        <f t="shared" si="3"/>
        <v>+/-</v>
      </c>
      <c r="J38" s="12" t="str">
        <f t="shared" si="4"/>
        <v>0.4</v>
      </c>
      <c r="K38" s="13">
        <f t="shared" si="5"/>
        <v>0.24316109422492402</v>
      </c>
      <c r="L38" s="13">
        <f t="shared" si="6"/>
        <v>5.9999999999999991</v>
      </c>
      <c r="M38" s="13">
        <f t="shared" si="7"/>
        <v>0.25064471888253259</v>
      </c>
      <c r="N38" s="13">
        <f t="shared" si="8"/>
        <v>23.938266191086058</v>
      </c>
      <c r="O38" s="12" t="s">
        <v>227</v>
      </c>
    </row>
    <row r="39" spans="1:15" x14ac:dyDescent="0.25">
      <c r="A39" s="30">
        <v>29</v>
      </c>
      <c r="B39" s="31" t="s">
        <v>240</v>
      </c>
      <c r="C39" s="32">
        <v>6.6</v>
      </c>
      <c r="D39" s="33" t="s">
        <v>206</v>
      </c>
      <c r="E39" s="48" t="str">
        <f t="shared" si="0"/>
        <v>Significantly Different</v>
      </c>
      <c r="G39" s="12">
        <f t="shared" si="1"/>
        <v>6.6</v>
      </c>
      <c r="H39" s="12">
        <f t="shared" si="2"/>
        <v>6</v>
      </c>
      <c r="I39" s="12" t="str">
        <f t="shared" si="3"/>
        <v>+/-</v>
      </c>
      <c r="J39" s="12" t="str">
        <f t="shared" si="4"/>
        <v>0.1</v>
      </c>
      <c r="K39" s="13">
        <f t="shared" si="5"/>
        <v>6.0790273556231005E-2</v>
      </c>
      <c r="L39" s="13">
        <f t="shared" si="6"/>
        <v>6.1</v>
      </c>
      <c r="M39" s="13">
        <f t="shared" si="7"/>
        <v>8.5970429323592404E-2</v>
      </c>
      <c r="N39" s="13">
        <f t="shared" si="8"/>
        <v>70.954629958164105</v>
      </c>
      <c r="O39" s="12" t="s">
        <v>254</v>
      </c>
    </row>
    <row r="40" spans="1:15" x14ac:dyDescent="0.25">
      <c r="A40" s="30">
        <v>30</v>
      </c>
      <c r="B40" s="31" t="s">
        <v>234</v>
      </c>
      <c r="C40" s="32">
        <v>6.4</v>
      </c>
      <c r="D40" s="33" t="s">
        <v>206</v>
      </c>
      <c r="E40" s="48" t="str">
        <f t="shared" si="0"/>
        <v>Significantly Different</v>
      </c>
      <c r="G40" s="12">
        <f t="shared" si="1"/>
        <v>6.4</v>
      </c>
      <c r="H40" s="12">
        <f t="shared" si="2"/>
        <v>6</v>
      </c>
      <c r="I40" s="12" t="str">
        <f t="shared" si="3"/>
        <v>+/-</v>
      </c>
      <c r="J40" s="12" t="str">
        <f t="shared" si="4"/>
        <v>0.1</v>
      </c>
      <c r="K40" s="13">
        <f t="shared" si="5"/>
        <v>6.0790273556231005E-2</v>
      </c>
      <c r="L40" s="13">
        <f t="shared" si="6"/>
        <v>6.2999999999999989</v>
      </c>
      <c r="M40" s="13">
        <f t="shared" si="7"/>
        <v>8.5970429323592404E-2</v>
      </c>
      <c r="N40" s="13">
        <f t="shared" si="8"/>
        <v>73.281011268267847</v>
      </c>
      <c r="O40" s="12" t="s">
        <v>214</v>
      </c>
    </row>
    <row r="41" spans="1:15" x14ac:dyDescent="0.25">
      <c r="A41" s="30">
        <v>31</v>
      </c>
      <c r="B41" s="31" t="s">
        <v>236</v>
      </c>
      <c r="C41" s="32">
        <v>5.9</v>
      </c>
      <c r="D41" s="33" t="s">
        <v>210</v>
      </c>
      <c r="E41" s="48" t="str">
        <f t="shared" si="0"/>
        <v>Significantly Different</v>
      </c>
      <c r="G41" s="12">
        <f t="shared" si="1"/>
        <v>5.9</v>
      </c>
      <c r="H41" s="12">
        <f t="shared" si="2"/>
        <v>6</v>
      </c>
      <c r="I41" s="12" t="str">
        <f t="shared" si="3"/>
        <v>+/-</v>
      </c>
      <c r="J41" s="12" t="str">
        <f t="shared" si="4"/>
        <v>0.2</v>
      </c>
      <c r="K41" s="13">
        <f t="shared" si="5"/>
        <v>0.12158054711246201</v>
      </c>
      <c r="L41" s="13">
        <f t="shared" si="6"/>
        <v>6.7999999999999989</v>
      </c>
      <c r="M41" s="13">
        <f t="shared" si="7"/>
        <v>0.1359311840425404</v>
      </c>
      <c r="N41" s="13">
        <f t="shared" si="8"/>
        <v>50.025312792625293</v>
      </c>
      <c r="O41" s="12" t="s">
        <v>257</v>
      </c>
    </row>
    <row r="42" spans="1:15" x14ac:dyDescent="0.25">
      <c r="A42" s="30">
        <v>32</v>
      </c>
      <c r="B42" s="31" t="s">
        <v>218</v>
      </c>
      <c r="C42" s="32">
        <v>5.8</v>
      </c>
      <c r="D42" s="33" t="s">
        <v>206</v>
      </c>
      <c r="E42" s="48" t="str">
        <f t="shared" si="0"/>
        <v>Significantly Different</v>
      </c>
      <c r="G42" s="12">
        <f t="shared" si="1"/>
        <v>5.8</v>
      </c>
      <c r="H42" s="12">
        <f t="shared" si="2"/>
        <v>6</v>
      </c>
      <c r="I42" s="12" t="str">
        <f t="shared" si="3"/>
        <v>+/-</v>
      </c>
      <c r="J42" s="12" t="str">
        <f t="shared" si="4"/>
        <v>0.1</v>
      </c>
      <c r="K42" s="13">
        <f t="shared" si="5"/>
        <v>6.0790273556231005E-2</v>
      </c>
      <c r="L42" s="13">
        <f t="shared" si="6"/>
        <v>6.8999999999999995</v>
      </c>
      <c r="M42" s="13">
        <f t="shared" si="7"/>
        <v>8.5970429323592404E-2</v>
      </c>
      <c r="N42" s="13">
        <f t="shared" si="8"/>
        <v>80.260155198579071</v>
      </c>
      <c r="O42" s="12" t="s">
        <v>252</v>
      </c>
    </row>
    <row r="43" spans="1:15" x14ac:dyDescent="0.25">
      <c r="A43" s="30">
        <v>33</v>
      </c>
      <c r="B43" s="31" t="s">
        <v>213</v>
      </c>
      <c r="C43" s="32">
        <v>4.7</v>
      </c>
      <c r="D43" s="33" t="s">
        <v>206</v>
      </c>
      <c r="E43" s="48" t="str">
        <f t="shared" si="0"/>
        <v>Significantly Different</v>
      </c>
      <c r="G43" s="12">
        <f t="shared" si="1"/>
        <v>4.7</v>
      </c>
      <c r="H43" s="12">
        <f t="shared" si="2"/>
        <v>6</v>
      </c>
      <c r="I43" s="12" t="str">
        <f t="shared" si="3"/>
        <v>+/-</v>
      </c>
      <c r="J43" s="12" t="str">
        <f t="shared" si="4"/>
        <v>0.1</v>
      </c>
      <c r="K43" s="13">
        <f t="shared" si="5"/>
        <v>6.0790273556231005E-2</v>
      </c>
      <c r="L43" s="13">
        <f t="shared" si="6"/>
        <v>7.9999999999999991</v>
      </c>
      <c r="M43" s="13">
        <f t="shared" si="7"/>
        <v>8.5970429323592404E-2</v>
      </c>
      <c r="N43" s="13">
        <f t="shared" si="8"/>
        <v>93.055252404149641</v>
      </c>
      <c r="O43" s="12" t="s">
        <v>259</v>
      </c>
    </row>
    <row r="44" spans="1:15" x14ac:dyDescent="0.25">
      <c r="A44" s="30">
        <v>33</v>
      </c>
      <c r="B44" s="31" t="s">
        <v>227</v>
      </c>
      <c r="C44" s="32">
        <v>4.7</v>
      </c>
      <c r="D44" s="33" t="s">
        <v>210</v>
      </c>
      <c r="E44" s="48" t="str">
        <f t="shared" si="0"/>
        <v>Significantly Different</v>
      </c>
      <c r="G44" s="12">
        <f t="shared" si="1"/>
        <v>4.7</v>
      </c>
      <c r="H44" s="12">
        <f t="shared" si="2"/>
        <v>6</v>
      </c>
      <c r="I44" s="12" t="str">
        <f t="shared" si="3"/>
        <v>+/-</v>
      </c>
      <c r="J44" s="12" t="str">
        <f t="shared" si="4"/>
        <v>0.2</v>
      </c>
      <c r="K44" s="13">
        <f t="shared" si="5"/>
        <v>0.12158054711246201</v>
      </c>
      <c r="L44" s="13">
        <f t="shared" si="6"/>
        <v>7.9999999999999991</v>
      </c>
      <c r="M44" s="13">
        <f t="shared" si="7"/>
        <v>0.1359311840425404</v>
      </c>
      <c r="N44" s="13">
        <f t="shared" si="8"/>
        <v>58.853309167794464</v>
      </c>
      <c r="O44" s="12" t="s">
        <v>261</v>
      </c>
    </row>
    <row r="45" spans="1:15" x14ac:dyDescent="0.25">
      <c r="A45" s="30">
        <v>35</v>
      </c>
      <c r="B45" s="31" t="s">
        <v>220</v>
      </c>
      <c r="C45" s="32">
        <v>4.2</v>
      </c>
      <c r="D45" s="33" t="s">
        <v>206</v>
      </c>
      <c r="E45" s="48" t="str">
        <f t="shared" si="0"/>
        <v>Significantly Different</v>
      </c>
      <c r="G45" s="12">
        <f t="shared" si="1"/>
        <v>4.2</v>
      </c>
      <c r="H45" s="12">
        <f t="shared" si="2"/>
        <v>6</v>
      </c>
      <c r="I45" s="12" t="str">
        <f t="shared" si="3"/>
        <v>+/-</v>
      </c>
      <c r="J45" s="12" t="str">
        <f t="shared" si="4"/>
        <v>0.1</v>
      </c>
      <c r="K45" s="13">
        <f t="shared" si="5"/>
        <v>6.0790273556231005E-2</v>
      </c>
      <c r="L45" s="13">
        <f t="shared" si="6"/>
        <v>8.5</v>
      </c>
      <c r="M45" s="13">
        <f t="shared" si="7"/>
        <v>8.5970429323592404E-2</v>
      </c>
      <c r="N45" s="13">
        <f t="shared" si="8"/>
        <v>98.871205679409002</v>
      </c>
      <c r="O45" s="12" t="s">
        <v>230</v>
      </c>
    </row>
    <row r="46" spans="1:15" x14ac:dyDescent="0.25">
      <c r="A46" s="30">
        <v>36</v>
      </c>
      <c r="B46" s="31" t="s">
        <v>256</v>
      </c>
      <c r="C46" s="32">
        <v>3.9</v>
      </c>
      <c r="D46" s="33" t="s">
        <v>206</v>
      </c>
      <c r="E46" s="48" t="str">
        <f t="shared" si="0"/>
        <v>Significantly Different</v>
      </c>
      <c r="G46" s="12">
        <f t="shared" si="1"/>
        <v>3.9</v>
      </c>
      <c r="H46" s="12">
        <f t="shared" si="2"/>
        <v>6</v>
      </c>
      <c r="I46" s="12" t="str">
        <f t="shared" si="3"/>
        <v>+/-</v>
      </c>
      <c r="J46" s="12" t="str">
        <f t="shared" si="4"/>
        <v>0.1</v>
      </c>
      <c r="K46" s="13">
        <f t="shared" si="5"/>
        <v>6.0790273556231005E-2</v>
      </c>
      <c r="L46" s="13">
        <f t="shared" si="6"/>
        <v>8.7999999999999989</v>
      </c>
      <c r="M46" s="13">
        <f t="shared" si="7"/>
        <v>8.5970429323592404E-2</v>
      </c>
      <c r="N46" s="13">
        <f t="shared" si="8"/>
        <v>102.36077764456461</v>
      </c>
      <c r="O46" s="12" t="s">
        <v>243</v>
      </c>
    </row>
    <row r="47" spans="1:15" x14ac:dyDescent="0.25">
      <c r="A47" s="30">
        <v>37</v>
      </c>
      <c r="B47" s="31" t="s">
        <v>212</v>
      </c>
      <c r="C47" s="32">
        <v>3.8</v>
      </c>
      <c r="D47" s="33" t="s">
        <v>210</v>
      </c>
      <c r="E47" s="48" t="str">
        <f t="shared" si="0"/>
        <v>Significantly Different</v>
      </c>
      <c r="G47" s="12">
        <f t="shared" si="1"/>
        <v>3.8</v>
      </c>
      <c r="H47" s="12">
        <f t="shared" si="2"/>
        <v>6</v>
      </c>
      <c r="I47" s="12" t="str">
        <f t="shared" si="3"/>
        <v>+/-</v>
      </c>
      <c r="J47" s="12" t="str">
        <f t="shared" si="4"/>
        <v>0.2</v>
      </c>
      <c r="K47" s="13">
        <f t="shared" si="5"/>
        <v>0.12158054711246201</v>
      </c>
      <c r="L47" s="13">
        <f t="shared" si="6"/>
        <v>8.8999999999999986</v>
      </c>
      <c r="M47" s="13">
        <f t="shared" si="7"/>
        <v>0.1359311840425404</v>
      </c>
      <c r="N47" s="13">
        <f t="shared" si="8"/>
        <v>65.474306449171337</v>
      </c>
      <c r="O47" s="12" t="s">
        <v>260</v>
      </c>
    </row>
    <row r="48" spans="1:15" x14ac:dyDescent="0.25">
      <c r="A48" s="30">
        <v>38</v>
      </c>
      <c r="B48" s="31" t="s">
        <v>219</v>
      </c>
      <c r="C48" s="32">
        <v>3.6</v>
      </c>
      <c r="D48" s="33" t="s">
        <v>210</v>
      </c>
      <c r="E48" s="48" t="str">
        <f t="shared" si="0"/>
        <v>Significantly Different</v>
      </c>
      <c r="G48" s="12">
        <f t="shared" si="1"/>
        <v>3.6</v>
      </c>
      <c r="H48" s="12">
        <f t="shared" si="2"/>
        <v>6</v>
      </c>
      <c r="I48" s="12" t="str">
        <f t="shared" si="3"/>
        <v>+/-</v>
      </c>
      <c r="J48" s="12" t="str">
        <f t="shared" si="4"/>
        <v>0.2</v>
      </c>
      <c r="K48" s="13">
        <f t="shared" si="5"/>
        <v>0.12158054711246201</v>
      </c>
      <c r="L48" s="13">
        <f t="shared" si="6"/>
        <v>9.1</v>
      </c>
      <c r="M48" s="13">
        <f t="shared" si="7"/>
        <v>0.1359311840425404</v>
      </c>
      <c r="N48" s="13">
        <f t="shared" si="8"/>
        <v>66.945639178366207</v>
      </c>
      <c r="O48" s="12" t="s">
        <v>239</v>
      </c>
    </row>
    <row r="49" spans="1:15" x14ac:dyDescent="0.25">
      <c r="A49" s="30">
        <v>39</v>
      </c>
      <c r="B49" s="31" t="s">
        <v>211</v>
      </c>
      <c r="C49" s="32">
        <v>3.4</v>
      </c>
      <c r="D49" s="33" t="s">
        <v>228</v>
      </c>
      <c r="E49" s="48" t="str">
        <f t="shared" si="0"/>
        <v>Significantly Different</v>
      </c>
      <c r="G49" s="12">
        <f t="shared" si="1"/>
        <v>3.4</v>
      </c>
      <c r="H49" s="12">
        <f t="shared" si="2"/>
        <v>6</v>
      </c>
      <c r="I49" s="12" t="str">
        <f t="shared" si="3"/>
        <v>+/-</v>
      </c>
      <c r="J49" s="12" t="str">
        <f t="shared" si="4"/>
        <v>0.3</v>
      </c>
      <c r="K49" s="13">
        <f t="shared" si="5"/>
        <v>0.18237082066869301</v>
      </c>
      <c r="L49" s="13">
        <f t="shared" si="6"/>
        <v>9.2999999999999989</v>
      </c>
      <c r="M49" s="13">
        <f t="shared" si="7"/>
        <v>0.19223572402239389</v>
      </c>
      <c r="N49" s="13">
        <f t="shared" si="8"/>
        <v>48.378104784085942</v>
      </c>
      <c r="O49" s="12" t="s">
        <v>248</v>
      </c>
    </row>
    <row r="50" spans="1:15" x14ac:dyDescent="0.25">
      <c r="A50" s="30">
        <v>39</v>
      </c>
      <c r="B50" s="31" t="s">
        <v>230</v>
      </c>
      <c r="C50" s="32">
        <v>3.4</v>
      </c>
      <c r="D50" s="33" t="s">
        <v>228</v>
      </c>
      <c r="E50" s="48" t="str">
        <f t="shared" si="0"/>
        <v>Significantly Different</v>
      </c>
      <c r="G50" s="12">
        <f t="shared" si="1"/>
        <v>3.4</v>
      </c>
      <c r="H50" s="12">
        <f t="shared" si="2"/>
        <v>6</v>
      </c>
      <c r="I50" s="12" t="str">
        <f t="shared" si="3"/>
        <v>+/-</v>
      </c>
      <c r="J50" s="12" t="str">
        <f t="shared" si="4"/>
        <v>0.3</v>
      </c>
      <c r="K50" s="13">
        <f t="shared" si="5"/>
        <v>0.18237082066869301</v>
      </c>
      <c r="L50" s="13">
        <f t="shared" si="6"/>
        <v>9.2999999999999989</v>
      </c>
      <c r="M50" s="13">
        <f t="shared" si="7"/>
        <v>0.19223572402239389</v>
      </c>
      <c r="N50" s="13">
        <f t="shared" si="8"/>
        <v>48.378104784085942</v>
      </c>
      <c r="O50" s="12" t="s">
        <v>245</v>
      </c>
    </row>
    <row r="51" spans="1:15" x14ac:dyDescent="0.25">
      <c r="A51" s="30">
        <v>41</v>
      </c>
      <c r="B51" s="31" t="s">
        <v>252</v>
      </c>
      <c r="C51" s="32">
        <v>2.2000000000000002</v>
      </c>
      <c r="D51" s="33" t="s">
        <v>210</v>
      </c>
      <c r="E51" s="48" t="str">
        <f t="shared" si="0"/>
        <v>Significantly Different</v>
      </c>
      <c r="G51" s="12">
        <f t="shared" si="1"/>
        <v>2.2000000000000002</v>
      </c>
      <c r="H51" s="12">
        <f t="shared" si="2"/>
        <v>6</v>
      </c>
      <c r="I51" s="12" t="str">
        <f t="shared" si="3"/>
        <v>+/-</v>
      </c>
      <c r="J51" s="12" t="str">
        <f t="shared" si="4"/>
        <v>0.2</v>
      </c>
      <c r="K51" s="13">
        <f t="shared" si="5"/>
        <v>0.12158054711246201</v>
      </c>
      <c r="L51" s="13">
        <f t="shared" si="6"/>
        <v>10.5</v>
      </c>
      <c r="M51" s="13">
        <f t="shared" si="7"/>
        <v>0.1359311840425404</v>
      </c>
      <c r="N51" s="13">
        <f t="shared" si="8"/>
        <v>77.244968282730241</v>
      </c>
      <c r="O51" s="12" t="s">
        <v>263</v>
      </c>
    </row>
    <row r="52" spans="1:15" x14ac:dyDescent="0.25">
      <c r="A52" s="30">
        <v>41</v>
      </c>
      <c r="B52" s="31" t="s">
        <v>238</v>
      </c>
      <c r="C52" s="32">
        <v>2.2000000000000002</v>
      </c>
      <c r="D52" s="33" t="s">
        <v>210</v>
      </c>
      <c r="E52" s="48" t="str">
        <f t="shared" si="0"/>
        <v>Significantly Different</v>
      </c>
      <c r="G52" s="12">
        <f t="shared" si="1"/>
        <v>2.2000000000000002</v>
      </c>
      <c r="H52" s="12">
        <f t="shared" si="2"/>
        <v>6</v>
      </c>
      <c r="I52" s="12" t="str">
        <f t="shared" si="3"/>
        <v>+/-</v>
      </c>
      <c r="J52" s="12" t="str">
        <f t="shared" si="4"/>
        <v>0.2</v>
      </c>
      <c r="K52" s="13">
        <f t="shared" si="5"/>
        <v>0.12158054711246201</v>
      </c>
      <c r="L52" s="13">
        <f t="shared" si="6"/>
        <v>10.5</v>
      </c>
      <c r="M52" s="13">
        <f t="shared" si="7"/>
        <v>0.1359311840425404</v>
      </c>
      <c r="N52" s="13">
        <f t="shared" si="8"/>
        <v>77.244968282730241</v>
      </c>
      <c r="O52" s="12" t="s">
        <v>238</v>
      </c>
    </row>
    <row r="53" spans="1:15" x14ac:dyDescent="0.25">
      <c r="A53" s="30">
        <v>43</v>
      </c>
      <c r="B53" s="31" t="s">
        <v>233</v>
      </c>
      <c r="C53" s="32">
        <v>2</v>
      </c>
      <c r="D53" s="33" t="s">
        <v>206</v>
      </c>
      <c r="E53" s="48" t="str">
        <f t="shared" si="0"/>
        <v>Significantly Different</v>
      </c>
      <c r="G53" s="12">
        <f t="shared" si="1"/>
        <v>2</v>
      </c>
      <c r="H53" s="12">
        <f t="shared" si="2"/>
        <v>6</v>
      </c>
      <c r="I53" s="12" t="str">
        <f t="shared" si="3"/>
        <v>+/-</v>
      </c>
      <c r="J53" s="12" t="str">
        <f t="shared" si="4"/>
        <v>0.1</v>
      </c>
      <c r="K53" s="13">
        <f t="shared" si="5"/>
        <v>6.0790273556231005E-2</v>
      </c>
      <c r="L53" s="13">
        <f t="shared" si="6"/>
        <v>10.7</v>
      </c>
      <c r="M53" s="13">
        <f t="shared" si="7"/>
        <v>8.5970429323592404E-2</v>
      </c>
      <c r="N53" s="13">
        <f t="shared" si="8"/>
        <v>124.46140009055016</v>
      </c>
      <c r="O53" s="12" t="s">
        <v>251</v>
      </c>
    </row>
    <row r="54" spans="1:15" x14ac:dyDescent="0.25">
      <c r="A54" s="30">
        <v>43</v>
      </c>
      <c r="B54" s="31" t="s">
        <v>239</v>
      </c>
      <c r="C54" s="32">
        <v>2</v>
      </c>
      <c r="D54" s="33" t="s">
        <v>206</v>
      </c>
      <c r="E54" s="48" t="str">
        <f t="shared" si="0"/>
        <v>Significantly Different</v>
      </c>
      <c r="G54" s="12">
        <f t="shared" si="1"/>
        <v>2</v>
      </c>
      <c r="H54" s="12">
        <f t="shared" si="2"/>
        <v>6</v>
      </c>
      <c r="I54" s="12" t="str">
        <f t="shared" si="3"/>
        <v>+/-</v>
      </c>
      <c r="J54" s="12" t="str">
        <f t="shared" si="4"/>
        <v>0.1</v>
      </c>
      <c r="K54" s="13">
        <f t="shared" si="5"/>
        <v>6.0790273556231005E-2</v>
      </c>
      <c r="L54" s="13">
        <f t="shared" si="6"/>
        <v>10.7</v>
      </c>
      <c r="M54" s="13">
        <f t="shared" si="7"/>
        <v>8.5970429323592404E-2</v>
      </c>
      <c r="N54" s="13">
        <f t="shared" si="8"/>
        <v>124.46140009055016</v>
      </c>
      <c r="O54" s="12" t="s">
        <v>258</v>
      </c>
    </row>
    <row r="55" spans="1:15" x14ac:dyDescent="0.25">
      <c r="A55" s="30">
        <v>45</v>
      </c>
      <c r="B55" s="31" t="s">
        <v>214</v>
      </c>
      <c r="C55" s="32">
        <v>1.7</v>
      </c>
      <c r="D55" s="33" t="s">
        <v>210</v>
      </c>
      <c r="E55" s="48" t="str">
        <f t="shared" si="0"/>
        <v>Significantly Different</v>
      </c>
      <c r="G55" s="12">
        <f t="shared" si="1"/>
        <v>1.7</v>
      </c>
      <c r="H55" s="12">
        <f t="shared" si="2"/>
        <v>6</v>
      </c>
      <c r="I55" s="12" t="str">
        <f t="shared" si="3"/>
        <v>+/-</v>
      </c>
      <c r="J55" s="12" t="str">
        <f t="shared" si="4"/>
        <v>0.2</v>
      </c>
      <c r="K55" s="13">
        <f t="shared" si="5"/>
        <v>0.12158054711246201</v>
      </c>
      <c r="L55" s="13">
        <f t="shared" si="6"/>
        <v>11</v>
      </c>
      <c r="M55" s="13">
        <f t="shared" si="7"/>
        <v>0.1359311840425404</v>
      </c>
      <c r="N55" s="13">
        <f t="shared" si="8"/>
        <v>80.923300105717388</v>
      </c>
      <c r="O55" s="12" t="s">
        <v>232</v>
      </c>
    </row>
    <row r="56" spans="1:15" x14ac:dyDescent="0.25">
      <c r="A56" s="30">
        <v>46</v>
      </c>
      <c r="B56" s="31" t="s">
        <v>207</v>
      </c>
      <c r="C56" s="32">
        <v>1.4</v>
      </c>
      <c r="D56" s="33" t="s">
        <v>206</v>
      </c>
      <c r="E56" s="48" t="str">
        <f t="shared" si="0"/>
        <v>Significantly Different</v>
      </c>
      <c r="G56" s="12">
        <f t="shared" si="1"/>
        <v>1.4</v>
      </c>
      <c r="H56" s="12">
        <f t="shared" si="2"/>
        <v>6</v>
      </c>
      <c r="I56" s="12" t="str">
        <f t="shared" si="3"/>
        <v>+/-</v>
      </c>
      <c r="J56" s="12" t="str">
        <f t="shared" si="4"/>
        <v>0.1</v>
      </c>
      <c r="K56" s="13">
        <f t="shared" si="5"/>
        <v>6.0790273556231005E-2</v>
      </c>
      <c r="L56" s="13">
        <f t="shared" si="6"/>
        <v>11.299999999999999</v>
      </c>
      <c r="M56" s="13">
        <f t="shared" si="7"/>
        <v>8.5970429323592404E-2</v>
      </c>
      <c r="N56" s="13">
        <f t="shared" si="8"/>
        <v>131.44054402086138</v>
      </c>
      <c r="O56" s="12" t="s">
        <v>209</v>
      </c>
    </row>
    <row r="57" spans="1:15" x14ac:dyDescent="0.25">
      <c r="A57" s="30">
        <v>47</v>
      </c>
      <c r="B57" s="31" t="s">
        <v>232</v>
      </c>
      <c r="C57" s="32">
        <v>1.3</v>
      </c>
      <c r="D57" s="33" t="s">
        <v>206</v>
      </c>
      <c r="E57" s="48" t="str">
        <f t="shared" si="0"/>
        <v>Significantly Different</v>
      </c>
      <c r="G57" s="12">
        <f t="shared" si="1"/>
        <v>1.3</v>
      </c>
      <c r="H57" s="12">
        <f t="shared" si="2"/>
        <v>6</v>
      </c>
      <c r="I57" s="12" t="str">
        <f t="shared" si="3"/>
        <v>+/-</v>
      </c>
      <c r="J57" s="12" t="str">
        <f t="shared" si="4"/>
        <v>0.1</v>
      </c>
      <c r="K57" s="13">
        <f t="shared" si="5"/>
        <v>6.0790273556231005E-2</v>
      </c>
      <c r="L57" s="13">
        <f t="shared" si="6"/>
        <v>11.399999999999999</v>
      </c>
      <c r="M57" s="13">
        <f t="shared" si="7"/>
        <v>8.5970429323592404E-2</v>
      </c>
      <c r="N57" s="13">
        <f t="shared" si="8"/>
        <v>132.60373467591324</v>
      </c>
      <c r="O57" s="12" t="s">
        <v>262</v>
      </c>
    </row>
    <row r="58" spans="1:15" x14ac:dyDescent="0.25">
      <c r="A58" s="30">
        <v>48</v>
      </c>
      <c r="B58" s="31" t="s">
        <v>209</v>
      </c>
      <c r="C58" s="32">
        <v>1.2</v>
      </c>
      <c r="D58" s="33" t="s">
        <v>210</v>
      </c>
      <c r="E58" s="48" t="str">
        <f t="shared" si="0"/>
        <v>Significantly Different</v>
      </c>
      <c r="G58" s="12">
        <f t="shared" si="1"/>
        <v>1.2</v>
      </c>
      <c r="H58" s="12">
        <f t="shared" si="2"/>
        <v>6</v>
      </c>
      <c r="I58" s="12" t="str">
        <f t="shared" si="3"/>
        <v>+/-</v>
      </c>
      <c r="J58" s="12" t="str">
        <f t="shared" si="4"/>
        <v>0.2</v>
      </c>
      <c r="K58" s="13">
        <f t="shared" si="5"/>
        <v>0.12158054711246201</v>
      </c>
      <c r="L58" s="13">
        <f t="shared" si="6"/>
        <v>11.5</v>
      </c>
      <c r="M58" s="13">
        <f t="shared" si="7"/>
        <v>0.1359311840425404</v>
      </c>
      <c r="N58" s="13">
        <f t="shared" si="8"/>
        <v>84.601631928704549</v>
      </c>
      <c r="O58" s="12" t="s">
        <v>256</v>
      </c>
    </row>
    <row r="59" spans="1:15" x14ac:dyDescent="0.25">
      <c r="A59" s="30">
        <v>49</v>
      </c>
      <c r="B59" s="31" t="s">
        <v>221</v>
      </c>
      <c r="C59" s="32">
        <v>0.7</v>
      </c>
      <c r="D59" s="33" t="s">
        <v>210</v>
      </c>
      <c r="E59" s="48" t="str">
        <f t="shared" si="0"/>
        <v>Significantly Different</v>
      </c>
      <c r="G59" s="12">
        <f t="shared" si="1"/>
        <v>0.7</v>
      </c>
      <c r="H59" s="12">
        <f t="shared" si="2"/>
        <v>6</v>
      </c>
      <c r="I59" s="12" t="str">
        <f t="shared" si="3"/>
        <v>+/-</v>
      </c>
      <c r="J59" s="12" t="str">
        <f t="shared" si="4"/>
        <v>0.2</v>
      </c>
      <c r="K59" s="13">
        <f t="shared" si="5"/>
        <v>0.12158054711246201</v>
      </c>
      <c r="L59" s="13">
        <f t="shared" si="6"/>
        <v>12</v>
      </c>
      <c r="M59" s="13">
        <f t="shared" si="7"/>
        <v>0.1359311840425404</v>
      </c>
      <c r="N59" s="13">
        <f t="shared" si="8"/>
        <v>88.279963751691696</v>
      </c>
      <c r="O59" s="12" t="s">
        <v>212</v>
      </c>
    </row>
    <row r="60" spans="1:15" x14ac:dyDescent="0.25">
      <c r="A60" s="30">
        <v>50</v>
      </c>
      <c r="B60" s="31" t="s">
        <v>216</v>
      </c>
      <c r="C60" s="32">
        <v>0.6</v>
      </c>
      <c r="D60" s="33" t="s">
        <v>210</v>
      </c>
      <c r="E60" s="48" t="str">
        <f t="shared" si="0"/>
        <v>Significantly Different</v>
      </c>
      <c r="G60" s="12">
        <f t="shared" si="1"/>
        <v>0.6</v>
      </c>
      <c r="H60" s="12">
        <f t="shared" si="2"/>
        <v>6</v>
      </c>
      <c r="I60" s="12" t="str">
        <f t="shared" si="3"/>
        <v>+/-</v>
      </c>
      <c r="J60" s="12" t="str">
        <f t="shared" si="4"/>
        <v>0.2</v>
      </c>
      <c r="K60" s="13">
        <f t="shared" si="5"/>
        <v>0.12158054711246201</v>
      </c>
      <c r="L60" s="13">
        <f t="shared" si="6"/>
        <v>12.1</v>
      </c>
      <c r="M60" s="13">
        <f t="shared" si="7"/>
        <v>0.1359311840425404</v>
      </c>
      <c r="N60" s="13">
        <f t="shared" si="8"/>
        <v>89.015630116289131</v>
      </c>
      <c r="O60" s="12" t="s">
        <v>234</v>
      </c>
    </row>
    <row r="61" spans="1:15" x14ac:dyDescent="0.25">
      <c r="A61" s="30">
        <v>51</v>
      </c>
      <c r="B61" s="31" t="s">
        <v>223</v>
      </c>
      <c r="C61" s="32">
        <v>0.5</v>
      </c>
      <c r="D61" s="33" t="s">
        <v>206</v>
      </c>
      <c r="E61" s="48" t="str">
        <f t="shared" si="0"/>
        <v>Significantly Different</v>
      </c>
      <c r="G61" s="12">
        <f t="shared" si="1"/>
        <v>0.5</v>
      </c>
      <c r="H61" s="12">
        <f t="shared" si="2"/>
        <v>6</v>
      </c>
      <c r="I61" s="12" t="str">
        <f t="shared" si="3"/>
        <v>+/-</v>
      </c>
      <c r="J61" s="12" t="str">
        <f t="shared" si="4"/>
        <v>0.1</v>
      </c>
      <c r="K61" s="13">
        <f t="shared" si="5"/>
        <v>6.0790273556231005E-2</v>
      </c>
      <c r="L61" s="13">
        <f t="shared" si="6"/>
        <v>12.2</v>
      </c>
      <c r="M61" s="13">
        <f t="shared" si="7"/>
        <v>8.5970429323592404E-2</v>
      </c>
      <c r="N61" s="13">
        <f t="shared" si="8"/>
        <v>141.90925991632821</v>
      </c>
      <c r="O61" s="12" t="s">
        <v>216</v>
      </c>
    </row>
    <row r="62" spans="1:15" ht="15.75" thickBot="1" x14ac:dyDescent="0.3">
      <c r="A62" s="36"/>
      <c r="B62" s="37" t="s">
        <v>264</v>
      </c>
      <c r="C62" s="38">
        <v>12.5</v>
      </c>
      <c r="D62" s="39" t="s">
        <v>217</v>
      </c>
      <c r="E62" s="49" t="str">
        <f t="shared" si="0"/>
        <v>Not Significantly Different</v>
      </c>
      <c r="G62" s="12">
        <f t="shared" si="1"/>
        <v>12.5</v>
      </c>
      <c r="H62" s="12">
        <f t="shared" si="2"/>
        <v>6</v>
      </c>
      <c r="I62" s="12" t="str">
        <f t="shared" si="3"/>
        <v>+/-</v>
      </c>
      <c r="J62" s="12" t="str">
        <f t="shared" si="4"/>
        <v>0.5</v>
      </c>
      <c r="K62" s="13">
        <f t="shared" si="5"/>
        <v>0.303951367781155</v>
      </c>
      <c r="L62" s="13">
        <f t="shared" si="6"/>
        <v>0.19999999999999929</v>
      </c>
      <c r="M62" s="13">
        <f t="shared" si="7"/>
        <v>0.30997079109986531</v>
      </c>
      <c r="N62" s="13">
        <f t="shared" si="8"/>
        <v>0.64522208460462327</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533" priority="5" operator="equal">
      <formula>"State Selected"</formula>
    </cfRule>
    <cfRule type="cellIs" dxfId="532" priority="6" operator="equal">
      <formula>"Not Significantly Different"</formula>
    </cfRule>
  </conditionalFormatting>
  <conditionalFormatting sqref="E10:E62">
    <cfRule type="cellIs" dxfId="531" priority="1" operator="equal">
      <formula>"OTHER ERROR"</formula>
    </cfRule>
    <cfRule type="cellIs" dxfId="530" priority="2" operator="equal">
      <formula>"Statistical Test not applicable"</formula>
    </cfRule>
    <cfRule type="cellIs" dxfId="529" priority="3" operator="equal">
      <formula>"Geography Selected"</formula>
    </cfRule>
    <cfRule type="cellIs" dxfId="528"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EDF15624-C910-4242-9E50-CD552C8749BB}">
      <formula1>$O$10:$O$62</formula1>
    </dataValidation>
  </dataValidation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FCBE1-2EEF-4EE8-92E7-28C7101F8245}">
  <sheetPr codeName="Sheet76"/>
  <dimension ref="A1:P75"/>
  <sheetViews>
    <sheetView zoomScaleNormal="100" workbookViewId="0">
      <pane ySplit="9" topLeftCell="A28"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1" t="s">
        <v>179</v>
      </c>
      <c r="B1" s="12" t="s">
        <v>79</v>
      </c>
    </row>
    <row r="2" spans="1:16" x14ac:dyDescent="0.25">
      <c r="A2" s="14" t="s">
        <v>181</v>
      </c>
      <c r="B2" s="12" t="s">
        <v>411</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7.7</v>
      </c>
      <c r="C6" s="12" t="s">
        <v>188</v>
      </c>
      <c r="H6" s="19" t="s">
        <v>189</v>
      </c>
      <c r="I6" s="12">
        <f>VLOOKUP($B$4,$B$9:$K$62,6,FALSE)</f>
        <v>7.7</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7.7</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7.7</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215</v>
      </c>
      <c r="C11" s="32">
        <v>13</v>
      </c>
      <c r="D11" s="35" t="s">
        <v>315</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13</v>
      </c>
      <c r="H11" s="12">
        <f t="shared" ref="H11:H62" si="2">LEN(TRIM(D11))</f>
        <v>6</v>
      </c>
      <c r="I11" s="12" t="str">
        <f t="shared" ref="I11:I62" si="3">IF(H11&gt;=3,MID(TRIM(D11),1,3),"NO")</f>
        <v>+/-</v>
      </c>
      <c r="J11" s="12" t="str">
        <f t="shared" ref="J11:J62" si="4">IF(TRIM(I11)="+/-",MID(TRIM(D11),4,H11-3),D11)</f>
        <v>1.7</v>
      </c>
      <c r="K11" s="13">
        <f t="shared" ref="K11:K62" si="5">IF(TRIM(J11)="*****",0,IF(ISERROR(VALUE(J11)),"NA",VALUE(J11/$I$4)))</f>
        <v>1.0334346504559271</v>
      </c>
      <c r="L11" s="13">
        <f t="shared" ref="L11:L62" si="6">IF(AND(ISNUMBER(G11),ISNUMBER($I$6)),$I$6-G11,"N/A")</f>
        <v>-5.3</v>
      </c>
      <c r="M11" s="13">
        <f t="shared" ref="M11:M62" si="7">IF(AND(ISNUMBER(K11),ISNUMBER($I$7)),SQRT(K11^2+($I$7)^2),"N/A")</f>
        <v>1.0352210556794166</v>
      </c>
      <c r="N11" s="13">
        <f>IF(AND(ISNUMBER(L11),ISNUMBER(M11),M11&lt;&gt;0),L11/M11,"NA")</f>
        <v>-5.1196794838389419</v>
      </c>
      <c r="O11" s="12" t="s">
        <v>208</v>
      </c>
    </row>
    <row r="12" spans="1:16" x14ac:dyDescent="0.25">
      <c r="A12" s="30">
        <v>2</v>
      </c>
      <c r="B12" s="31" t="s">
        <v>238</v>
      </c>
      <c r="C12" s="32">
        <v>12.1</v>
      </c>
      <c r="D12" s="33" t="s">
        <v>342</v>
      </c>
      <c r="E12" s="48" t="str">
        <f t="shared" si="0"/>
        <v>Significantly Different</v>
      </c>
      <c r="G12" s="12">
        <f t="shared" si="1"/>
        <v>12.1</v>
      </c>
      <c r="H12" s="12">
        <f t="shared" si="2"/>
        <v>6</v>
      </c>
      <c r="I12" s="12" t="str">
        <f t="shared" si="3"/>
        <v>+/-</v>
      </c>
      <c r="J12" s="12" t="str">
        <f t="shared" si="4"/>
        <v>3.0</v>
      </c>
      <c r="K12" s="13">
        <f t="shared" si="5"/>
        <v>1.8237082066869301</v>
      </c>
      <c r="L12" s="13">
        <f t="shared" si="6"/>
        <v>-4.3999999999999995</v>
      </c>
      <c r="M12" s="13">
        <f t="shared" si="7"/>
        <v>1.8247210966326608</v>
      </c>
      <c r="N12" s="13">
        <f t="shared" ref="N12:N62" si="8">IF(AND(ISNUMBER(L12),ISNUMBER(M12),M12&lt;&gt;0),L12/M12,"NA")</f>
        <v>-2.4113274122383728</v>
      </c>
      <c r="O12" s="12" t="s">
        <v>211</v>
      </c>
    </row>
    <row r="13" spans="1:16" x14ac:dyDescent="0.25">
      <c r="A13" s="30">
        <v>3</v>
      </c>
      <c r="B13" s="31" t="s">
        <v>260</v>
      </c>
      <c r="C13" s="32">
        <v>10.8</v>
      </c>
      <c r="D13" s="33" t="s">
        <v>314</v>
      </c>
      <c r="E13" s="48" t="str">
        <f t="shared" si="0"/>
        <v>Significantly Different</v>
      </c>
      <c r="G13" s="12">
        <f t="shared" si="1"/>
        <v>10.8</v>
      </c>
      <c r="H13" s="12">
        <f t="shared" si="2"/>
        <v>6</v>
      </c>
      <c r="I13" s="12" t="str">
        <f t="shared" si="3"/>
        <v>+/-</v>
      </c>
      <c r="J13" s="12" t="str">
        <f t="shared" si="4"/>
        <v>1.1</v>
      </c>
      <c r="K13" s="13">
        <f t="shared" si="5"/>
        <v>0.66869300911854113</v>
      </c>
      <c r="L13" s="13">
        <f t="shared" si="6"/>
        <v>-3.1000000000000005</v>
      </c>
      <c r="M13" s="13">
        <f t="shared" si="7"/>
        <v>0.67145051776214359</v>
      </c>
      <c r="N13" s="13">
        <f t="shared" si="8"/>
        <v>-4.6168703694382325</v>
      </c>
      <c r="O13" s="12" t="s">
        <v>213</v>
      </c>
    </row>
    <row r="14" spans="1:16" x14ac:dyDescent="0.25">
      <c r="A14" s="30">
        <v>4</v>
      </c>
      <c r="B14" s="31" t="s">
        <v>225</v>
      </c>
      <c r="C14" s="32">
        <v>10.5</v>
      </c>
      <c r="D14" s="33" t="s">
        <v>321</v>
      </c>
      <c r="E14" s="48" t="str">
        <f t="shared" si="0"/>
        <v>Significantly Different</v>
      </c>
      <c r="G14" s="12">
        <f t="shared" si="1"/>
        <v>10.5</v>
      </c>
      <c r="H14" s="12">
        <f t="shared" si="2"/>
        <v>6</v>
      </c>
      <c r="I14" s="12" t="str">
        <f t="shared" si="3"/>
        <v>+/-</v>
      </c>
      <c r="J14" s="12" t="str">
        <f t="shared" si="4"/>
        <v>1.2</v>
      </c>
      <c r="K14" s="13">
        <f t="shared" si="5"/>
        <v>0.72948328267477203</v>
      </c>
      <c r="L14" s="13">
        <f t="shared" si="6"/>
        <v>-2.8</v>
      </c>
      <c r="M14" s="13">
        <f t="shared" si="7"/>
        <v>0.73201182849801194</v>
      </c>
      <c r="N14" s="13">
        <f t="shared" si="8"/>
        <v>-3.8250748020632623</v>
      </c>
      <c r="O14" s="12" t="s">
        <v>215</v>
      </c>
    </row>
    <row r="15" spans="1:16" x14ac:dyDescent="0.25">
      <c r="A15" s="30">
        <v>5</v>
      </c>
      <c r="B15" s="31" t="s">
        <v>239</v>
      </c>
      <c r="C15" s="32">
        <v>10.1</v>
      </c>
      <c r="D15" s="33" t="s">
        <v>324</v>
      </c>
      <c r="E15" s="48" t="str">
        <f t="shared" si="0"/>
        <v>Significantly Different</v>
      </c>
      <c r="G15" s="12">
        <f t="shared" si="1"/>
        <v>10.1</v>
      </c>
      <c r="H15" s="12">
        <f t="shared" si="2"/>
        <v>6</v>
      </c>
      <c r="I15" s="12" t="str">
        <f t="shared" si="3"/>
        <v>+/-</v>
      </c>
      <c r="J15" s="12" t="str">
        <f t="shared" si="4"/>
        <v>1.4</v>
      </c>
      <c r="K15" s="13">
        <f t="shared" si="5"/>
        <v>0.85106382978723394</v>
      </c>
      <c r="L15" s="13">
        <f t="shared" si="6"/>
        <v>-2.3999999999999995</v>
      </c>
      <c r="M15" s="13">
        <f t="shared" si="7"/>
        <v>0.85323214879137987</v>
      </c>
      <c r="N15" s="13">
        <f t="shared" si="8"/>
        <v>-2.8128335335226722</v>
      </c>
      <c r="O15" s="12" t="s">
        <v>218</v>
      </c>
    </row>
    <row r="16" spans="1:16" x14ac:dyDescent="0.25">
      <c r="A16" s="30">
        <v>6</v>
      </c>
      <c r="B16" s="31" t="s">
        <v>237</v>
      </c>
      <c r="C16" s="32">
        <v>9.9</v>
      </c>
      <c r="D16" s="33" t="s">
        <v>314</v>
      </c>
      <c r="E16" s="48" t="str">
        <f t="shared" si="0"/>
        <v>Significantly Different</v>
      </c>
      <c r="G16" s="12">
        <f t="shared" si="1"/>
        <v>9.9</v>
      </c>
      <c r="H16" s="12">
        <f t="shared" si="2"/>
        <v>6</v>
      </c>
      <c r="I16" s="12" t="str">
        <f t="shared" si="3"/>
        <v>+/-</v>
      </c>
      <c r="J16" s="12" t="str">
        <f t="shared" si="4"/>
        <v>1.1</v>
      </c>
      <c r="K16" s="13">
        <f t="shared" si="5"/>
        <v>0.66869300911854113</v>
      </c>
      <c r="L16" s="13">
        <f t="shared" si="6"/>
        <v>-2.2000000000000002</v>
      </c>
      <c r="M16" s="13">
        <f t="shared" si="7"/>
        <v>0.67145051776214359</v>
      </c>
      <c r="N16" s="13">
        <f t="shared" si="8"/>
        <v>-3.2764886492787455</v>
      </c>
      <c r="O16" s="12" t="s">
        <v>220</v>
      </c>
    </row>
    <row r="17" spans="1:15" x14ac:dyDescent="0.25">
      <c r="A17" s="30">
        <v>7</v>
      </c>
      <c r="B17" s="31" t="s">
        <v>208</v>
      </c>
      <c r="C17" s="32">
        <v>9.8000000000000007</v>
      </c>
      <c r="D17" s="33" t="s">
        <v>321</v>
      </c>
      <c r="E17" s="48" t="str">
        <f t="shared" si="0"/>
        <v>Significantly Different</v>
      </c>
      <c r="G17" s="12">
        <f t="shared" si="1"/>
        <v>9.8000000000000007</v>
      </c>
      <c r="H17" s="12">
        <f t="shared" si="2"/>
        <v>6</v>
      </c>
      <c r="I17" s="12" t="str">
        <f t="shared" si="3"/>
        <v>+/-</v>
      </c>
      <c r="J17" s="12" t="str">
        <f t="shared" si="4"/>
        <v>1.2</v>
      </c>
      <c r="K17" s="13">
        <f t="shared" si="5"/>
        <v>0.72948328267477203</v>
      </c>
      <c r="L17" s="13">
        <f t="shared" si="6"/>
        <v>-2.1000000000000005</v>
      </c>
      <c r="M17" s="13">
        <f t="shared" si="7"/>
        <v>0.73201182849801194</v>
      </c>
      <c r="N17" s="13">
        <f t="shared" si="8"/>
        <v>-2.8688061015474475</v>
      </c>
      <c r="O17" s="12" t="s">
        <v>222</v>
      </c>
    </row>
    <row r="18" spans="1:15" x14ac:dyDescent="0.25">
      <c r="A18" s="30">
        <v>7</v>
      </c>
      <c r="B18" s="31" t="s">
        <v>212</v>
      </c>
      <c r="C18" s="32">
        <v>9.8000000000000007</v>
      </c>
      <c r="D18" s="33" t="s">
        <v>325</v>
      </c>
      <c r="E18" s="48" t="str">
        <f t="shared" si="0"/>
        <v>Not Significantly Different</v>
      </c>
      <c r="G18" s="12">
        <f t="shared" si="1"/>
        <v>9.8000000000000007</v>
      </c>
      <c r="H18" s="12">
        <f t="shared" si="2"/>
        <v>6</v>
      </c>
      <c r="I18" s="12" t="str">
        <f t="shared" si="3"/>
        <v>+/-</v>
      </c>
      <c r="J18" s="12" t="str">
        <f t="shared" si="4"/>
        <v>2.3</v>
      </c>
      <c r="K18" s="13">
        <f t="shared" si="5"/>
        <v>1.3981762917933129</v>
      </c>
      <c r="L18" s="13">
        <f t="shared" si="6"/>
        <v>-2.1000000000000005</v>
      </c>
      <c r="M18" s="13">
        <f t="shared" si="7"/>
        <v>1.3994971955284299</v>
      </c>
      <c r="N18" s="13">
        <f t="shared" si="8"/>
        <v>-1.5005389126250239</v>
      </c>
      <c r="O18" s="12" t="s">
        <v>224</v>
      </c>
    </row>
    <row r="19" spans="1:15" x14ac:dyDescent="0.25">
      <c r="A19" s="30">
        <v>9</v>
      </c>
      <c r="B19" s="31" t="s">
        <v>254</v>
      </c>
      <c r="C19" s="32">
        <v>9.6</v>
      </c>
      <c r="D19" s="33" t="s">
        <v>322</v>
      </c>
      <c r="E19" s="48" t="str">
        <f t="shared" si="0"/>
        <v>Significantly Different</v>
      </c>
      <c r="G19" s="12">
        <f t="shared" si="1"/>
        <v>9.6</v>
      </c>
      <c r="H19" s="12">
        <f t="shared" si="2"/>
        <v>6</v>
      </c>
      <c r="I19" s="12" t="str">
        <f t="shared" si="3"/>
        <v>+/-</v>
      </c>
      <c r="J19" s="12" t="str">
        <f t="shared" si="4"/>
        <v>1.5</v>
      </c>
      <c r="K19" s="13">
        <f t="shared" si="5"/>
        <v>0.91185410334346506</v>
      </c>
      <c r="L19" s="13">
        <f t="shared" si="6"/>
        <v>-1.8999999999999995</v>
      </c>
      <c r="M19" s="13">
        <f t="shared" si="7"/>
        <v>0.91387819929318592</v>
      </c>
      <c r="N19" s="13">
        <f t="shared" si="8"/>
        <v>-2.0790516739205538</v>
      </c>
      <c r="O19" s="12" t="s">
        <v>226</v>
      </c>
    </row>
    <row r="20" spans="1:15" x14ac:dyDescent="0.25">
      <c r="A20" s="30">
        <v>9</v>
      </c>
      <c r="B20" s="31" t="s">
        <v>256</v>
      </c>
      <c r="C20" s="32">
        <v>9.6</v>
      </c>
      <c r="D20" s="35" t="s">
        <v>320</v>
      </c>
      <c r="E20" s="48" t="str">
        <f t="shared" si="0"/>
        <v>Significantly Different</v>
      </c>
      <c r="G20" s="12">
        <f t="shared" si="1"/>
        <v>9.6</v>
      </c>
      <c r="H20" s="12">
        <f t="shared" si="2"/>
        <v>6</v>
      </c>
      <c r="I20" s="12" t="str">
        <f t="shared" si="3"/>
        <v>+/-</v>
      </c>
      <c r="J20" s="12" t="str">
        <f t="shared" si="4"/>
        <v>1.0</v>
      </c>
      <c r="K20" s="13">
        <f t="shared" si="5"/>
        <v>0.60790273556231</v>
      </c>
      <c r="L20" s="13">
        <f t="shared" si="6"/>
        <v>-1.8999999999999995</v>
      </c>
      <c r="M20" s="13">
        <f t="shared" si="7"/>
        <v>0.61093468821403585</v>
      </c>
      <c r="N20" s="13">
        <f t="shared" si="8"/>
        <v>-3.1099887380013205</v>
      </c>
      <c r="O20" s="12" t="s">
        <v>229</v>
      </c>
    </row>
    <row r="21" spans="1:15" x14ac:dyDescent="0.25">
      <c r="A21" s="30">
        <v>11</v>
      </c>
      <c r="B21" s="31" t="s">
        <v>216</v>
      </c>
      <c r="C21" s="32">
        <v>9.4</v>
      </c>
      <c r="D21" s="33" t="s">
        <v>352</v>
      </c>
      <c r="E21" s="48" t="str">
        <f t="shared" si="0"/>
        <v>Not Significantly Different</v>
      </c>
      <c r="G21" s="12">
        <f t="shared" si="1"/>
        <v>9.4</v>
      </c>
      <c r="H21" s="12">
        <f t="shared" si="2"/>
        <v>6</v>
      </c>
      <c r="I21" s="12" t="str">
        <f t="shared" si="3"/>
        <v>+/-</v>
      </c>
      <c r="J21" s="12" t="str">
        <f t="shared" si="4"/>
        <v>3.6</v>
      </c>
      <c r="K21" s="13">
        <f t="shared" si="5"/>
        <v>2.188449848024316</v>
      </c>
      <c r="L21" s="13">
        <f t="shared" si="6"/>
        <v>-1.7000000000000002</v>
      </c>
      <c r="M21" s="13">
        <f t="shared" si="7"/>
        <v>2.1892939945737515</v>
      </c>
      <c r="N21" s="13">
        <f t="shared" si="8"/>
        <v>-0.77650603537647978</v>
      </c>
      <c r="O21" s="12" t="s">
        <v>231</v>
      </c>
    </row>
    <row r="22" spans="1:15" x14ac:dyDescent="0.25">
      <c r="A22" s="30">
        <v>12</v>
      </c>
      <c r="B22" s="31" t="s">
        <v>232</v>
      </c>
      <c r="C22" s="32">
        <v>9.3000000000000007</v>
      </c>
      <c r="D22" s="33" t="s">
        <v>324</v>
      </c>
      <c r="E22" s="48" t="str">
        <f t="shared" si="0"/>
        <v>Significantly Different</v>
      </c>
      <c r="G22" s="12">
        <f t="shared" si="1"/>
        <v>9.3000000000000007</v>
      </c>
      <c r="H22" s="12">
        <f t="shared" si="2"/>
        <v>6</v>
      </c>
      <c r="I22" s="12" t="str">
        <f t="shared" si="3"/>
        <v>+/-</v>
      </c>
      <c r="J22" s="12" t="str">
        <f t="shared" si="4"/>
        <v>1.4</v>
      </c>
      <c r="K22" s="13">
        <f t="shared" si="5"/>
        <v>0.85106382978723394</v>
      </c>
      <c r="L22" s="13">
        <f t="shared" si="6"/>
        <v>-1.6000000000000005</v>
      </c>
      <c r="M22" s="13">
        <f t="shared" si="7"/>
        <v>0.85323214879137987</v>
      </c>
      <c r="N22" s="13">
        <f t="shared" si="8"/>
        <v>-1.8752223556817824</v>
      </c>
      <c r="O22" s="12" t="s">
        <v>233</v>
      </c>
    </row>
    <row r="23" spans="1:15" x14ac:dyDescent="0.25">
      <c r="A23" s="30">
        <v>13</v>
      </c>
      <c r="B23" s="31" t="s">
        <v>242</v>
      </c>
      <c r="C23" s="32">
        <v>9.1999999999999993</v>
      </c>
      <c r="D23" s="33" t="s">
        <v>321</v>
      </c>
      <c r="E23" s="48" t="str">
        <f t="shared" si="0"/>
        <v>Significantly Different</v>
      </c>
      <c r="G23" s="12">
        <f t="shared" si="1"/>
        <v>9.1999999999999993</v>
      </c>
      <c r="H23" s="12">
        <f t="shared" si="2"/>
        <v>6</v>
      </c>
      <c r="I23" s="12" t="str">
        <f t="shared" si="3"/>
        <v>+/-</v>
      </c>
      <c r="J23" s="12" t="str">
        <f t="shared" si="4"/>
        <v>1.2</v>
      </c>
      <c r="K23" s="13">
        <f t="shared" si="5"/>
        <v>0.72948328267477203</v>
      </c>
      <c r="L23" s="13">
        <f t="shared" si="6"/>
        <v>-1.4999999999999991</v>
      </c>
      <c r="M23" s="13">
        <f t="shared" si="7"/>
        <v>0.73201182849801194</v>
      </c>
      <c r="N23" s="13">
        <f t="shared" si="8"/>
        <v>-2.0491472153910322</v>
      </c>
      <c r="O23" s="12" t="s">
        <v>221</v>
      </c>
    </row>
    <row r="24" spans="1:15" x14ac:dyDescent="0.25">
      <c r="A24" s="30">
        <v>14</v>
      </c>
      <c r="B24" s="31" t="s">
        <v>223</v>
      </c>
      <c r="C24" s="32">
        <v>9.1</v>
      </c>
      <c r="D24" s="33" t="s">
        <v>332</v>
      </c>
      <c r="E24" s="48" t="str">
        <f t="shared" si="0"/>
        <v>Not Significantly Different</v>
      </c>
      <c r="G24" s="12">
        <f t="shared" si="1"/>
        <v>9.1</v>
      </c>
      <c r="H24" s="12">
        <f t="shared" si="2"/>
        <v>6</v>
      </c>
      <c r="I24" s="12" t="str">
        <f t="shared" si="3"/>
        <v>+/-</v>
      </c>
      <c r="J24" s="12" t="str">
        <f t="shared" si="4"/>
        <v>2.2</v>
      </c>
      <c r="K24" s="13">
        <f t="shared" si="5"/>
        <v>1.3373860182370823</v>
      </c>
      <c r="L24" s="13">
        <f t="shared" si="6"/>
        <v>-1.3999999999999995</v>
      </c>
      <c r="M24" s="13">
        <f t="shared" si="7"/>
        <v>1.3387669024647564</v>
      </c>
      <c r="N24" s="13">
        <f t="shared" si="8"/>
        <v>-1.0457384309565085</v>
      </c>
      <c r="O24" s="12" t="s">
        <v>235</v>
      </c>
    </row>
    <row r="25" spans="1:15" x14ac:dyDescent="0.25">
      <c r="A25" s="30">
        <v>14</v>
      </c>
      <c r="B25" s="31" t="s">
        <v>251</v>
      </c>
      <c r="C25" s="32">
        <v>9.1</v>
      </c>
      <c r="D25" s="33" t="s">
        <v>314</v>
      </c>
      <c r="E25" s="48" t="str">
        <f t="shared" si="0"/>
        <v>Significantly Different</v>
      </c>
      <c r="G25" s="12">
        <f t="shared" si="1"/>
        <v>9.1</v>
      </c>
      <c r="H25" s="12">
        <f t="shared" si="2"/>
        <v>6</v>
      </c>
      <c r="I25" s="12" t="str">
        <f t="shared" si="3"/>
        <v>+/-</v>
      </c>
      <c r="J25" s="12" t="str">
        <f t="shared" si="4"/>
        <v>1.1</v>
      </c>
      <c r="K25" s="13">
        <f t="shared" si="5"/>
        <v>0.66869300911854113</v>
      </c>
      <c r="L25" s="13">
        <f t="shared" si="6"/>
        <v>-1.3999999999999995</v>
      </c>
      <c r="M25" s="13">
        <f t="shared" si="7"/>
        <v>0.67145051776214359</v>
      </c>
      <c r="N25" s="13">
        <f t="shared" si="8"/>
        <v>-2.0850382313592006</v>
      </c>
      <c r="O25" s="12" t="s">
        <v>237</v>
      </c>
    </row>
    <row r="26" spans="1:15" x14ac:dyDescent="0.25">
      <c r="A26" s="30">
        <v>16</v>
      </c>
      <c r="B26" s="31" t="s">
        <v>220</v>
      </c>
      <c r="C26" s="32">
        <v>8.6999999999999993</v>
      </c>
      <c r="D26" s="33" t="s">
        <v>321</v>
      </c>
      <c r="E26" s="48" t="str">
        <f t="shared" si="0"/>
        <v>Not Significantly Different</v>
      </c>
      <c r="G26" s="12">
        <f t="shared" si="1"/>
        <v>8.6999999999999993</v>
      </c>
      <c r="H26" s="12">
        <f t="shared" si="2"/>
        <v>6</v>
      </c>
      <c r="I26" s="12" t="str">
        <f t="shared" si="3"/>
        <v>+/-</v>
      </c>
      <c r="J26" s="12" t="str">
        <f t="shared" si="4"/>
        <v>1.2</v>
      </c>
      <c r="K26" s="13">
        <f t="shared" si="5"/>
        <v>0.72948328267477203</v>
      </c>
      <c r="L26" s="13">
        <f t="shared" si="6"/>
        <v>-0.99999999999999911</v>
      </c>
      <c r="M26" s="13">
        <f t="shared" si="7"/>
        <v>0.73201182849801194</v>
      </c>
      <c r="N26" s="13">
        <f t="shared" si="8"/>
        <v>-1.3660981435940212</v>
      </c>
      <c r="O26" s="12" t="s">
        <v>219</v>
      </c>
    </row>
    <row r="27" spans="1:15" x14ac:dyDescent="0.25">
      <c r="A27" s="30">
        <v>16</v>
      </c>
      <c r="B27" s="31" t="s">
        <v>250</v>
      </c>
      <c r="C27" s="32">
        <v>8.6999999999999993</v>
      </c>
      <c r="D27" s="33" t="s">
        <v>319</v>
      </c>
      <c r="E27" s="48" t="str">
        <f t="shared" si="0"/>
        <v>Not Significantly Different</v>
      </c>
      <c r="G27" s="12">
        <f t="shared" si="1"/>
        <v>8.6999999999999993</v>
      </c>
      <c r="H27" s="12">
        <f t="shared" si="2"/>
        <v>6</v>
      </c>
      <c r="I27" s="12" t="str">
        <f t="shared" si="3"/>
        <v>+/-</v>
      </c>
      <c r="J27" s="12" t="str">
        <f t="shared" si="4"/>
        <v>1.6</v>
      </c>
      <c r="K27" s="13">
        <f t="shared" si="5"/>
        <v>0.97264437689969607</v>
      </c>
      <c r="L27" s="13">
        <f t="shared" si="6"/>
        <v>-0.99999999999999911</v>
      </c>
      <c r="M27" s="13">
        <f t="shared" si="7"/>
        <v>0.97454222139096647</v>
      </c>
      <c r="N27" s="13">
        <f t="shared" si="8"/>
        <v>-1.0261228072527189</v>
      </c>
      <c r="O27" s="12" t="s">
        <v>236</v>
      </c>
    </row>
    <row r="28" spans="1:15" x14ac:dyDescent="0.25">
      <c r="A28" s="30">
        <v>18</v>
      </c>
      <c r="B28" s="31" t="s">
        <v>236</v>
      </c>
      <c r="C28" s="32">
        <v>8.6</v>
      </c>
      <c r="D28" s="33" t="s">
        <v>324</v>
      </c>
      <c r="E28" s="48" t="str">
        <f t="shared" si="0"/>
        <v>Not Significantly Different</v>
      </c>
      <c r="G28" s="12">
        <f t="shared" si="1"/>
        <v>8.6</v>
      </c>
      <c r="H28" s="12">
        <f t="shared" si="2"/>
        <v>6</v>
      </c>
      <c r="I28" s="12" t="str">
        <f t="shared" si="3"/>
        <v>+/-</v>
      </c>
      <c r="J28" s="12" t="str">
        <f t="shared" si="4"/>
        <v>1.4</v>
      </c>
      <c r="K28" s="13">
        <f t="shared" si="5"/>
        <v>0.85106382978723394</v>
      </c>
      <c r="L28" s="13">
        <f t="shared" si="6"/>
        <v>-0.89999999999999947</v>
      </c>
      <c r="M28" s="13">
        <f t="shared" si="7"/>
        <v>0.85323214879137987</v>
      </c>
      <c r="N28" s="13">
        <f t="shared" si="8"/>
        <v>-1.0548125750710018</v>
      </c>
      <c r="O28" s="12" t="s">
        <v>225</v>
      </c>
    </row>
    <row r="29" spans="1:15" x14ac:dyDescent="0.25">
      <c r="A29" s="30">
        <v>18</v>
      </c>
      <c r="B29" s="31" t="s">
        <v>261</v>
      </c>
      <c r="C29" s="32">
        <v>8.6</v>
      </c>
      <c r="D29" s="33" t="s">
        <v>265</v>
      </c>
      <c r="E29" s="48" t="str">
        <f t="shared" si="0"/>
        <v>Significantly Different</v>
      </c>
      <c r="G29" s="12">
        <f t="shared" si="1"/>
        <v>8.6</v>
      </c>
      <c r="H29" s="12">
        <f t="shared" si="2"/>
        <v>6</v>
      </c>
      <c r="I29" s="12" t="str">
        <f t="shared" si="3"/>
        <v>+/-</v>
      </c>
      <c r="J29" s="12" t="str">
        <f t="shared" si="4"/>
        <v>0.7</v>
      </c>
      <c r="K29" s="13">
        <f t="shared" si="5"/>
        <v>0.42553191489361697</v>
      </c>
      <c r="L29" s="13">
        <f t="shared" si="6"/>
        <v>-0.89999999999999947</v>
      </c>
      <c r="M29" s="13">
        <f t="shared" si="7"/>
        <v>0.42985214661796195</v>
      </c>
      <c r="N29" s="13">
        <f t="shared" si="8"/>
        <v>-2.0937431790933663</v>
      </c>
      <c r="O29" s="12" t="s">
        <v>241</v>
      </c>
    </row>
    <row r="30" spans="1:15" x14ac:dyDescent="0.25">
      <c r="A30" s="30">
        <v>20</v>
      </c>
      <c r="B30" s="31" t="s">
        <v>214</v>
      </c>
      <c r="C30" s="32">
        <v>8.4</v>
      </c>
      <c r="D30" s="33" t="s">
        <v>335</v>
      </c>
      <c r="E30" s="48" t="str">
        <f t="shared" si="0"/>
        <v>Not Significantly Different</v>
      </c>
      <c r="G30" s="12">
        <f t="shared" si="1"/>
        <v>8.4</v>
      </c>
      <c r="H30" s="12">
        <f t="shared" si="2"/>
        <v>6</v>
      </c>
      <c r="I30" s="12" t="str">
        <f t="shared" si="3"/>
        <v>+/-</v>
      </c>
      <c r="J30" s="12" t="str">
        <f t="shared" si="4"/>
        <v>2.1</v>
      </c>
      <c r="K30" s="13">
        <f t="shared" si="5"/>
        <v>1.2765957446808511</v>
      </c>
      <c r="L30" s="13">
        <f t="shared" si="6"/>
        <v>-0.70000000000000018</v>
      </c>
      <c r="M30" s="13">
        <f t="shared" si="7"/>
        <v>1.2780423125610114</v>
      </c>
      <c r="N30" s="13">
        <f t="shared" si="8"/>
        <v>-0.54771269551890012</v>
      </c>
      <c r="O30" s="12" t="s">
        <v>207</v>
      </c>
    </row>
    <row r="31" spans="1:15" x14ac:dyDescent="0.25">
      <c r="A31" s="30">
        <v>20</v>
      </c>
      <c r="B31" s="31" t="s">
        <v>258</v>
      </c>
      <c r="C31" s="32">
        <v>8.4</v>
      </c>
      <c r="D31" s="33" t="s">
        <v>217</v>
      </c>
      <c r="E31" s="48" t="str">
        <f t="shared" si="0"/>
        <v>Significantly Different</v>
      </c>
      <c r="G31" s="12">
        <f t="shared" si="1"/>
        <v>8.4</v>
      </c>
      <c r="H31" s="12">
        <f t="shared" si="2"/>
        <v>6</v>
      </c>
      <c r="I31" s="12" t="str">
        <f t="shared" si="3"/>
        <v>+/-</v>
      </c>
      <c r="J31" s="12" t="str">
        <f t="shared" si="4"/>
        <v>0.5</v>
      </c>
      <c r="K31" s="13">
        <f t="shared" si="5"/>
        <v>0.303951367781155</v>
      </c>
      <c r="L31" s="13">
        <f t="shared" si="6"/>
        <v>-0.70000000000000018</v>
      </c>
      <c r="M31" s="13">
        <f t="shared" si="7"/>
        <v>0.30997079109986531</v>
      </c>
      <c r="N31" s="13">
        <f t="shared" si="8"/>
        <v>-2.2582772961161899</v>
      </c>
      <c r="O31" s="12" t="s">
        <v>244</v>
      </c>
    </row>
    <row r="32" spans="1:15" x14ac:dyDescent="0.25">
      <c r="A32" s="30">
        <v>22</v>
      </c>
      <c r="B32" s="31" t="s">
        <v>207</v>
      </c>
      <c r="C32" s="32">
        <v>8.3000000000000007</v>
      </c>
      <c r="D32" s="33" t="s">
        <v>319</v>
      </c>
      <c r="E32" s="48" t="str">
        <f t="shared" si="0"/>
        <v>Not Significantly Different</v>
      </c>
      <c r="G32" s="12">
        <f t="shared" si="1"/>
        <v>8.3000000000000007</v>
      </c>
      <c r="H32" s="12">
        <f t="shared" si="2"/>
        <v>6</v>
      </c>
      <c r="I32" s="12" t="str">
        <f t="shared" si="3"/>
        <v>+/-</v>
      </c>
      <c r="J32" s="12" t="str">
        <f t="shared" si="4"/>
        <v>1.6</v>
      </c>
      <c r="K32" s="13">
        <f t="shared" si="5"/>
        <v>0.97264437689969607</v>
      </c>
      <c r="L32" s="13">
        <f t="shared" si="6"/>
        <v>-0.60000000000000053</v>
      </c>
      <c r="M32" s="13">
        <f t="shared" si="7"/>
        <v>0.97454222139096647</v>
      </c>
      <c r="N32" s="13">
        <f t="shared" si="8"/>
        <v>-0.61567368435163239</v>
      </c>
      <c r="O32" s="12" t="s">
        <v>247</v>
      </c>
    </row>
    <row r="33" spans="1:15" x14ac:dyDescent="0.25">
      <c r="A33" s="30">
        <v>23</v>
      </c>
      <c r="B33" s="31" t="s">
        <v>221</v>
      </c>
      <c r="C33" s="32">
        <v>8.1999999999999993</v>
      </c>
      <c r="D33" s="33" t="s">
        <v>323</v>
      </c>
      <c r="E33" s="48" t="str">
        <f t="shared" si="0"/>
        <v>Not Significantly Different</v>
      </c>
      <c r="G33" s="12">
        <f t="shared" si="1"/>
        <v>8.1999999999999993</v>
      </c>
      <c r="H33" s="12">
        <f t="shared" si="2"/>
        <v>6</v>
      </c>
      <c r="I33" s="12" t="str">
        <f t="shared" si="3"/>
        <v>+/-</v>
      </c>
      <c r="J33" s="12" t="str">
        <f t="shared" si="4"/>
        <v>1.9</v>
      </c>
      <c r="K33" s="13">
        <f t="shared" si="5"/>
        <v>1.1550151975683889</v>
      </c>
      <c r="L33" s="13">
        <f t="shared" si="6"/>
        <v>-0.49999999999999911</v>
      </c>
      <c r="M33" s="13">
        <f t="shared" si="7"/>
        <v>1.1566138352851334</v>
      </c>
      <c r="N33" s="13">
        <f t="shared" si="8"/>
        <v>-0.4322964024347305</v>
      </c>
      <c r="O33" s="12" t="s">
        <v>249</v>
      </c>
    </row>
    <row r="34" spans="1:15" x14ac:dyDescent="0.25">
      <c r="A34" s="30">
        <v>24</v>
      </c>
      <c r="B34" s="31" t="s">
        <v>231</v>
      </c>
      <c r="C34" s="32">
        <v>8.1</v>
      </c>
      <c r="D34" s="33" t="s">
        <v>294</v>
      </c>
      <c r="E34" s="48" t="str">
        <f t="shared" si="0"/>
        <v>Not Significantly Different</v>
      </c>
      <c r="G34" s="12">
        <f t="shared" si="1"/>
        <v>8.1</v>
      </c>
      <c r="H34" s="12">
        <f t="shared" si="2"/>
        <v>6</v>
      </c>
      <c r="I34" s="12" t="str">
        <f t="shared" si="3"/>
        <v>+/-</v>
      </c>
      <c r="J34" s="12" t="str">
        <f t="shared" si="4"/>
        <v>0.8</v>
      </c>
      <c r="K34" s="13">
        <f t="shared" si="5"/>
        <v>0.48632218844984804</v>
      </c>
      <c r="L34" s="13">
        <f t="shared" si="6"/>
        <v>-0.39999999999999947</v>
      </c>
      <c r="M34" s="13">
        <f t="shared" si="7"/>
        <v>0.49010685399991183</v>
      </c>
      <c r="N34" s="13">
        <f t="shared" si="8"/>
        <v>-0.81614855359699057</v>
      </c>
      <c r="O34" s="12" t="s">
        <v>240</v>
      </c>
    </row>
    <row r="35" spans="1:15" x14ac:dyDescent="0.25">
      <c r="A35" s="30">
        <v>24</v>
      </c>
      <c r="B35" s="31" t="s">
        <v>262</v>
      </c>
      <c r="C35" s="32">
        <v>8.1</v>
      </c>
      <c r="D35" s="33" t="s">
        <v>294</v>
      </c>
      <c r="E35" s="48" t="str">
        <f t="shared" si="0"/>
        <v>Not Significantly Different</v>
      </c>
      <c r="G35" s="12">
        <f t="shared" si="1"/>
        <v>8.1</v>
      </c>
      <c r="H35" s="12">
        <f t="shared" si="2"/>
        <v>6</v>
      </c>
      <c r="I35" s="12" t="str">
        <f t="shared" si="3"/>
        <v>+/-</v>
      </c>
      <c r="J35" s="12" t="str">
        <f t="shared" si="4"/>
        <v>0.8</v>
      </c>
      <c r="K35" s="13">
        <f t="shared" si="5"/>
        <v>0.48632218844984804</v>
      </c>
      <c r="L35" s="13">
        <f t="shared" si="6"/>
        <v>-0.39999999999999947</v>
      </c>
      <c r="M35" s="13">
        <f t="shared" si="7"/>
        <v>0.49010685399991183</v>
      </c>
      <c r="N35" s="13">
        <f t="shared" si="8"/>
        <v>-0.81614855359699057</v>
      </c>
      <c r="O35" s="12" t="s">
        <v>250</v>
      </c>
    </row>
    <row r="36" spans="1:15" x14ac:dyDescent="0.25">
      <c r="A36" s="30">
        <v>26</v>
      </c>
      <c r="B36" s="31" t="s">
        <v>213</v>
      </c>
      <c r="C36" s="32">
        <v>8</v>
      </c>
      <c r="D36" s="33" t="s">
        <v>320</v>
      </c>
      <c r="E36" s="48" t="str">
        <f t="shared" si="0"/>
        <v>Not Significantly Different</v>
      </c>
      <c r="G36" s="12">
        <f t="shared" si="1"/>
        <v>8</v>
      </c>
      <c r="H36" s="12">
        <f t="shared" si="2"/>
        <v>6</v>
      </c>
      <c r="I36" s="12" t="str">
        <f t="shared" si="3"/>
        <v>+/-</v>
      </c>
      <c r="J36" s="12" t="str">
        <f t="shared" si="4"/>
        <v>1.0</v>
      </c>
      <c r="K36" s="13">
        <f t="shared" si="5"/>
        <v>0.60790273556231</v>
      </c>
      <c r="L36" s="13">
        <f t="shared" si="6"/>
        <v>-0.29999999999999982</v>
      </c>
      <c r="M36" s="13">
        <f t="shared" si="7"/>
        <v>0.61093468821403585</v>
      </c>
      <c r="N36" s="13">
        <f t="shared" si="8"/>
        <v>-0.49105085336862936</v>
      </c>
      <c r="O36" s="12" t="s">
        <v>242</v>
      </c>
    </row>
    <row r="37" spans="1:15" x14ac:dyDescent="0.25">
      <c r="A37" s="30">
        <v>26</v>
      </c>
      <c r="B37" s="31" t="s">
        <v>229</v>
      </c>
      <c r="C37" s="32">
        <v>8</v>
      </c>
      <c r="D37" s="33" t="s">
        <v>265</v>
      </c>
      <c r="E37" s="48" t="str">
        <f t="shared" si="0"/>
        <v>Not Significantly Different</v>
      </c>
      <c r="G37" s="12">
        <f t="shared" si="1"/>
        <v>8</v>
      </c>
      <c r="H37" s="12">
        <f t="shared" si="2"/>
        <v>6</v>
      </c>
      <c r="I37" s="12" t="str">
        <f t="shared" si="3"/>
        <v>+/-</v>
      </c>
      <c r="J37" s="12" t="str">
        <f t="shared" si="4"/>
        <v>0.7</v>
      </c>
      <c r="K37" s="13">
        <f t="shared" si="5"/>
        <v>0.42553191489361697</v>
      </c>
      <c r="L37" s="13">
        <f t="shared" si="6"/>
        <v>-0.29999999999999982</v>
      </c>
      <c r="M37" s="13">
        <f t="shared" si="7"/>
        <v>0.42985214661796195</v>
      </c>
      <c r="N37" s="13">
        <f t="shared" si="8"/>
        <v>-0.69791439303112213</v>
      </c>
      <c r="O37" s="12" t="s">
        <v>223</v>
      </c>
    </row>
    <row r="38" spans="1:15" x14ac:dyDescent="0.25">
      <c r="A38" s="30">
        <v>28</v>
      </c>
      <c r="B38" s="31" t="s">
        <v>211</v>
      </c>
      <c r="C38" s="32">
        <v>7.6</v>
      </c>
      <c r="D38" s="33" t="s">
        <v>325</v>
      </c>
      <c r="E38" s="48" t="str">
        <f t="shared" si="0"/>
        <v>Not Significantly Different</v>
      </c>
      <c r="G38" s="12">
        <f t="shared" si="1"/>
        <v>7.6</v>
      </c>
      <c r="H38" s="12">
        <f t="shared" si="2"/>
        <v>6</v>
      </c>
      <c r="I38" s="12" t="str">
        <f t="shared" si="3"/>
        <v>+/-</v>
      </c>
      <c r="J38" s="12" t="str">
        <f t="shared" si="4"/>
        <v>2.3</v>
      </c>
      <c r="K38" s="13">
        <f t="shared" si="5"/>
        <v>1.3981762917933129</v>
      </c>
      <c r="L38" s="13">
        <f t="shared" si="6"/>
        <v>0.10000000000000053</v>
      </c>
      <c r="M38" s="13">
        <f t="shared" si="7"/>
        <v>1.3994971955284299</v>
      </c>
      <c r="N38" s="13">
        <f t="shared" si="8"/>
        <v>7.145423393452531E-2</v>
      </c>
      <c r="O38" s="12" t="s">
        <v>227</v>
      </c>
    </row>
    <row r="39" spans="1:15" x14ac:dyDescent="0.25">
      <c r="A39" s="30">
        <v>28</v>
      </c>
      <c r="B39" s="31" t="s">
        <v>241</v>
      </c>
      <c r="C39" s="32">
        <v>7.6</v>
      </c>
      <c r="D39" s="33" t="s">
        <v>314</v>
      </c>
      <c r="E39" s="48" t="str">
        <f t="shared" si="0"/>
        <v>Not Significantly Different</v>
      </c>
      <c r="G39" s="12">
        <f t="shared" si="1"/>
        <v>7.6</v>
      </c>
      <c r="H39" s="12">
        <f t="shared" si="2"/>
        <v>6</v>
      </c>
      <c r="I39" s="12" t="str">
        <f t="shared" si="3"/>
        <v>+/-</v>
      </c>
      <c r="J39" s="12" t="str">
        <f t="shared" si="4"/>
        <v>1.1</v>
      </c>
      <c r="K39" s="13">
        <f t="shared" si="5"/>
        <v>0.66869300911854113</v>
      </c>
      <c r="L39" s="13">
        <f t="shared" si="6"/>
        <v>0.10000000000000053</v>
      </c>
      <c r="M39" s="13">
        <f t="shared" si="7"/>
        <v>0.67145051776214359</v>
      </c>
      <c r="N39" s="13">
        <f t="shared" si="8"/>
        <v>0.14893130223994375</v>
      </c>
      <c r="O39" s="12" t="s">
        <v>254</v>
      </c>
    </row>
    <row r="40" spans="1:15" x14ac:dyDescent="0.25">
      <c r="A40" s="30">
        <v>30</v>
      </c>
      <c r="B40" s="31" t="s">
        <v>247</v>
      </c>
      <c r="C40" s="32">
        <v>7.5</v>
      </c>
      <c r="D40" s="33" t="s">
        <v>294</v>
      </c>
      <c r="E40" s="48" t="str">
        <f t="shared" si="0"/>
        <v>Not Significantly Different</v>
      </c>
      <c r="G40" s="12">
        <f t="shared" si="1"/>
        <v>7.5</v>
      </c>
      <c r="H40" s="12">
        <f t="shared" si="2"/>
        <v>6</v>
      </c>
      <c r="I40" s="12" t="str">
        <f t="shared" si="3"/>
        <v>+/-</v>
      </c>
      <c r="J40" s="12" t="str">
        <f t="shared" si="4"/>
        <v>0.8</v>
      </c>
      <c r="K40" s="13">
        <f t="shared" si="5"/>
        <v>0.48632218844984804</v>
      </c>
      <c r="L40" s="13">
        <f t="shared" si="6"/>
        <v>0.20000000000000018</v>
      </c>
      <c r="M40" s="13">
        <f t="shared" si="7"/>
        <v>0.49010685399991183</v>
      </c>
      <c r="N40" s="13">
        <f t="shared" si="8"/>
        <v>0.40807427679849617</v>
      </c>
      <c r="O40" s="12" t="s">
        <v>214</v>
      </c>
    </row>
    <row r="41" spans="1:15" x14ac:dyDescent="0.25">
      <c r="A41" s="30">
        <v>30</v>
      </c>
      <c r="B41" s="31" t="s">
        <v>263</v>
      </c>
      <c r="C41" s="32">
        <v>7.5</v>
      </c>
      <c r="D41" s="33" t="s">
        <v>314</v>
      </c>
      <c r="E41" s="48" t="str">
        <f t="shared" si="0"/>
        <v>Not Significantly Different</v>
      </c>
      <c r="G41" s="12">
        <f t="shared" si="1"/>
        <v>7.5</v>
      </c>
      <c r="H41" s="12">
        <f t="shared" si="2"/>
        <v>6</v>
      </c>
      <c r="I41" s="12" t="str">
        <f t="shared" si="3"/>
        <v>+/-</v>
      </c>
      <c r="J41" s="12" t="str">
        <f t="shared" si="4"/>
        <v>1.1</v>
      </c>
      <c r="K41" s="13">
        <f t="shared" si="5"/>
        <v>0.66869300911854113</v>
      </c>
      <c r="L41" s="13">
        <f t="shared" si="6"/>
        <v>0.20000000000000018</v>
      </c>
      <c r="M41" s="13">
        <f t="shared" si="7"/>
        <v>0.67145051776214359</v>
      </c>
      <c r="N41" s="13">
        <f t="shared" si="8"/>
        <v>0.29786260447988622</v>
      </c>
      <c r="O41" s="12" t="s">
        <v>257</v>
      </c>
    </row>
    <row r="42" spans="1:15" x14ac:dyDescent="0.25">
      <c r="A42" s="30">
        <v>32</v>
      </c>
      <c r="B42" s="31" t="s">
        <v>244</v>
      </c>
      <c r="C42" s="32">
        <v>7.4</v>
      </c>
      <c r="D42" s="33" t="s">
        <v>246</v>
      </c>
      <c r="E42" s="48" t="str">
        <f t="shared" si="0"/>
        <v>Not Significantly Different</v>
      </c>
      <c r="G42" s="12">
        <f t="shared" si="1"/>
        <v>7.4</v>
      </c>
      <c r="H42" s="12">
        <f t="shared" si="2"/>
        <v>6</v>
      </c>
      <c r="I42" s="12" t="str">
        <f t="shared" si="3"/>
        <v>+/-</v>
      </c>
      <c r="J42" s="12" t="str">
        <f t="shared" si="4"/>
        <v>0.9</v>
      </c>
      <c r="K42" s="13">
        <f t="shared" si="5"/>
        <v>0.54711246200607899</v>
      </c>
      <c r="L42" s="13">
        <f t="shared" si="6"/>
        <v>0.29999999999999982</v>
      </c>
      <c r="M42" s="13">
        <f t="shared" si="7"/>
        <v>0.55047933970440222</v>
      </c>
      <c r="N42" s="13">
        <f t="shared" si="8"/>
        <v>0.5449795811793674</v>
      </c>
      <c r="O42" s="12" t="s">
        <v>252</v>
      </c>
    </row>
    <row r="43" spans="1:15" x14ac:dyDescent="0.25">
      <c r="A43" s="30">
        <v>33</v>
      </c>
      <c r="B43" s="31" t="s">
        <v>243</v>
      </c>
      <c r="C43" s="32">
        <v>7.2</v>
      </c>
      <c r="D43" s="33" t="s">
        <v>253</v>
      </c>
      <c r="E43" s="48" t="str">
        <f t="shared" si="0"/>
        <v>Not Significantly Different</v>
      </c>
      <c r="G43" s="12">
        <f t="shared" si="1"/>
        <v>7.2</v>
      </c>
      <c r="H43" s="12">
        <f t="shared" si="2"/>
        <v>6</v>
      </c>
      <c r="I43" s="12" t="str">
        <f t="shared" si="3"/>
        <v>+/-</v>
      </c>
      <c r="J43" s="12" t="str">
        <f t="shared" si="4"/>
        <v>0.6</v>
      </c>
      <c r="K43" s="13">
        <f t="shared" si="5"/>
        <v>0.36474164133738601</v>
      </c>
      <c r="L43" s="13">
        <f t="shared" si="6"/>
        <v>0.5</v>
      </c>
      <c r="M43" s="13">
        <f t="shared" si="7"/>
        <v>0.36977279819442066</v>
      </c>
      <c r="N43" s="13">
        <f t="shared" si="8"/>
        <v>1.3521816705865637</v>
      </c>
      <c r="O43" s="12" t="s">
        <v>259</v>
      </c>
    </row>
    <row r="44" spans="1:15" x14ac:dyDescent="0.25">
      <c r="A44" s="30">
        <v>34</v>
      </c>
      <c r="B44" s="31" t="s">
        <v>219</v>
      </c>
      <c r="C44" s="32">
        <v>7.1</v>
      </c>
      <c r="D44" s="33" t="s">
        <v>321</v>
      </c>
      <c r="E44" s="48" t="str">
        <f t="shared" si="0"/>
        <v>Not Significantly Different</v>
      </c>
      <c r="G44" s="12">
        <f t="shared" si="1"/>
        <v>7.1</v>
      </c>
      <c r="H44" s="12">
        <f t="shared" si="2"/>
        <v>6</v>
      </c>
      <c r="I44" s="12" t="str">
        <f t="shared" si="3"/>
        <v>+/-</v>
      </c>
      <c r="J44" s="12" t="str">
        <f t="shared" si="4"/>
        <v>1.2</v>
      </c>
      <c r="K44" s="13">
        <f t="shared" si="5"/>
        <v>0.72948328267477203</v>
      </c>
      <c r="L44" s="13">
        <f t="shared" si="6"/>
        <v>0.60000000000000053</v>
      </c>
      <c r="M44" s="13">
        <f t="shared" si="7"/>
        <v>0.73201182849801194</v>
      </c>
      <c r="N44" s="13">
        <f t="shared" si="8"/>
        <v>0.81965888615641413</v>
      </c>
      <c r="O44" s="12" t="s">
        <v>261</v>
      </c>
    </row>
    <row r="45" spans="1:15" x14ac:dyDescent="0.25">
      <c r="A45" s="30">
        <v>34</v>
      </c>
      <c r="B45" s="31" t="s">
        <v>240</v>
      </c>
      <c r="C45" s="32">
        <v>7.1</v>
      </c>
      <c r="D45" s="33" t="s">
        <v>246</v>
      </c>
      <c r="E45" s="48" t="str">
        <f t="shared" si="0"/>
        <v>Not Significantly Different</v>
      </c>
      <c r="G45" s="12">
        <f t="shared" si="1"/>
        <v>7.1</v>
      </c>
      <c r="H45" s="12">
        <f t="shared" si="2"/>
        <v>6</v>
      </c>
      <c r="I45" s="12" t="str">
        <f t="shared" si="3"/>
        <v>+/-</v>
      </c>
      <c r="J45" s="12" t="str">
        <f t="shared" si="4"/>
        <v>0.9</v>
      </c>
      <c r="K45" s="13">
        <f t="shared" si="5"/>
        <v>0.54711246200607899</v>
      </c>
      <c r="L45" s="13">
        <f t="shared" si="6"/>
        <v>0.60000000000000053</v>
      </c>
      <c r="M45" s="13">
        <f t="shared" si="7"/>
        <v>0.55047933970440222</v>
      </c>
      <c r="N45" s="13">
        <f t="shared" si="8"/>
        <v>1.0899591623587364</v>
      </c>
      <c r="O45" s="12" t="s">
        <v>230</v>
      </c>
    </row>
    <row r="46" spans="1:15" x14ac:dyDescent="0.25">
      <c r="A46" s="30">
        <v>36</v>
      </c>
      <c r="B46" s="31" t="s">
        <v>227</v>
      </c>
      <c r="C46" s="32">
        <v>7</v>
      </c>
      <c r="D46" s="33" t="s">
        <v>324</v>
      </c>
      <c r="E46" s="48" t="str">
        <f t="shared" si="0"/>
        <v>Not Significantly Different</v>
      </c>
      <c r="G46" s="12">
        <f t="shared" si="1"/>
        <v>7</v>
      </c>
      <c r="H46" s="12">
        <f t="shared" si="2"/>
        <v>6</v>
      </c>
      <c r="I46" s="12" t="str">
        <f t="shared" si="3"/>
        <v>+/-</v>
      </c>
      <c r="J46" s="12" t="str">
        <f t="shared" si="4"/>
        <v>1.4</v>
      </c>
      <c r="K46" s="13">
        <f t="shared" si="5"/>
        <v>0.85106382978723394</v>
      </c>
      <c r="L46" s="13">
        <f t="shared" si="6"/>
        <v>0.70000000000000018</v>
      </c>
      <c r="M46" s="13">
        <f t="shared" si="7"/>
        <v>0.85323214879137987</v>
      </c>
      <c r="N46" s="13">
        <f t="shared" si="8"/>
        <v>0.82040978061077974</v>
      </c>
      <c r="O46" s="12" t="s">
        <v>243</v>
      </c>
    </row>
    <row r="47" spans="1:15" x14ac:dyDescent="0.25">
      <c r="A47" s="30">
        <v>37</v>
      </c>
      <c r="B47" s="31" t="s">
        <v>249</v>
      </c>
      <c r="C47" s="32">
        <v>6.9</v>
      </c>
      <c r="D47" s="33" t="s">
        <v>253</v>
      </c>
      <c r="E47" s="48" t="str">
        <f t="shared" si="0"/>
        <v>Significantly Different</v>
      </c>
      <c r="G47" s="12">
        <f t="shared" si="1"/>
        <v>6.9</v>
      </c>
      <c r="H47" s="12">
        <f t="shared" si="2"/>
        <v>6</v>
      </c>
      <c r="I47" s="12" t="str">
        <f t="shared" si="3"/>
        <v>+/-</v>
      </c>
      <c r="J47" s="12" t="str">
        <f t="shared" si="4"/>
        <v>0.6</v>
      </c>
      <c r="K47" s="13">
        <f t="shared" si="5"/>
        <v>0.36474164133738601</v>
      </c>
      <c r="L47" s="13">
        <f t="shared" si="6"/>
        <v>0.79999999999999982</v>
      </c>
      <c r="M47" s="13">
        <f t="shared" si="7"/>
        <v>0.36977279819442066</v>
      </c>
      <c r="N47" s="13">
        <f t="shared" si="8"/>
        <v>2.1634906729385013</v>
      </c>
      <c r="O47" s="12" t="s">
        <v>260</v>
      </c>
    </row>
    <row r="48" spans="1:15" x14ac:dyDescent="0.25">
      <c r="A48" s="30">
        <v>38</v>
      </c>
      <c r="B48" s="31" t="s">
        <v>222</v>
      </c>
      <c r="C48" s="32">
        <v>6.8</v>
      </c>
      <c r="D48" s="33" t="s">
        <v>321</v>
      </c>
      <c r="E48" s="48" t="str">
        <f t="shared" si="0"/>
        <v>Not Significantly Different</v>
      </c>
      <c r="G48" s="12">
        <f t="shared" si="1"/>
        <v>6.8</v>
      </c>
      <c r="H48" s="12">
        <f t="shared" si="2"/>
        <v>6</v>
      </c>
      <c r="I48" s="12" t="str">
        <f t="shared" si="3"/>
        <v>+/-</v>
      </c>
      <c r="J48" s="12" t="str">
        <f t="shared" si="4"/>
        <v>1.2</v>
      </c>
      <c r="K48" s="13">
        <f t="shared" si="5"/>
        <v>0.72948328267477203</v>
      </c>
      <c r="L48" s="13">
        <f t="shared" si="6"/>
        <v>0.90000000000000036</v>
      </c>
      <c r="M48" s="13">
        <f t="shared" si="7"/>
        <v>0.73201182849801194</v>
      </c>
      <c r="N48" s="13">
        <f t="shared" si="8"/>
        <v>1.2294883292346206</v>
      </c>
      <c r="O48" s="12" t="s">
        <v>239</v>
      </c>
    </row>
    <row r="49" spans="1:15" x14ac:dyDescent="0.25">
      <c r="A49" s="30">
        <v>39</v>
      </c>
      <c r="B49" s="31" t="s">
        <v>218</v>
      </c>
      <c r="C49" s="32">
        <v>6.7</v>
      </c>
      <c r="D49" s="33" t="s">
        <v>255</v>
      </c>
      <c r="E49" s="48" t="str">
        <f t="shared" si="0"/>
        <v>Significantly Different</v>
      </c>
      <c r="G49" s="12">
        <f t="shared" si="1"/>
        <v>6.7</v>
      </c>
      <c r="H49" s="12">
        <f t="shared" si="2"/>
        <v>6</v>
      </c>
      <c r="I49" s="12" t="str">
        <f t="shared" si="3"/>
        <v>+/-</v>
      </c>
      <c r="J49" s="12" t="str">
        <f t="shared" si="4"/>
        <v>0.4</v>
      </c>
      <c r="K49" s="13">
        <f t="shared" si="5"/>
        <v>0.24316109422492402</v>
      </c>
      <c r="L49" s="13">
        <f t="shared" si="6"/>
        <v>1</v>
      </c>
      <c r="M49" s="13">
        <f t="shared" si="7"/>
        <v>0.25064471888253259</v>
      </c>
      <c r="N49" s="13">
        <f t="shared" si="8"/>
        <v>3.9897110318476767</v>
      </c>
      <c r="O49" s="12" t="s">
        <v>248</v>
      </c>
    </row>
    <row r="50" spans="1:15" x14ac:dyDescent="0.25">
      <c r="A50" s="30">
        <v>39</v>
      </c>
      <c r="B50" s="31" t="s">
        <v>233</v>
      </c>
      <c r="C50" s="32">
        <v>6.7</v>
      </c>
      <c r="D50" s="33" t="s">
        <v>334</v>
      </c>
      <c r="E50" s="48" t="str">
        <f t="shared" si="0"/>
        <v>Not Significantly Different</v>
      </c>
      <c r="G50" s="12">
        <f t="shared" si="1"/>
        <v>6.7</v>
      </c>
      <c r="H50" s="12">
        <f t="shared" si="2"/>
        <v>6</v>
      </c>
      <c r="I50" s="12" t="str">
        <f t="shared" si="3"/>
        <v>+/-</v>
      </c>
      <c r="J50" s="12" t="str">
        <f t="shared" si="4"/>
        <v>1.8</v>
      </c>
      <c r="K50" s="13">
        <f t="shared" si="5"/>
        <v>1.094224924012158</v>
      </c>
      <c r="L50" s="13">
        <f t="shared" si="6"/>
        <v>1</v>
      </c>
      <c r="M50" s="13">
        <f t="shared" si="7"/>
        <v>1.0959122417823675</v>
      </c>
      <c r="N50" s="13">
        <f t="shared" si="8"/>
        <v>0.91248182279050205</v>
      </c>
      <c r="O50" s="12" t="s">
        <v>245</v>
      </c>
    </row>
    <row r="51" spans="1:15" x14ac:dyDescent="0.25">
      <c r="A51" s="30">
        <v>41</v>
      </c>
      <c r="B51" s="31" t="s">
        <v>235</v>
      </c>
      <c r="C51" s="32">
        <v>6.6</v>
      </c>
      <c r="D51" s="33" t="s">
        <v>253</v>
      </c>
      <c r="E51" s="48" t="str">
        <f t="shared" si="0"/>
        <v>Significantly Different</v>
      </c>
      <c r="G51" s="12">
        <f t="shared" si="1"/>
        <v>6.6</v>
      </c>
      <c r="H51" s="12">
        <f t="shared" si="2"/>
        <v>6</v>
      </c>
      <c r="I51" s="12" t="str">
        <f t="shared" si="3"/>
        <v>+/-</v>
      </c>
      <c r="J51" s="12" t="str">
        <f t="shared" si="4"/>
        <v>0.6</v>
      </c>
      <c r="K51" s="13">
        <f t="shared" si="5"/>
        <v>0.36474164133738601</v>
      </c>
      <c r="L51" s="13">
        <f t="shared" si="6"/>
        <v>1.1000000000000005</v>
      </c>
      <c r="M51" s="13">
        <f t="shared" si="7"/>
        <v>0.36977279819442066</v>
      </c>
      <c r="N51" s="13">
        <f t="shared" si="8"/>
        <v>2.9747996752904413</v>
      </c>
      <c r="O51" s="12" t="s">
        <v>263</v>
      </c>
    </row>
    <row r="52" spans="1:15" x14ac:dyDescent="0.25">
      <c r="A52" s="30">
        <v>41</v>
      </c>
      <c r="B52" s="31" t="s">
        <v>252</v>
      </c>
      <c r="C52" s="32">
        <v>6.6</v>
      </c>
      <c r="D52" s="33" t="s">
        <v>319</v>
      </c>
      <c r="E52" s="48" t="str">
        <f t="shared" si="0"/>
        <v>Not Significantly Different</v>
      </c>
      <c r="G52" s="12">
        <f t="shared" si="1"/>
        <v>6.6</v>
      </c>
      <c r="H52" s="12">
        <f t="shared" si="2"/>
        <v>6</v>
      </c>
      <c r="I52" s="12" t="str">
        <f t="shared" si="3"/>
        <v>+/-</v>
      </c>
      <c r="J52" s="12" t="str">
        <f t="shared" si="4"/>
        <v>1.6</v>
      </c>
      <c r="K52" s="13">
        <f t="shared" si="5"/>
        <v>0.97264437689969607</v>
      </c>
      <c r="L52" s="13">
        <f t="shared" si="6"/>
        <v>1.1000000000000005</v>
      </c>
      <c r="M52" s="13">
        <f t="shared" si="7"/>
        <v>0.97454222139096647</v>
      </c>
      <c r="N52" s="13">
        <f t="shared" si="8"/>
        <v>1.1287350879779923</v>
      </c>
      <c r="O52" s="12" t="s">
        <v>238</v>
      </c>
    </row>
    <row r="53" spans="1:15" x14ac:dyDescent="0.25">
      <c r="A53" s="30">
        <v>43</v>
      </c>
      <c r="B53" s="31" t="s">
        <v>248</v>
      </c>
      <c r="C53" s="32">
        <v>6.5</v>
      </c>
      <c r="D53" s="33" t="s">
        <v>253</v>
      </c>
      <c r="E53" s="48" t="str">
        <f t="shared" si="0"/>
        <v>Significantly Different</v>
      </c>
      <c r="G53" s="12">
        <f t="shared" si="1"/>
        <v>6.5</v>
      </c>
      <c r="H53" s="12">
        <f t="shared" si="2"/>
        <v>6</v>
      </c>
      <c r="I53" s="12" t="str">
        <f t="shared" si="3"/>
        <v>+/-</v>
      </c>
      <c r="J53" s="12" t="str">
        <f t="shared" si="4"/>
        <v>0.6</v>
      </c>
      <c r="K53" s="13">
        <f t="shared" si="5"/>
        <v>0.36474164133738601</v>
      </c>
      <c r="L53" s="13">
        <f t="shared" si="6"/>
        <v>1.2000000000000002</v>
      </c>
      <c r="M53" s="13">
        <f t="shared" si="7"/>
        <v>0.36977279819442066</v>
      </c>
      <c r="N53" s="13">
        <f t="shared" si="8"/>
        <v>3.2452360094077535</v>
      </c>
      <c r="O53" s="12" t="s">
        <v>251</v>
      </c>
    </row>
    <row r="54" spans="1:15" x14ac:dyDescent="0.25">
      <c r="A54" s="30">
        <v>44</v>
      </c>
      <c r="B54" s="31" t="s">
        <v>209</v>
      </c>
      <c r="C54" s="32">
        <v>6.3</v>
      </c>
      <c r="D54" s="33" t="s">
        <v>319</v>
      </c>
      <c r="E54" s="48" t="str">
        <f t="shared" si="0"/>
        <v>Not Significantly Different</v>
      </c>
      <c r="G54" s="12">
        <f t="shared" si="1"/>
        <v>6.3</v>
      </c>
      <c r="H54" s="12">
        <f t="shared" si="2"/>
        <v>6</v>
      </c>
      <c r="I54" s="12" t="str">
        <f t="shared" si="3"/>
        <v>+/-</v>
      </c>
      <c r="J54" s="12" t="str">
        <f t="shared" si="4"/>
        <v>1.6</v>
      </c>
      <c r="K54" s="13">
        <f t="shared" si="5"/>
        <v>0.97264437689969607</v>
      </c>
      <c r="L54" s="13">
        <f t="shared" si="6"/>
        <v>1.4000000000000004</v>
      </c>
      <c r="M54" s="13">
        <f t="shared" si="7"/>
        <v>0.97454222139096647</v>
      </c>
      <c r="N54" s="13">
        <f t="shared" si="8"/>
        <v>1.436571930153808</v>
      </c>
      <c r="O54" s="12" t="s">
        <v>258</v>
      </c>
    </row>
    <row r="55" spans="1:15" x14ac:dyDescent="0.25">
      <c r="A55" s="30">
        <v>45</v>
      </c>
      <c r="B55" s="31" t="s">
        <v>234</v>
      </c>
      <c r="C55" s="32">
        <v>6.2</v>
      </c>
      <c r="D55" s="33" t="s">
        <v>265</v>
      </c>
      <c r="E55" s="48" t="str">
        <f t="shared" si="0"/>
        <v>Significantly Different</v>
      </c>
      <c r="G55" s="12">
        <f t="shared" si="1"/>
        <v>6.2</v>
      </c>
      <c r="H55" s="12">
        <f t="shared" si="2"/>
        <v>6</v>
      </c>
      <c r="I55" s="12" t="str">
        <f t="shared" si="3"/>
        <v>+/-</v>
      </c>
      <c r="J55" s="12" t="str">
        <f t="shared" si="4"/>
        <v>0.7</v>
      </c>
      <c r="K55" s="13">
        <f t="shared" si="5"/>
        <v>0.42553191489361697</v>
      </c>
      <c r="L55" s="13">
        <f t="shared" si="6"/>
        <v>1.5</v>
      </c>
      <c r="M55" s="13">
        <f t="shared" si="7"/>
        <v>0.42985214661796195</v>
      </c>
      <c r="N55" s="13">
        <f t="shared" si="8"/>
        <v>3.4895719651556125</v>
      </c>
      <c r="O55" s="12" t="s">
        <v>232</v>
      </c>
    </row>
    <row r="56" spans="1:15" x14ac:dyDescent="0.25">
      <c r="A56" s="30">
        <v>46</v>
      </c>
      <c r="B56" s="31" t="s">
        <v>226</v>
      </c>
      <c r="C56" s="32">
        <v>5.8</v>
      </c>
      <c r="D56" s="33" t="s">
        <v>335</v>
      </c>
      <c r="E56" s="48" t="str">
        <f t="shared" si="0"/>
        <v>Not Significantly Different</v>
      </c>
      <c r="G56" s="12">
        <f t="shared" si="1"/>
        <v>5.8</v>
      </c>
      <c r="H56" s="12">
        <f t="shared" si="2"/>
        <v>6</v>
      </c>
      <c r="I56" s="12" t="str">
        <f t="shared" si="3"/>
        <v>+/-</v>
      </c>
      <c r="J56" s="12" t="str">
        <f t="shared" si="4"/>
        <v>2.1</v>
      </c>
      <c r="K56" s="13">
        <f t="shared" si="5"/>
        <v>1.2765957446808511</v>
      </c>
      <c r="L56" s="13">
        <f t="shared" si="6"/>
        <v>1.9000000000000004</v>
      </c>
      <c r="M56" s="13">
        <f t="shared" si="7"/>
        <v>1.2780423125610114</v>
      </c>
      <c r="N56" s="13">
        <f t="shared" si="8"/>
        <v>1.4866487449798715</v>
      </c>
      <c r="O56" s="12" t="s">
        <v>209</v>
      </c>
    </row>
    <row r="57" spans="1:15" x14ac:dyDescent="0.25">
      <c r="A57" s="30">
        <v>47</v>
      </c>
      <c r="B57" s="31" t="s">
        <v>257</v>
      </c>
      <c r="C57" s="32">
        <v>5.7</v>
      </c>
      <c r="D57" s="33" t="s">
        <v>265</v>
      </c>
      <c r="E57" s="48" t="str">
        <f t="shared" si="0"/>
        <v>Significantly Different</v>
      </c>
      <c r="G57" s="12">
        <f t="shared" si="1"/>
        <v>5.7</v>
      </c>
      <c r="H57" s="12">
        <f t="shared" si="2"/>
        <v>6</v>
      </c>
      <c r="I57" s="12" t="str">
        <f t="shared" si="3"/>
        <v>+/-</v>
      </c>
      <c r="J57" s="12" t="str">
        <f t="shared" si="4"/>
        <v>0.7</v>
      </c>
      <c r="K57" s="13">
        <f t="shared" si="5"/>
        <v>0.42553191489361697</v>
      </c>
      <c r="L57" s="13">
        <f t="shared" si="6"/>
        <v>2</v>
      </c>
      <c r="M57" s="13">
        <f t="shared" si="7"/>
        <v>0.42985214661796195</v>
      </c>
      <c r="N57" s="13">
        <f t="shared" si="8"/>
        <v>4.6527626202074837</v>
      </c>
      <c r="O57" s="12" t="s">
        <v>262</v>
      </c>
    </row>
    <row r="58" spans="1:15" x14ac:dyDescent="0.25">
      <c r="A58" s="30">
        <v>47</v>
      </c>
      <c r="B58" s="31" t="s">
        <v>259</v>
      </c>
      <c r="C58" s="32">
        <v>5.7</v>
      </c>
      <c r="D58" s="33" t="s">
        <v>217</v>
      </c>
      <c r="E58" s="48" t="str">
        <f t="shared" si="0"/>
        <v>Significantly Different</v>
      </c>
      <c r="G58" s="12">
        <f t="shared" si="1"/>
        <v>5.7</v>
      </c>
      <c r="H58" s="12">
        <f t="shared" si="2"/>
        <v>6</v>
      </c>
      <c r="I58" s="12" t="str">
        <f t="shared" si="3"/>
        <v>+/-</v>
      </c>
      <c r="J58" s="12" t="str">
        <f t="shared" si="4"/>
        <v>0.5</v>
      </c>
      <c r="K58" s="13">
        <f t="shared" si="5"/>
        <v>0.303951367781155</v>
      </c>
      <c r="L58" s="13">
        <f t="shared" si="6"/>
        <v>2</v>
      </c>
      <c r="M58" s="13">
        <f t="shared" si="7"/>
        <v>0.30997079109986531</v>
      </c>
      <c r="N58" s="13">
        <f t="shared" si="8"/>
        <v>6.4522208460462549</v>
      </c>
      <c r="O58" s="12" t="s">
        <v>256</v>
      </c>
    </row>
    <row r="59" spans="1:15" x14ac:dyDescent="0.25">
      <c r="A59" s="30">
        <v>49</v>
      </c>
      <c r="B59" s="31" t="s">
        <v>245</v>
      </c>
      <c r="C59" s="32">
        <v>4.9000000000000004</v>
      </c>
      <c r="D59" s="33" t="s">
        <v>315</v>
      </c>
      <c r="E59" s="48" t="str">
        <f t="shared" si="0"/>
        <v>Significantly Different</v>
      </c>
      <c r="G59" s="12">
        <f t="shared" si="1"/>
        <v>4.9000000000000004</v>
      </c>
      <c r="H59" s="12">
        <f t="shared" si="2"/>
        <v>6</v>
      </c>
      <c r="I59" s="12" t="str">
        <f t="shared" si="3"/>
        <v>+/-</v>
      </c>
      <c r="J59" s="12" t="str">
        <f t="shared" si="4"/>
        <v>1.7</v>
      </c>
      <c r="K59" s="13">
        <f t="shared" si="5"/>
        <v>1.0334346504559271</v>
      </c>
      <c r="L59" s="13">
        <f t="shared" si="6"/>
        <v>2.8</v>
      </c>
      <c r="M59" s="13">
        <f t="shared" si="7"/>
        <v>1.0352210556794166</v>
      </c>
      <c r="N59" s="13">
        <f t="shared" si="8"/>
        <v>2.7047363310847237</v>
      </c>
      <c r="O59" s="12" t="s">
        <v>212</v>
      </c>
    </row>
    <row r="60" spans="1:15" x14ac:dyDescent="0.25">
      <c r="A60" s="30">
        <v>50</v>
      </c>
      <c r="B60" s="31" t="s">
        <v>230</v>
      </c>
      <c r="C60" s="32">
        <v>4.7</v>
      </c>
      <c r="D60" s="33" t="s">
        <v>317</v>
      </c>
      <c r="E60" s="48" t="str">
        <f t="shared" si="0"/>
        <v>Significantly Different</v>
      </c>
      <c r="G60" s="12">
        <f t="shared" si="1"/>
        <v>4.7</v>
      </c>
      <c r="H60" s="12">
        <f t="shared" si="2"/>
        <v>6</v>
      </c>
      <c r="I60" s="12" t="str">
        <f t="shared" si="3"/>
        <v>+/-</v>
      </c>
      <c r="J60" s="12" t="str">
        <f t="shared" si="4"/>
        <v>2.0</v>
      </c>
      <c r="K60" s="13">
        <f t="shared" si="5"/>
        <v>1.21580547112462</v>
      </c>
      <c r="L60" s="13">
        <f t="shared" si="6"/>
        <v>3</v>
      </c>
      <c r="M60" s="13">
        <f t="shared" si="7"/>
        <v>1.2173242793009595</v>
      </c>
      <c r="N60" s="13">
        <f t="shared" si="8"/>
        <v>2.4644213961810819</v>
      </c>
      <c r="O60" s="12" t="s">
        <v>234</v>
      </c>
    </row>
    <row r="61" spans="1:15" x14ac:dyDescent="0.25">
      <c r="A61" s="74" t="s">
        <v>412</v>
      </c>
      <c r="B61" s="31" t="s">
        <v>224</v>
      </c>
      <c r="C61" s="75" t="s">
        <v>412</v>
      </c>
      <c r="D61" s="33" t="s">
        <v>412</v>
      </c>
      <c r="E61" s="48" t="str">
        <f t="shared" si="0"/>
        <v>Statistical Test not applicable</v>
      </c>
      <c r="G61" s="12" t="str">
        <f t="shared" si="1"/>
        <v>NAN</v>
      </c>
      <c r="H61" s="12">
        <f t="shared" si="2"/>
        <v>3</v>
      </c>
      <c r="I61" s="12" t="str">
        <f t="shared" si="3"/>
        <v>(X)</v>
      </c>
      <c r="J61" s="12" t="str">
        <f t="shared" si="4"/>
        <v>(X)</v>
      </c>
      <c r="K61" s="13" t="str">
        <f t="shared" si="5"/>
        <v>NA</v>
      </c>
      <c r="L61" s="13" t="str">
        <f t="shared" si="6"/>
        <v>N/A</v>
      </c>
      <c r="M61" s="13" t="str">
        <f t="shared" si="7"/>
        <v>N/A</v>
      </c>
      <c r="N61" s="13" t="str">
        <f t="shared" si="8"/>
        <v>NA</v>
      </c>
      <c r="O61" s="12" t="s">
        <v>234</v>
      </c>
    </row>
    <row r="62" spans="1:15" ht="15.75" thickBot="1" x14ac:dyDescent="0.3">
      <c r="A62" s="36"/>
      <c r="B62" s="37" t="s">
        <v>264</v>
      </c>
      <c r="C62" s="38">
        <v>4.2</v>
      </c>
      <c r="D62" s="39" t="s">
        <v>320</v>
      </c>
      <c r="E62" s="49" t="str">
        <f t="shared" si="0"/>
        <v>Significantly Different</v>
      </c>
      <c r="G62" s="12">
        <f t="shared" si="1"/>
        <v>4.2</v>
      </c>
      <c r="H62" s="12">
        <f t="shared" si="2"/>
        <v>6</v>
      </c>
      <c r="I62" s="12" t="str">
        <f t="shared" si="3"/>
        <v>+/-</v>
      </c>
      <c r="J62" s="12" t="str">
        <f t="shared" si="4"/>
        <v>1.0</v>
      </c>
      <c r="K62" s="13">
        <f t="shared" si="5"/>
        <v>0.60790273556231</v>
      </c>
      <c r="L62" s="13">
        <f t="shared" si="6"/>
        <v>3.5</v>
      </c>
      <c r="M62" s="13">
        <f t="shared" si="7"/>
        <v>0.61093468821403585</v>
      </c>
      <c r="N62" s="13">
        <f t="shared" si="8"/>
        <v>5.7289266226340132</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row r="75" spans="1:1" x14ac:dyDescent="0.25">
      <c r="A75" t="s">
        <v>413</v>
      </c>
    </row>
  </sheetData>
  <sheetProtection sheet="1" objects="1" scenarios="1"/>
  <conditionalFormatting sqref="F10:J60 F62:J62">
    <cfRule type="cellIs" dxfId="317" priority="11" operator="equal">
      <formula>"State Selected"</formula>
    </cfRule>
    <cfRule type="cellIs" dxfId="316" priority="12" operator="equal">
      <formula>"Not Significantly Different"</formula>
    </cfRule>
  </conditionalFormatting>
  <conditionalFormatting sqref="E10:E60 E62">
    <cfRule type="cellIs" dxfId="315" priority="7" operator="equal">
      <formula>"OTHER ERROR"</formula>
    </cfRule>
    <cfRule type="cellIs" dxfId="314" priority="8" operator="equal">
      <formula>"Statistical Test not applicable"</formula>
    </cfRule>
    <cfRule type="cellIs" dxfId="313" priority="9" operator="equal">
      <formula>"Geography Selected"</formula>
    </cfRule>
    <cfRule type="cellIs" dxfId="312" priority="10" operator="equal">
      <formula>"Not Significantly Different"</formula>
    </cfRule>
  </conditionalFormatting>
  <conditionalFormatting sqref="F61:J61">
    <cfRule type="cellIs" dxfId="311" priority="5" operator="equal">
      <formula>"State Selected"</formula>
    </cfRule>
    <cfRule type="cellIs" dxfId="310" priority="6" operator="equal">
      <formula>"Not Significantly Different"</formula>
    </cfRule>
  </conditionalFormatting>
  <conditionalFormatting sqref="E61">
    <cfRule type="cellIs" dxfId="309" priority="1" operator="equal">
      <formula>"OTHER ERROR"</formula>
    </cfRule>
    <cfRule type="cellIs" dxfId="308" priority="2" operator="equal">
      <formula>"Statistical Test not applicable"</formula>
    </cfRule>
    <cfRule type="cellIs" dxfId="307" priority="3" operator="equal">
      <formula>"Geography Selected"</formula>
    </cfRule>
    <cfRule type="cellIs" dxfId="306"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6A07ADA9-CF6A-462C-86C6-564931132995}">
      <formula1>$O$10:$O$62</formula1>
    </dataValidation>
  </dataValidation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E8747-6E5F-4552-985E-5E9D511A9615}">
  <sheetPr codeName="Sheet78"/>
  <dimension ref="A1:P75"/>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1" t="s">
        <v>179</v>
      </c>
      <c r="B1" s="12" t="s">
        <v>81</v>
      </c>
    </row>
    <row r="2" spans="1:16" x14ac:dyDescent="0.25">
      <c r="A2" s="14" t="s">
        <v>181</v>
      </c>
      <c r="B2" s="12" t="s">
        <v>414</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7.3</v>
      </c>
      <c r="C6" s="12" t="s">
        <v>188</v>
      </c>
      <c r="H6" s="19" t="s">
        <v>189</v>
      </c>
      <c r="I6" s="12">
        <f>VLOOKUP($B$4,$B$9:$K$62,6,FALSE)</f>
        <v>7.3</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7.3</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7.3</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215</v>
      </c>
      <c r="C11" s="32">
        <v>10.6</v>
      </c>
      <c r="D11" s="35" t="s">
        <v>319</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10.6</v>
      </c>
      <c r="H11" s="12">
        <f t="shared" ref="H11:H62" si="2">LEN(TRIM(D11))</f>
        <v>6</v>
      </c>
      <c r="I11" s="12" t="str">
        <f t="shared" ref="I11:I62" si="3">IF(H11&gt;=3,MID(TRIM(D11),1,3),"NO")</f>
        <v>+/-</v>
      </c>
      <c r="J11" s="12" t="str">
        <f t="shared" ref="J11:J62" si="4">IF(TRIM(I11)="+/-",MID(TRIM(D11),4,H11-3),D11)</f>
        <v>1.6</v>
      </c>
      <c r="K11" s="13">
        <f t="shared" ref="K11:K62" si="5">IF(TRIM(J11)="*****",0,IF(ISERROR(VALUE(J11)),"NA",VALUE(J11/$I$4)))</f>
        <v>0.97264437689969607</v>
      </c>
      <c r="L11" s="13">
        <f t="shared" ref="L11:L62" si="6">IF(AND(ISNUMBER(G11),ISNUMBER($I$6)),$I$6-G11,"N/A")</f>
        <v>-3.3</v>
      </c>
      <c r="M11" s="13">
        <f t="shared" ref="M11:M62" si="7">IF(AND(ISNUMBER(K11),ISNUMBER($I$7)),SQRT(K11^2+($I$7)^2),"N/A")</f>
        <v>0.97454222139096647</v>
      </c>
      <c r="N11" s="13">
        <f>IF(AND(ISNUMBER(L11),ISNUMBER(M11),M11&lt;&gt;0),L11/M11,"NA")</f>
        <v>-3.386205263933975</v>
      </c>
      <c r="O11" s="12" t="s">
        <v>208</v>
      </c>
    </row>
    <row r="12" spans="1:16" x14ac:dyDescent="0.25">
      <c r="A12" s="30">
        <v>1</v>
      </c>
      <c r="B12" s="31" t="s">
        <v>225</v>
      </c>
      <c r="C12" s="32">
        <v>10.6</v>
      </c>
      <c r="D12" s="33" t="s">
        <v>324</v>
      </c>
      <c r="E12" s="48" t="str">
        <f t="shared" si="0"/>
        <v>Significantly Different</v>
      </c>
      <c r="G12" s="12">
        <f t="shared" si="1"/>
        <v>10.6</v>
      </c>
      <c r="H12" s="12">
        <f t="shared" si="2"/>
        <v>6</v>
      </c>
      <c r="I12" s="12" t="str">
        <f t="shared" si="3"/>
        <v>+/-</v>
      </c>
      <c r="J12" s="12" t="str">
        <f t="shared" si="4"/>
        <v>1.4</v>
      </c>
      <c r="K12" s="13">
        <f t="shared" si="5"/>
        <v>0.85106382978723394</v>
      </c>
      <c r="L12" s="13">
        <f t="shared" si="6"/>
        <v>-3.3</v>
      </c>
      <c r="M12" s="13">
        <f t="shared" si="7"/>
        <v>0.85323214879137987</v>
      </c>
      <c r="N12" s="13">
        <f t="shared" ref="N12:N62" si="8">IF(AND(ISNUMBER(L12),ISNUMBER(M12),M12&lt;&gt;0),L12/M12,"NA")</f>
        <v>-3.8676461085936751</v>
      </c>
      <c r="O12" s="12" t="s">
        <v>211</v>
      </c>
    </row>
    <row r="13" spans="1:16" x14ac:dyDescent="0.25">
      <c r="A13" s="30">
        <v>3</v>
      </c>
      <c r="B13" s="31" t="s">
        <v>260</v>
      </c>
      <c r="C13" s="32">
        <v>10.5</v>
      </c>
      <c r="D13" s="33" t="s">
        <v>314</v>
      </c>
      <c r="E13" s="48" t="str">
        <f t="shared" si="0"/>
        <v>Significantly Different</v>
      </c>
      <c r="G13" s="12">
        <f t="shared" si="1"/>
        <v>10.5</v>
      </c>
      <c r="H13" s="12">
        <f t="shared" si="2"/>
        <v>6</v>
      </c>
      <c r="I13" s="12" t="str">
        <f t="shared" si="3"/>
        <v>+/-</v>
      </c>
      <c r="J13" s="12" t="str">
        <f t="shared" si="4"/>
        <v>1.1</v>
      </c>
      <c r="K13" s="13">
        <f t="shared" si="5"/>
        <v>0.66869300911854113</v>
      </c>
      <c r="L13" s="13">
        <f t="shared" si="6"/>
        <v>-3.2</v>
      </c>
      <c r="M13" s="13">
        <f t="shared" si="7"/>
        <v>0.67145051776214359</v>
      </c>
      <c r="N13" s="13">
        <f t="shared" si="8"/>
        <v>-4.765801671678175</v>
      </c>
      <c r="O13" s="12" t="s">
        <v>213</v>
      </c>
    </row>
    <row r="14" spans="1:16" x14ac:dyDescent="0.25">
      <c r="A14" s="30">
        <v>4</v>
      </c>
      <c r="B14" s="31" t="s">
        <v>208</v>
      </c>
      <c r="C14" s="32">
        <v>10.1</v>
      </c>
      <c r="D14" s="33" t="s">
        <v>333</v>
      </c>
      <c r="E14" s="48" t="str">
        <f t="shared" si="0"/>
        <v>Significantly Different</v>
      </c>
      <c r="G14" s="12">
        <f t="shared" si="1"/>
        <v>10.1</v>
      </c>
      <c r="H14" s="12">
        <f t="shared" si="2"/>
        <v>6</v>
      </c>
      <c r="I14" s="12" t="str">
        <f t="shared" si="3"/>
        <v>+/-</v>
      </c>
      <c r="J14" s="12" t="str">
        <f t="shared" si="4"/>
        <v>1.3</v>
      </c>
      <c r="K14" s="13">
        <f t="shared" si="5"/>
        <v>0.79027355623100304</v>
      </c>
      <c r="L14" s="13">
        <f t="shared" si="6"/>
        <v>-2.8</v>
      </c>
      <c r="M14" s="13">
        <f t="shared" si="7"/>
        <v>0.79260819516141623</v>
      </c>
      <c r="N14" s="13">
        <f t="shared" si="8"/>
        <v>-3.5326407386309882</v>
      </c>
      <c r="O14" s="12" t="s">
        <v>215</v>
      </c>
    </row>
    <row r="15" spans="1:16" x14ac:dyDescent="0.25">
      <c r="A15" s="30">
        <v>5</v>
      </c>
      <c r="B15" s="31" t="s">
        <v>254</v>
      </c>
      <c r="C15" s="32">
        <v>9.6</v>
      </c>
      <c r="D15" s="33" t="s">
        <v>324</v>
      </c>
      <c r="E15" s="48" t="str">
        <f t="shared" si="0"/>
        <v>Significantly Different</v>
      </c>
      <c r="G15" s="12">
        <f t="shared" si="1"/>
        <v>9.6</v>
      </c>
      <c r="H15" s="12">
        <f t="shared" si="2"/>
        <v>6</v>
      </c>
      <c r="I15" s="12" t="str">
        <f t="shared" si="3"/>
        <v>+/-</v>
      </c>
      <c r="J15" s="12" t="str">
        <f t="shared" si="4"/>
        <v>1.4</v>
      </c>
      <c r="K15" s="13">
        <f t="shared" si="5"/>
        <v>0.85106382978723394</v>
      </c>
      <c r="L15" s="13">
        <f t="shared" si="6"/>
        <v>-2.2999999999999998</v>
      </c>
      <c r="M15" s="13">
        <f t="shared" si="7"/>
        <v>0.85323214879137987</v>
      </c>
      <c r="N15" s="13">
        <f t="shared" si="8"/>
        <v>-2.695632136292561</v>
      </c>
      <c r="O15" s="12" t="s">
        <v>218</v>
      </c>
    </row>
    <row r="16" spans="1:16" x14ac:dyDescent="0.25">
      <c r="A16" s="30">
        <v>6</v>
      </c>
      <c r="B16" s="31" t="s">
        <v>220</v>
      </c>
      <c r="C16" s="32">
        <v>9.1999999999999993</v>
      </c>
      <c r="D16" s="33" t="s">
        <v>333</v>
      </c>
      <c r="E16" s="48" t="str">
        <f t="shared" si="0"/>
        <v>Significantly Different</v>
      </c>
      <c r="G16" s="12">
        <f t="shared" si="1"/>
        <v>9.1999999999999993</v>
      </c>
      <c r="H16" s="12">
        <f t="shared" si="2"/>
        <v>6</v>
      </c>
      <c r="I16" s="12" t="str">
        <f t="shared" si="3"/>
        <v>+/-</v>
      </c>
      <c r="J16" s="12" t="str">
        <f t="shared" si="4"/>
        <v>1.3</v>
      </c>
      <c r="K16" s="13">
        <f t="shared" si="5"/>
        <v>0.79027355623100304</v>
      </c>
      <c r="L16" s="13">
        <f t="shared" si="6"/>
        <v>-1.8999999999999995</v>
      </c>
      <c r="M16" s="13">
        <f t="shared" si="7"/>
        <v>0.79260819516141623</v>
      </c>
      <c r="N16" s="13">
        <f t="shared" si="8"/>
        <v>-2.3971490726424558</v>
      </c>
      <c r="O16" s="12" t="s">
        <v>220</v>
      </c>
    </row>
    <row r="17" spans="1:15" x14ac:dyDescent="0.25">
      <c r="A17" s="30">
        <v>7</v>
      </c>
      <c r="B17" s="31" t="s">
        <v>242</v>
      </c>
      <c r="C17" s="32">
        <v>8.8000000000000007</v>
      </c>
      <c r="D17" s="33" t="s">
        <v>314</v>
      </c>
      <c r="E17" s="48" t="str">
        <f t="shared" si="0"/>
        <v>Significantly Different</v>
      </c>
      <c r="G17" s="12">
        <f t="shared" si="1"/>
        <v>8.8000000000000007</v>
      </c>
      <c r="H17" s="12">
        <f t="shared" si="2"/>
        <v>6</v>
      </c>
      <c r="I17" s="12" t="str">
        <f t="shared" si="3"/>
        <v>+/-</v>
      </c>
      <c r="J17" s="12" t="str">
        <f t="shared" si="4"/>
        <v>1.1</v>
      </c>
      <c r="K17" s="13">
        <f t="shared" si="5"/>
        <v>0.66869300911854113</v>
      </c>
      <c r="L17" s="13">
        <f t="shared" si="6"/>
        <v>-1.5000000000000009</v>
      </c>
      <c r="M17" s="13">
        <f t="shared" si="7"/>
        <v>0.67145051776214359</v>
      </c>
      <c r="N17" s="13">
        <f t="shared" si="8"/>
        <v>-2.2339695335991459</v>
      </c>
      <c r="O17" s="12" t="s">
        <v>222</v>
      </c>
    </row>
    <row r="18" spans="1:15" x14ac:dyDescent="0.25">
      <c r="A18" s="30">
        <v>8</v>
      </c>
      <c r="B18" s="31" t="s">
        <v>237</v>
      </c>
      <c r="C18" s="32">
        <v>8.6999999999999993</v>
      </c>
      <c r="D18" s="33" t="s">
        <v>246</v>
      </c>
      <c r="E18" s="48" t="str">
        <f t="shared" si="0"/>
        <v>Significantly Different</v>
      </c>
      <c r="G18" s="12">
        <f t="shared" si="1"/>
        <v>8.6999999999999993</v>
      </c>
      <c r="H18" s="12">
        <f t="shared" si="2"/>
        <v>6</v>
      </c>
      <c r="I18" s="12" t="str">
        <f t="shared" si="3"/>
        <v>+/-</v>
      </c>
      <c r="J18" s="12" t="str">
        <f t="shared" si="4"/>
        <v>0.9</v>
      </c>
      <c r="K18" s="13">
        <f t="shared" si="5"/>
        <v>0.54711246200607899</v>
      </c>
      <c r="L18" s="13">
        <f t="shared" si="6"/>
        <v>-1.3999999999999995</v>
      </c>
      <c r="M18" s="13">
        <f t="shared" si="7"/>
        <v>0.55047933970440222</v>
      </c>
      <c r="N18" s="13">
        <f t="shared" si="8"/>
        <v>-2.5432380455037151</v>
      </c>
      <c r="O18" s="12" t="s">
        <v>224</v>
      </c>
    </row>
    <row r="19" spans="1:15" x14ac:dyDescent="0.25">
      <c r="A19" s="30">
        <v>8</v>
      </c>
      <c r="B19" s="31" t="s">
        <v>207</v>
      </c>
      <c r="C19" s="32">
        <v>8.6999999999999993</v>
      </c>
      <c r="D19" s="33" t="s">
        <v>332</v>
      </c>
      <c r="E19" s="48" t="str">
        <f t="shared" si="0"/>
        <v>Not Significantly Different</v>
      </c>
      <c r="G19" s="12">
        <f t="shared" si="1"/>
        <v>8.6999999999999993</v>
      </c>
      <c r="H19" s="12">
        <f t="shared" si="2"/>
        <v>6</v>
      </c>
      <c r="I19" s="12" t="str">
        <f t="shared" si="3"/>
        <v>+/-</v>
      </c>
      <c r="J19" s="12" t="str">
        <f t="shared" si="4"/>
        <v>2.2</v>
      </c>
      <c r="K19" s="13">
        <f t="shared" si="5"/>
        <v>1.3373860182370823</v>
      </c>
      <c r="L19" s="13">
        <f t="shared" si="6"/>
        <v>-1.3999999999999995</v>
      </c>
      <c r="M19" s="13">
        <f t="shared" si="7"/>
        <v>1.3387669024647564</v>
      </c>
      <c r="N19" s="13">
        <f t="shared" si="8"/>
        <v>-1.0457384309565085</v>
      </c>
      <c r="O19" s="12" t="s">
        <v>226</v>
      </c>
    </row>
    <row r="20" spans="1:15" x14ac:dyDescent="0.25">
      <c r="A20" s="30">
        <v>8</v>
      </c>
      <c r="B20" s="31" t="s">
        <v>251</v>
      </c>
      <c r="C20" s="32">
        <v>8.6999999999999993</v>
      </c>
      <c r="D20" s="35" t="s">
        <v>320</v>
      </c>
      <c r="E20" s="48" t="str">
        <f t="shared" si="0"/>
        <v>Significantly Different</v>
      </c>
      <c r="G20" s="12">
        <f t="shared" si="1"/>
        <v>8.6999999999999993</v>
      </c>
      <c r="H20" s="12">
        <f t="shared" si="2"/>
        <v>6</v>
      </c>
      <c r="I20" s="12" t="str">
        <f t="shared" si="3"/>
        <v>+/-</v>
      </c>
      <c r="J20" s="12" t="str">
        <f t="shared" si="4"/>
        <v>1.0</v>
      </c>
      <c r="K20" s="13">
        <f t="shared" si="5"/>
        <v>0.60790273556231</v>
      </c>
      <c r="L20" s="13">
        <f t="shared" si="6"/>
        <v>-1.3999999999999995</v>
      </c>
      <c r="M20" s="13">
        <f t="shared" si="7"/>
        <v>0.61093468821403585</v>
      </c>
      <c r="N20" s="13">
        <f t="shared" si="8"/>
        <v>-2.2915706490536043</v>
      </c>
      <c r="O20" s="12" t="s">
        <v>229</v>
      </c>
    </row>
    <row r="21" spans="1:15" x14ac:dyDescent="0.25">
      <c r="A21" s="30">
        <v>11</v>
      </c>
      <c r="B21" s="31" t="s">
        <v>231</v>
      </c>
      <c r="C21" s="32">
        <v>8.5</v>
      </c>
      <c r="D21" s="33" t="s">
        <v>294</v>
      </c>
      <c r="E21" s="48" t="str">
        <f t="shared" si="0"/>
        <v>Significantly Different</v>
      </c>
      <c r="G21" s="12">
        <f t="shared" si="1"/>
        <v>8.5</v>
      </c>
      <c r="H21" s="12">
        <f t="shared" si="2"/>
        <v>6</v>
      </c>
      <c r="I21" s="12" t="str">
        <f t="shared" si="3"/>
        <v>+/-</v>
      </c>
      <c r="J21" s="12" t="str">
        <f t="shared" si="4"/>
        <v>0.8</v>
      </c>
      <c r="K21" s="13">
        <f t="shared" si="5"/>
        <v>0.48632218844984804</v>
      </c>
      <c r="L21" s="13">
        <f t="shared" si="6"/>
        <v>-1.2000000000000002</v>
      </c>
      <c r="M21" s="13">
        <f t="shared" si="7"/>
        <v>0.49010685399991183</v>
      </c>
      <c r="N21" s="13">
        <f t="shared" si="8"/>
        <v>-2.4484456607909753</v>
      </c>
      <c r="O21" s="12" t="s">
        <v>231</v>
      </c>
    </row>
    <row r="22" spans="1:15" x14ac:dyDescent="0.25">
      <c r="A22" s="30">
        <v>12</v>
      </c>
      <c r="B22" s="31" t="s">
        <v>216</v>
      </c>
      <c r="C22" s="32">
        <v>8.3000000000000007</v>
      </c>
      <c r="D22" s="33" t="s">
        <v>379</v>
      </c>
      <c r="E22" s="48" t="str">
        <f t="shared" si="0"/>
        <v>Not Significantly Different</v>
      </c>
      <c r="G22" s="12">
        <f t="shared" si="1"/>
        <v>8.3000000000000007</v>
      </c>
      <c r="H22" s="12">
        <f t="shared" si="2"/>
        <v>6</v>
      </c>
      <c r="I22" s="12" t="str">
        <f t="shared" si="3"/>
        <v>+/-</v>
      </c>
      <c r="J22" s="12" t="str">
        <f t="shared" si="4"/>
        <v>3.2</v>
      </c>
      <c r="K22" s="13">
        <f t="shared" si="5"/>
        <v>1.9452887537993921</v>
      </c>
      <c r="L22" s="13">
        <f t="shared" si="6"/>
        <v>-1.0000000000000009</v>
      </c>
      <c r="M22" s="13">
        <f t="shared" si="7"/>
        <v>1.9462383700403796</v>
      </c>
      <c r="N22" s="13">
        <f t="shared" si="8"/>
        <v>-0.51381167661351435</v>
      </c>
      <c r="O22" s="12" t="s">
        <v>233</v>
      </c>
    </row>
    <row r="23" spans="1:15" x14ac:dyDescent="0.25">
      <c r="A23" s="30">
        <v>13</v>
      </c>
      <c r="B23" s="31" t="s">
        <v>258</v>
      </c>
      <c r="C23" s="32">
        <v>8.1999999999999993</v>
      </c>
      <c r="D23" s="33" t="s">
        <v>253</v>
      </c>
      <c r="E23" s="48" t="str">
        <f t="shared" si="0"/>
        <v>Significantly Different</v>
      </c>
      <c r="G23" s="12">
        <f t="shared" si="1"/>
        <v>8.1999999999999993</v>
      </c>
      <c r="H23" s="12">
        <f t="shared" si="2"/>
        <v>6</v>
      </c>
      <c r="I23" s="12" t="str">
        <f t="shared" si="3"/>
        <v>+/-</v>
      </c>
      <c r="J23" s="12" t="str">
        <f t="shared" si="4"/>
        <v>0.6</v>
      </c>
      <c r="K23" s="13">
        <f t="shared" si="5"/>
        <v>0.36474164133738601</v>
      </c>
      <c r="L23" s="13">
        <f t="shared" si="6"/>
        <v>-0.89999999999999947</v>
      </c>
      <c r="M23" s="13">
        <f t="shared" si="7"/>
        <v>0.36977279819442066</v>
      </c>
      <c r="N23" s="13">
        <f t="shared" si="8"/>
        <v>-2.433927007055813</v>
      </c>
      <c r="O23" s="12" t="s">
        <v>221</v>
      </c>
    </row>
    <row r="24" spans="1:15" x14ac:dyDescent="0.25">
      <c r="A24" s="30">
        <v>14</v>
      </c>
      <c r="B24" s="31" t="s">
        <v>221</v>
      </c>
      <c r="C24" s="32">
        <v>8</v>
      </c>
      <c r="D24" s="33" t="s">
        <v>334</v>
      </c>
      <c r="E24" s="48" t="str">
        <f t="shared" si="0"/>
        <v>Not Significantly Different</v>
      </c>
      <c r="G24" s="12">
        <f t="shared" si="1"/>
        <v>8</v>
      </c>
      <c r="H24" s="12">
        <f t="shared" si="2"/>
        <v>6</v>
      </c>
      <c r="I24" s="12" t="str">
        <f t="shared" si="3"/>
        <v>+/-</v>
      </c>
      <c r="J24" s="12" t="str">
        <f t="shared" si="4"/>
        <v>1.8</v>
      </c>
      <c r="K24" s="13">
        <f t="shared" si="5"/>
        <v>1.094224924012158</v>
      </c>
      <c r="L24" s="13">
        <f t="shared" si="6"/>
        <v>-0.70000000000000018</v>
      </c>
      <c r="M24" s="13">
        <f t="shared" si="7"/>
        <v>1.0959122417823675</v>
      </c>
      <c r="N24" s="13">
        <f t="shared" si="8"/>
        <v>-0.63873727595335161</v>
      </c>
      <c r="O24" s="12" t="s">
        <v>235</v>
      </c>
    </row>
    <row r="25" spans="1:15" x14ac:dyDescent="0.25">
      <c r="A25" s="30">
        <v>14</v>
      </c>
      <c r="B25" s="31" t="s">
        <v>241</v>
      </c>
      <c r="C25" s="32">
        <v>8</v>
      </c>
      <c r="D25" s="33" t="s">
        <v>314</v>
      </c>
      <c r="E25" s="48" t="str">
        <f t="shared" si="0"/>
        <v>Not Significantly Different</v>
      </c>
      <c r="G25" s="12">
        <f t="shared" si="1"/>
        <v>8</v>
      </c>
      <c r="H25" s="12">
        <f t="shared" si="2"/>
        <v>6</v>
      </c>
      <c r="I25" s="12" t="str">
        <f t="shared" si="3"/>
        <v>+/-</v>
      </c>
      <c r="J25" s="12" t="str">
        <f t="shared" si="4"/>
        <v>1.1</v>
      </c>
      <c r="K25" s="13">
        <f t="shared" si="5"/>
        <v>0.66869300911854113</v>
      </c>
      <c r="L25" s="13">
        <f t="shared" si="6"/>
        <v>-0.70000000000000018</v>
      </c>
      <c r="M25" s="13">
        <f t="shared" si="7"/>
        <v>0.67145051776214359</v>
      </c>
      <c r="N25" s="13">
        <f t="shared" si="8"/>
        <v>-1.042519115679601</v>
      </c>
      <c r="O25" s="12" t="s">
        <v>237</v>
      </c>
    </row>
    <row r="26" spans="1:15" x14ac:dyDescent="0.25">
      <c r="A26" s="30">
        <v>14</v>
      </c>
      <c r="B26" s="31" t="s">
        <v>250</v>
      </c>
      <c r="C26" s="32">
        <v>8</v>
      </c>
      <c r="D26" s="33" t="s">
        <v>319</v>
      </c>
      <c r="E26" s="48" t="str">
        <f t="shared" si="0"/>
        <v>Not Significantly Different</v>
      </c>
      <c r="G26" s="12">
        <f t="shared" si="1"/>
        <v>8</v>
      </c>
      <c r="H26" s="12">
        <f t="shared" si="2"/>
        <v>6</v>
      </c>
      <c r="I26" s="12" t="str">
        <f t="shared" si="3"/>
        <v>+/-</v>
      </c>
      <c r="J26" s="12" t="str">
        <f t="shared" si="4"/>
        <v>1.6</v>
      </c>
      <c r="K26" s="13">
        <f t="shared" si="5"/>
        <v>0.97264437689969607</v>
      </c>
      <c r="L26" s="13">
        <f t="shared" si="6"/>
        <v>-0.70000000000000018</v>
      </c>
      <c r="M26" s="13">
        <f t="shared" si="7"/>
        <v>0.97454222139096647</v>
      </c>
      <c r="N26" s="13">
        <f t="shared" si="8"/>
        <v>-0.71828596507690401</v>
      </c>
      <c r="O26" s="12" t="s">
        <v>219</v>
      </c>
    </row>
    <row r="27" spans="1:15" x14ac:dyDescent="0.25">
      <c r="A27" s="30">
        <v>14</v>
      </c>
      <c r="B27" s="31" t="s">
        <v>262</v>
      </c>
      <c r="C27" s="32">
        <v>8</v>
      </c>
      <c r="D27" s="33" t="s">
        <v>294</v>
      </c>
      <c r="E27" s="48" t="str">
        <f t="shared" si="0"/>
        <v>Not Significantly Different</v>
      </c>
      <c r="G27" s="12">
        <f t="shared" si="1"/>
        <v>8</v>
      </c>
      <c r="H27" s="12">
        <f t="shared" si="2"/>
        <v>6</v>
      </c>
      <c r="I27" s="12" t="str">
        <f t="shared" si="3"/>
        <v>+/-</v>
      </c>
      <c r="J27" s="12" t="str">
        <f t="shared" si="4"/>
        <v>0.8</v>
      </c>
      <c r="K27" s="13">
        <f t="shared" si="5"/>
        <v>0.48632218844984804</v>
      </c>
      <c r="L27" s="13">
        <f t="shared" si="6"/>
        <v>-0.70000000000000018</v>
      </c>
      <c r="M27" s="13">
        <f t="shared" si="7"/>
        <v>0.49010685399991183</v>
      </c>
      <c r="N27" s="13">
        <f t="shared" si="8"/>
        <v>-1.4282599687947357</v>
      </c>
      <c r="O27" s="12" t="s">
        <v>236</v>
      </c>
    </row>
    <row r="28" spans="1:15" x14ac:dyDescent="0.25">
      <c r="A28" s="30">
        <v>18</v>
      </c>
      <c r="B28" s="31" t="s">
        <v>214</v>
      </c>
      <c r="C28" s="32">
        <v>7.9</v>
      </c>
      <c r="D28" s="33" t="s">
        <v>334</v>
      </c>
      <c r="E28" s="48" t="str">
        <f t="shared" si="0"/>
        <v>Not Significantly Different</v>
      </c>
      <c r="G28" s="12">
        <f t="shared" si="1"/>
        <v>7.9</v>
      </c>
      <c r="H28" s="12">
        <f t="shared" si="2"/>
        <v>6</v>
      </c>
      <c r="I28" s="12" t="str">
        <f t="shared" si="3"/>
        <v>+/-</v>
      </c>
      <c r="J28" s="12" t="str">
        <f t="shared" si="4"/>
        <v>1.8</v>
      </c>
      <c r="K28" s="13">
        <f t="shared" si="5"/>
        <v>1.094224924012158</v>
      </c>
      <c r="L28" s="13">
        <f t="shared" si="6"/>
        <v>-0.60000000000000053</v>
      </c>
      <c r="M28" s="13">
        <f t="shared" si="7"/>
        <v>1.0959122417823675</v>
      </c>
      <c r="N28" s="13">
        <f t="shared" si="8"/>
        <v>-0.54748909367430165</v>
      </c>
      <c r="O28" s="12" t="s">
        <v>225</v>
      </c>
    </row>
    <row r="29" spans="1:15" x14ac:dyDescent="0.25">
      <c r="A29" s="30">
        <v>19</v>
      </c>
      <c r="B29" s="31" t="s">
        <v>233</v>
      </c>
      <c r="C29" s="32">
        <v>7.8</v>
      </c>
      <c r="D29" s="33" t="s">
        <v>317</v>
      </c>
      <c r="E29" s="48" t="str">
        <f t="shared" si="0"/>
        <v>Not Significantly Different</v>
      </c>
      <c r="G29" s="12">
        <f t="shared" si="1"/>
        <v>7.8</v>
      </c>
      <c r="H29" s="12">
        <f t="shared" si="2"/>
        <v>6</v>
      </c>
      <c r="I29" s="12" t="str">
        <f t="shared" si="3"/>
        <v>+/-</v>
      </c>
      <c r="J29" s="12" t="str">
        <f t="shared" si="4"/>
        <v>2.0</v>
      </c>
      <c r="K29" s="13">
        <f t="shared" si="5"/>
        <v>1.21580547112462</v>
      </c>
      <c r="L29" s="13">
        <f t="shared" si="6"/>
        <v>-0.5</v>
      </c>
      <c r="M29" s="13">
        <f t="shared" si="7"/>
        <v>1.2173242793009595</v>
      </c>
      <c r="N29" s="13">
        <f t="shared" si="8"/>
        <v>-0.41073689936351365</v>
      </c>
      <c r="O29" s="12" t="s">
        <v>241</v>
      </c>
    </row>
    <row r="30" spans="1:15" x14ac:dyDescent="0.25">
      <c r="A30" s="30">
        <v>20</v>
      </c>
      <c r="B30" s="31" t="s">
        <v>211</v>
      </c>
      <c r="C30" s="32">
        <v>7.7</v>
      </c>
      <c r="D30" s="33" t="s">
        <v>332</v>
      </c>
      <c r="E30" s="48" t="str">
        <f t="shared" si="0"/>
        <v>Not Significantly Different</v>
      </c>
      <c r="G30" s="12">
        <f t="shared" si="1"/>
        <v>7.7</v>
      </c>
      <c r="H30" s="12">
        <f t="shared" si="2"/>
        <v>6</v>
      </c>
      <c r="I30" s="12" t="str">
        <f t="shared" si="3"/>
        <v>+/-</v>
      </c>
      <c r="J30" s="12" t="str">
        <f t="shared" si="4"/>
        <v>2.2</v>
      </c>
      <c r="K30" s="13">
        <f t="shared" si="5"/>
        <v>1.3373860182370823</v>
      </c>
      <c r="L30" s="13">
        <f t="shared" si="6"/>
        <v>-0.40000000000000036</v>
      </c>
      <c r="M30" s="13">
        <f t="shared" si="7"/>
        <v>1.3387669024647564</v>
      </c>
      <c r="N30" s="13">
        <f t="shared" si="8"/>
        <v>-0.29878240884471713</v>
      </c>
      <c r="O30" s="12" t="s">
        <v>207</v>
      </c>
    </row>
    <row r="31" spans="1:15" x14ac:dyDescent="0.25">
      <c r="A31" s="30">
        <v>21</v>
      </c>
      <c r="B31" s="31" t="s">
        <v>213</v>
      </c>
      <c r="C31" s="32">
        <v>7.6</v>
      </c>
      <c r="D31" s="33" t="s">
        <v>246</v>
      </c>
      <c r="E31" s="48" t="str">
        <f t="shared" si="0"/>
        <v>Not Significantly Different</v>
      </c>
      <c r="G31" s="12">
        <f t="shared" si="1"/>
        <v>7.6</v>
      </c>
      <c r="H31" s="12">
        <f t="shared" si="2"/>
        <v>6</v>
      </c>
      <c r="I31" s="12" t="str">
        <f t="shared" si="3"/>
        <v>+/-</v>
      </c>
      <c r="J31" s="12" t="str">
        <f t="shared" si="4"/>
        <v>0.9</v>
      </c>
      <c r="K31" s="13">
        <f t="shared" si="5"/>
        <v>0.54711246200607899</v>
      </c>
      <c r="L31" s="13">
        <f t="shared" si="6"/>
        <v>-0.29999999999999982</v>
      </c>
      <c r="M31" s="13">
        <f t="shared" si="7"/>
        <v>0.55047933970440222</v>
      </c>
      <c r="N31" s="13">
        <f t="shared" si="8"/>
        <v>-0.5449795811793674</v>
      </c>
      <c r="O31" s="12" t="s">
        <v>244</v>
      </c>
    </row>
    <row r="32" spans="1:15" x14ac:dyDescent="0.25">
      <c r="A32" s="30">
        <v>21</v>
      </c>
      <c r="B32" s="31" t="s">
        <v>244</v>
      </c>
      <c r="C32" s="32">
        <v>7.6</v>
      </c>
      <c r="D32" s="33" t="s">
        <v>320</v>
      </c>
      <c r="E32" s="48" t="str">
        <f t="shared" si="0"/>
        <v>Not Significantly Different</v>
      </c>
      <c r="G32" s="12">
        <f t="shared" si="1"/>
        <v>7.6</v>
      </c>
      <c r="H32" s="12">
        <f t="shared" si="2"/>
        <v>6</v>
      </c>
      <c r="I32" s="12" t="str">
        <f t="shared" si="3"/>
        <v>+/-</v>
      </c>
      <c r="J32" s="12" t="str">
        <f t="shared" si="4"/>
        <v>1.0</v>
      </c>
      <c r="K32" s="13">
        <f t="shared" si="5"/>
        <v>0.60790273556231</v>
      </c>
      <c r="L32" s="13">
        <f t="shared" si="6"/>
        <v>-0.29999999999999982</v>
      </c>
      <c r="M32" s="13">
        <f t="shared" si="7"/>
        <v>0.61093468821403585</v>
      </c>
      <c r="N32" s="13">
        <f t="shared" si="8"/>
        <v>-0.49105085336862936</v>
      </c>
      <c r="O32" s="12" t="s">
        <v>247</v>
      </c>
    </row>
    <row r="33" spans="1:15" x14ac:dyDescent="0.25">
      <c r="A33" s="30">
        <v>23</v>
      </c>
      <c r="B33" s="31" t="s">
        <v>236</v>
      </c>
      <c r="C33" s="32">
        <v>7.5</v>
      </c>
      <c r="D33" s="33" t="s">
        <v>322</v>
      </c>
      <c r="E33" s="48" t="str">
        <f t="shared" si="0"/>
        <v>Not Significantly Different</v>
      </c>
      <c r="G33" s="12">
        <f t="shared" si="1"/>
        <v>7.5</v>
      </c>
      <c r="H33" s="12">
        <f t="shared" si="2"/>
        <v>6</v>
      </c>
      <c r="I33" s="12" t="str">
        <f t="shared" si="3"/>
        <v>+/-</v>
      </c>
      <c r="J33" s="12" t="str">
        <f t="shared" si="4"/>
        <v>1.5</v>
      </c>
      <c r="K33" s="13">
        <f t="shared" si="5"/>
        <v>0.91185410334346506</v>
      </c>
      <c r="L33" s="13">
        <f t="shared" si="6"/>
        <v>-0.20000000000000018</v>
      </c>
      <c r="M33" s="13">
        <f t="shared" si="7"/>
        <v>0.91387819929318592</v>
      </c>
      <c r="N33" s="13">
        <f t="shared" si="8"/>
        <v>-0.21884754462321643</v>
      </c>
      <c r="O33" s="12" t="s">
        <v>249</v>
      </c>
    </row>
    <row r="34" spans="1:15" x14ac:dyDescent="0.25">
      <c r="A34" s="30">
        <v>23</v>
      </c>
      <c r="B34" s="31" t="s">
        <v>249</v>
      </c>
      <c r="C34" s="32">
        <v>7.5</v>
      </c>
      <c r="D34" s="33" t="s">
        <v>217</v>
      </c>
      <c r="E34" s="48" t="str">
        <f t="shared" si="0"/>
        <v>Not Significantly Different</v>
      </c>
      <c r="G34" s="12">
        <f t="shared" si="1"/>
        <v>7.5</v>
      </c>
      <c r="H34" s="12">
        <f t="shared" si="2"/>
        <v>6</v>
      </c>
      <c r="I34" s="12" t="str">
        <f t="shared" si="3"/>
        <v>+/-</v>
      </c>
      <c r="J34" s="12" t="str">
        <f t="shared" si="4"/>
        <v>0.5</v>
      </c>
      <c r="K34" s="13">
        <f t="shared" si="5"/>
        <v>0.303951367781155</v>
      </c>
      <c r="L34" s="13">
        <f t="shared" si="6"/>
        <v>-0.20000000000000018</v>
      </c>
      <c r="M34" s="13">
        <f t="shared" si="7"/>
        <v>0.30997079109986531</v>
      </c>
      <c r="N34" s="13">
        <f t="shared" si="8"/>
        <v>-0.64522208460462616</v>
      </c>
      <c r="O34" s="12" t="s">
        <v>240</v>
      </c>
    </row>
    <row r="35" spans="1:15" x14ac:dyDescent="0.25">
      <c r="A35" s="30">
        <v>23</v>
      </c>
      <c r="B35" s="31" t="s">
        <v>239</v>
      </c>
      <c r="C35" s="32">
        <v>7.5</v>
      </c>
      <c r="D35" s="33" t="s">
        <v>314</v>
      </c>
      <c r="E35" s="48" t="str">
        <f t="shared" si="0"/>
        <v>Not Significantly Different</v>
      </c>
      <c r="G35" s="12">
        <f t="shared" si="1"/>
        <v>7.5</v>
      </c>
      <c r="H35" s="12">
        <f t="shared" si="2"/>
        <v>6</v>
      </c>
      <c r="I35" s="12" t="str">
        <f t="shared" si="3"/>
        <v>+/-</v>
      </c>
      <c r="J35" s="12" t="str">
        <f t="shared" si="4"/>
        <v>1.1</v>
      </c>
      <c r="K35" s="13">
        <f t="shared" si="5"/>
        <v>0.66869300911854113</v>
      </c>
      <c r="L35" s="13">
        <f t="shared" si="6"/>
        <v>-0.20000000000000018</v>
      </c>
      <c r="M35" s="13">
        <f t="shared" si="7"/>
        <v>0.67145051776214359</v>
      </c>
      <c r="N35" s="13">
        <f t="shared" si="8"/>
        <v>-0.29786260447988622</v>
      </c>
      <c r="O35" s="12" t="s">
        <v>250</v>
      </c>
    </row>
    <row r="36" spans="1:15" x14ac:dyDescent="0.25">
      <c r="A36" s="30">
        <v>23</v>
      </c>
      <c r="B36" s="31" t="s">
        <v>232</v>
      </c>
      <c r="C36" s="32">
        <v>7.5</v>
      </c>
      <c r="D36" s="33" t="s">
        <v>324</v>
      </c>
      <c r="E36" s="48" t="str">
        <f t="shared" si="0"/>
        <v>Not Significantly Different</v>
      </c>
      <c r="G36" s="12">
        <f t="shared" si="1"/>
        <v>7.5</v>
      </c>
      <c r="H36" s="12">
        <f t="shared" si="2"/>
        <v>6</v>
      </c>
      <c r="I36" s="12" t="str">
        <f t="shared" si="3"/>
        <v>+/-</v>
      </c>
      <c r="J36" s="12" t="str">
        <f t="shared" si="4"/>
        <v>1.4</v>
      </c>
      <c r="K36" s="13">
        <f t="shared" si="5"/>
        <v>0.85106382978723394</v>
      </c>
      <c r="L36" s="13">
        <f t="shared" si="6"/>
        <v>-0.20000000000000018</v>
      </c>
      <c r="M36" s="13">
        <f t="shared" si="7"/>
        <v>0.85323214879137987</v>
      </c>
      <c r="N36" s="13">
        <f t="shared" si="8"/>
        <v>-0.23440279446022294</v>
      </c>
      <c r="O36" s="12" t="s">
        <v>242</v>
      </c>
    </row>
    <row r="37" spans="1:15" x14ac:dyDescent="0.25">
      <c r="A37" s="30">
        <v>27</v>
      </c>
      <c r="B37" s="31" t="s">
        <v>229</v>
      </c>
      <c r="C37" s="32">
        <v>7.4</v>
      </c>
      <c r="D37" s="33" t="s">
        <v>253</v>
      </c>
      <c r="E37" s="48" t="str">
        <f t="shared" si="0"/>
        <v>Not Significantly Different</v>
      </c>
      <c r="G37" s="12">
        <f t="shared" si="1"/>
        <v>7.4</v>
      </c>
      <c r="H37" s="12">
        <f t="shared" si="2"/>
        <v>6</v>
      </c>
      <c r="I37" s="12" t="str">
        <f t="shared" si="3"/>
        <v>+/-</v>
      </c>
      <c r="J37" s="12" t="str">
        <f t="shared" si="4"/>
        <v>0.6</v>
      </c>
      <c r="K37" s="13">
        <f t="shared" si="5"/>
        <v>0.36474164133738601</v>
      </c>
      <c r="L37" s="13">
        <f t="shared" si="6"/>
        <v>-0.10000000000000053</v>
      </c>
      <c r="M37" s="13">
        <f t="shared" si="7"/>
        <v>0.36977279819442066</v>
      </c>
      <c r="N37" s="13">
        <f t="shared" si="8"/>
        <v>-0.27043633411731416</v>
      </c>
      <c r="O37" s="12" t="s">
        <v>223</v>
      </c>
    </row>
    <row r="38" spans="1:15" x14ac:dyDescent="0.25">
      <c r="A38" s="30">
        <v>27</v>
      </c>
      <c r="B38" s="31" t="s">
        <v>261</v>
      </c>
      <c r="C38" s="32">
        <v>7.4</v>
      </c>
      <c r="D38" s="33" t="s">
        <v>294</v>
      </c>
      <c r="E38" s="48" t="str">
        <f t="shared" si="0"/>
        <v>Not Significantly Different</v>
      </c>
      <c r="G38" s="12">
        <f t="shared" si="1"/>
        <v>7.4</v>
      </c>
      <c r="H38" s="12">
        <f t="shared" si="2"/>
        <v>6</v>
      </c>
      <c r="I38" s="12" t="str">
        <f t="shared" si="3"/>
        <v>+/-</v>
      </c>
      <c r="J38" s="12" t="str">
        <f t="shared" si="4"/>
        <v>0.8</v>
      </c>
      <c r="K38" s="13">
        <f t="shared" si="5"/>
        <v>0.48632218844984804</v>
      </c>
      <c r="L38" s="13">
        <f t="shared" si="6"/>
        <v>-0.10000000000000053</v>
      </c>
      <c r="M38" s="13">
        <f t="shared" si="7"/>
        <v>0.49010685399991183</v>
      </c>
      <c r="N38" s="13">
        <f t="shared" si="8"/>
        <v>-0.204037138399249</v>
      </c>
      <c r="O38" s="12" t="s">
        <v>227</v>
      </c>
    </row>
    <row r="39" spans="1:15" x14ac:dyDescent="0.25">
      <c r="A39" s="30">
        <v>27</v>
      </c>
      <c r="B39" s="31" t="s">
        <v>230</v>
      </c>
      <c r="C39" s="32">
        <v>7.4</v>
      </c>
      <c r="D39" s="33" t="s">
        <v>339</v>
      </c>
      <c r="E39" s="48" t="str">
        <f t="shared" si="0"/>
        <v>Not Significantly Different</v>
      </c>
      <c r="G39" s="12">
        <f t="shared" si="1"/>
        <v>7.4</v>
      </c>
      <c r="H39" s="12">
        <f t="shared" si="2"/>
        <v>6</v>
      </c>
      <c r="I39" s="12" t="str">
        <f t="shared" si="3"/>
        <v>+/-</v>
      </c>
      <c r="J39" s="12" t="str">
        <f t="shared" si="4"/>
        <v>2.5</v>
      </c>
      <c r="K39" s="13">
        <f t="shared" si="5"/>
        <v>1.519756838905775</v>
      </c>
      <c r="L39" s="13">
        <f t="shared" si="6"/>
        <v>-0.10000000000000053</v>
      </c>
      <c r="M39" s="13">
        <f t="shared" si="7"/>
        <v>1.5209721584433802</v>
      </c>
      <c r="N39" s="13">
        <f t="shared" si="8"/>
        <v>-6.5747423083894099E-2</v>
      </c>
      <c r="O39" s="12" t="s">
        <v>254</v>
      </c>
    </row>
    <row r="40" spans="1:15" x14ac:dyDescent="0.25">
      <c r="A40" s="30">
        <v>27</v>
      </c>
      <c r="B40" s="31" t="s">
        <v>212</v>
      </c>
      <c r="C40" s="32">
        <v>7.4</v>
      </c>
      <c r="D40" s="33" t="s">
        <v>319</v>
      </c>
      <c r="E40" s="48" t="str">
        <f t="shared" si="0"/>
        <v>Not Significantly Different</v>
      </c>
      <c r="G40" s="12">
        <f t="shared" si="1"/>
        <v>7.4</v>
      </c>
      <c r="H40" s="12">
        <f t="shared" si="2"/>
        <v>6</v>
      </c>
      <c r="I40" s="12" t="str">
        <f t="shared" si="3"/>
        <v>+/-</v>
      </c>
      <c r="J40" s="12" t="str">
        <f t="shared" si="4"/>
        <v>1.6</v>
      </c>
      <c r="K40" s="13">
        <f t="shared" si="5"/>
        <v>0.97264437689969607</v>
      </c>
      <c r="L40" s="13">
        <f t="shared" si="6"/>
        <v>-0.10000000000000053</v>
      </c>
      <c r="M40" s="13">
        <f t="shared" si="7"/>
        <v>0.97454222139096647</v>
      </c>
      <c r="N40" s="13">
        <f t="shared" si="8"/>
        <v>-0.10261228072527252</v>
      </c>
      <c r="O40" s="12" t="s">
        <v>214</v>
      </c>
    </row>
    <row r="41" spans="1:15" x14ac:dyDescent="0.25">
      <c r="A41" s="30">
        <v>31</v>
      </c>
      <c r="B41" s="31" t="s">
        <v>223</v>
      </c>
      <c r="C41" s="32">
        <v>7.3</v>
      </c>
      <c r="D41" s="33" t="s">
        <v>317</v>
      </c>
      <c r="E41" s="48" t="str">
        <f t="shared" si="0"/>
        <v>Not Significantly Different</v>
      </c>
      <c r="G41" s="12">
        <f t="shared" si="1"/>
        <v>7.3</v>
      </c>
      <c r="H41" s="12">
        <f t="shared" si="2"/>
        <v>6</v>
      </c>
      <c r="I41" s="12" t="str">
        <f t="shared" si="3"/>
        <v>+/-</v>
      </c>
      <c r="J41" s="12" t="str">
        <f t="shared" si="4"/>
        <v>2.0</v>
      </c>
      <c r="K41" s="13">
        <f t="shared" si="5"/>
        <v>1.21580547112462</v>
      </c>
      <c r="L41" s="13">
        <f t="shared" si="6"/>
        <v>0</v>
      </c>
      <c r="M41" s="13">
        <f t="shared" si="7"/>
        <v>1.2173242793009595</v>
      </c>
      <c r="N41" s="13">
        <f t="shared" si="8"/>
        <v>0</v>
      </c>
      <c r="O41" s="12" t="s">
        <v>257</v>
      </c>
    </row>
    <row r="42" spans="1:15" x14ac:dyDescent="0.25">
      <c r="A42" s="30">
        <v>31</v>
      </c>
      <c r="B42" s="31" t="s">
        <v>263</v>
      </c>
      <c r="C42" s="32">
        <v>7.3</v>
      </c>
      <c r="D42" s="33" t="s">
        <v>314</v>
      </c>
      <c r="E42" s="48" t="str">
        <f t="shared" si="0"/>
        <v>Not Significantly Different</v>
      </c>
      <c r="G42" s="12">
        <f t="shared" si="1"/>
        <v>7.3</v>
      </c>
      <c r="H42" s="12">
        <f t="shared" si="2"/>
        <v>6</v>
      </c>
      <c r="I42" s="12" t="str">
        <f t="shared" si="3"/>
        <v>+/-</v>
      </c>
      <c r="J42" s="12" t="str">
        <f t="shared" si="4"/>
        <v>1.1</v>
      </c>
      <c r="K42" s="13">
        <f t="shared" si="5"/>
        <v>0.66869300911854113</v>
      </c>
      <c r="L42" s="13">
        <f t="shared" si="6"/>
        <v>0</v>
      </c>
      <c r="M42" s="13">
        <f t="shared" si="7"/>
        <v>0.67145051776214359</v>
      </c>
      <c r="N42" s="13">
        <f t="shared" si="8"/>
        <v>0</v>
      </c>
      <c r="O42" s="12" t="s">
        <v>252</v>
      </c>
    </row>
    <row r="43" spans="1:15" x14ac:dyDescent="0.25">
      <c r="A43" s="30">
        <v>33</v>
      </c>
      <c r="B43" s="31" t="s">
        <v>243</v>
      </c>
      <c r="C43" s="32">
        <v>7.1</v>
      </c>
      <c r="D43" s="33" t="s">
        <v>265</v>
      </c>
      <c r="E43" s="48" t="str">
        <f t="shared" si="0"/>
        <v>Not Significantly Different</v>
      </c>
      <c r="G43" s="12">
        <f t="shared" si="1"/>
        <v>7.1</v>
      </c>
      <c r="H43" s="12">
        <f t="shared" si="2"/>
        <v>6</v>
      </c>
      <c r="I43" s="12" t="str">
        <f t="shared" si="3"/>
        <v>+/-</v>
      </c>
      <c r="J43" s="12" t="str">
        <f t="shared" si="4"/>
        <v>0.7</v>
      </c>
      <c r="K43" s="13">
        <f t="shared" si="5"/>
        <v>0.42553191489361697</v>
      </c>
      <c r="L43" s="13">
        <f t="shared" si="6"/>
        <v>0.20000000000000018</v>
      </c>
      <c r="M43" s="13">
        <f t="shared" si="7"/>
        <v>0.42985214661796195</v>
      </c>
      <c r="N43" s="13">
        <f t="shared" si="8"/>
        <v>0.46527626202074879</v>
      </c>
      <c r="O43" s="12" t="s">
        <v>259</v>
      </c>
    </row>
    <row r="44" spans="1:15" x14ac:dyDescent="0.25">
      <c r="A44" s="30">
        <v>33</v>
      </c>
      <c r="B44" s="31" t="s">
        <v>256</v>
      </c>
      <c r="C44" s="32">
        <v>7.1</v>
      </c>
      <c r="D44" s="33" t="s">
        <v>294</v>
      </c>
      <c r="E44" s="48" t="str">
        <f t="shared" si="0"/>
        <v>Not Significantly Different</v>
      </c>
      <c r="G44" s="12">
        <f t="shared" si="1"/>
        <v>7.1</v>
      </c>
      <c r="H44" s="12">
        <f t="shared" si="2"/>
        <v>6</v>
      </c>
      <c r="I44" s="12" t="str">
        <f t="shared" si="3"/>
        <v>+/-</v>
      </c>
      <c r="J44" s="12" t="str">
        <f t="shared" si="4"/>
        <v>0.8</v>
      </c>
      <c r="K44" s="13">
        <f t="shared" si="5"/>
        <v>0.48632218844984804</v>
      </c>
      <c r="L44" s="13">
        <f t="shared" si="6"/>
        <v>0.20000000000000018</v>
      </c>
      <c r="M44" s="13">
        <f t="shared" si="7"/>
        <v>0.49010685399991183</v>
      </c>
      <c r="N44" s="13">
        <f t="shared" si="8"/>
        <v>0.40807427679849617</v>
      </c>
      <c r="O44" s="12" t="s">
        <v>261</v>
      </c>
    </row>
    <row r="45" spans="1:15" x14ac:dyDescent="0.25">
      <c r="A45" s="30">
        <v>35</v>
      </c>
      <c r="B45" s="31" t="s">
        <v>227</v>
      </c>
      <c r="C45" s="32">
        <v>6.9</v>
      </c>
      <c r="D45" s="33" t="s">
        <v>322</v>
      </c>
      <c r="E45" s="48" t="str">
        <f t="shared" si="0"/>
        <v>Not Significantly Different</v>
      </c>
      <c r="G45" s="12">
        <f t="shared" si="1"/>
        <v>6.9</v>
      </c>
      <c r="H45" s="12">
        <f t="shared" si="2"/>
        <v>6</v>
      </c>
      <c r="I45" s="12" t="str">
        <f t="shared" si="3"/>
        <v>+/-</v>
      </c>
      <c r="J45" s="12" t="str">
        <f t="shared" si="4"/>
        <v>1.5</v>
      </c>
      <c r="K45" s="13">
        <f t="shared" si="5"/>
        <v>0.91185410334346506</v>
      </c>
      <c r="L45" s="13">
        <f t="shared" si="6"/>
        <v>0.39999999999999947</v>
      </c>
      <c r="M45" s="13">
        <f t="shared" si="7"/>
        <v>0.91387819929318592</v>
      </c>
      <c r="N45" s="13">
        <f t="shared" si="8"/>
        <v>0.43769508924643186</v>
      </c>
      <c r="O45" s="12" t="s">
        <v>230</v>
      </c>
    </row>
    <row r="46" spans="1:15" x14ac:dyDescent="0.25">
      <c r="A46" s="30">
        <v>36</v>
      </c>
      <c r="B46" s="31" t="s">
        <v>252</v>
      </c>
      <c r="C46" s="32">
        <v>6.7</v>
      </c>
      <c r="D46" s="33" t="s">
        <v>319</v>
      </c>
      <c r="E46" s="48" t="str">
        <f t="shared" si="0"/>
        <v>Not Significantly Different</v>
      </c>
      <c r="G46" s="12">
        <f t="shared" si="1"/>
        <v>6.7</v>
      </c>
      <c r="H46" s="12">
        <f t="shared" si="2"/>
        <v>6</v>
      </c>
      <c r="I46" s="12" t="str">
        <f t="shared" si="3"/>
        <v>+/-</v>
      </c>
      <c r="J46" s="12" t="str">
        <f t="shared" si="4"/>
        <v>1.6</v>
      </c>
      <c r="K46" s="13">
        <f t="shared" si="5"/>
        <v>0.97264437689969607</v>
      </c>
      <c r="L46" s="13">
        <f t="shared" si="6"/>
        <v>0.59999999999999964</v>
      </c>
      <c r="M46" s="13">
        <f t="shared" si="7"/>
        <v>0.97454222139096647</v>
      </c>
      <c r="N46" s="13">
        <f t="shared" si="8"/>
        <v>0.6156736843516315</v>
      </c>
      <c r="O46" s="12" t="s">
        <v>243</v>
      </c>
    </row>
    <row r="47" spans="1:15" x14ac:dyDescent="0.25">
      <c r="A47" s="30">
        <v>36</v>
      </c>
      <c r="B47" s="31" t="s">
        <v>234</v>
      </c>
      <c r="C47" s="32">
        <v>6.7</v>
      </c>
      <c r="D47" s="33" t="s">
        <v>265</v>
      </c>
      <c r="E47" s="48" t="str">
        <f t="shared" si="0"/>
        <v>Not Significantly Different</v>
      </c>
      <c r="G47" s="12">
        <f t="shared" si="1"/>
        <v>6.7</v>
      </c>
      <c r="H47" s="12">
        <f t="shared" si="2"/>
        <v>6</v>
      </c>
      <c r="I47" s="12" t="str">
        <f t="shared" si="3"/>
        <v>+/-</v>
      </c>
      <c r="J47" s="12" t="str">
        <f t="shared" si="4"/>
        <v>0.7</v>
      </c>
      <c r="K47" s="13">
        <f t="shared" si="5"/>
        <v>0.42553191489361697</v>
      </c>
      <c r="L47" s="13">
        <f t="shared" si="6"/>
        <v>0.59999999999999964</v>
      </c>
      <c r="M47" s="13">
        <f t="shared" si="7"/>
        <v>0.42985214661796195</v>
      </c>
      <c r="N47" s="13">
        <f t="shared" si="8"/>
        <v>1.3958287860622443</v>
      </c>
      <c r="O47" s="12" t="s">
        <v>260</v>
      </c>
    </row>
    <row r="48" spans="1:15" x14ac:dyDescent="0.25">
      <c r="A48" s="30">
        <v>38</v>
      </c>
      <c r="B48" s="31" t="s">
        <v>248</v>
      </c>
      <c r="C48" s="32">
        <v>6.6</v>
      </c>
      <c r="D48" s="33" t="s">
        <v>217</v>
      </c>
      <c r="E48" s="48" t="str">
        <f t="shared" si="0"/>
        <v>Significantly Different</v>
      </c>
      <c r="G48" s="12">
        <f t="shared" si="1"/>
        <v>6.6</v>
      </c>
      <c r="H48" s="12">
        <f t="shared" si="2"/>
        <v>6</v>
      </c>
      <c r="I48" s="12" t="str">
        <f t="shared" si="3"/>
        <v>+/-</v>
      </c>
      <c r="J48" s="12" t="str">
        <f t="shared" si="4"/>
        <v>0.5</v>
      </c>
      <c r="K48" s="13">
        <f t="shared" si="5"/>
        <v>0.303951367781155</v>
      </c>
      <c r="L48" s="13">
        <f t="shared" si="6"/>
        <v>0.70000000000000018</v>
      </c>
      <c r="M48" s="13">
        <f t="shared" si="7"/>
        <v>0.30997079109986531</v>
      </c>
      <c r="N48" s="13">
        <f t="shared" si="8"/>
        <v>2.2582772961161899</v>
      </c>
      <c r="O48" s="12" t="s">
        <v>239</v>
      </c>
    </row>
    <row r="49" spans="1:15" x14ac:dyDescent="0.25">
      <c r="A49" s="30">
        <v>39</v>
      </c>
      <c r="B49" s="31" t="s">
        <v>218</v>
      </c>
      <c r="C49" s="32">
        <v>6.2</v>
      </c>
      <c r="D49" s="33" t="s">
        <v>228</v>
      </c>
      <c r="E49" s="48" t="str">
        <f t="shared" si="0"/>
        <v>Significantly Different</v>
      </c>
      <c r="G49" s="12">
        <f t="shared" si="1"/>
        <v>6.2</v>
      </c>
      <c r="H49" s="12">
        <f t="shared" si="2"/>
        <v>6</v>
      </c>
      <c r="I49" s="12" t="str">
        <f t="shared" si="3"/>
        <v>+/-</v>
      </c>
      <c r="J49" s="12" t="str">
        <f t="shared" si="4"/>
        <v>0.3</v>
      </c>
      <c r="K49" s="13">
        <f t="shared" si="5"/>
        <v>0.18237082066869301</v>
      </c>
      <c r="L49" s="13">
        <f t="shared" si="6"/>
        <v>1.0999999999999996</v>
      </c>
      <c r="M49" s="13">
        <f t="shared" si="7"/>
        <v>0.19223572402239389</v>
      </c>
      <c r="N49" s="13">
        <f t="shared" si="8"/>
        <v>5.7221414260746801</v>
      </c>
      <c r="O49" s="12" t="s">
        <v>248</v>
      </c>
    </row>
    <row r="50" spans="1:15" x14ac:dyDescent="0.25">
      <c r="A50" s="30">
        <v>40</v>
      </c>
      <c r="B50" s="31" t="s">
        <v>235</v>
      </c>
      <c r="C50" s="32">
        <v>6.1</v>
      </c>
      <c r="D50" s="33" t="s">
        <v>253</v>
      </c>
      <c r="E50" s="48" t="str">
        <f t="shared" si="0"/>
        <v>Significantly Different</v>
      </c>
      <c r="G50" s="12">
        <f t="shared" si="1"/>
        <v>6.1</v>
      </c>
      <c r="H50" s="12">
        <f t="shared" si="2"/>
        <v>6</v>
      </c>
      <c r="I50" s="12" t="str">
        <f t="shared" si="3"/>
        <v>+/-</v>
      </c>
      <c r="J50" s="12" t="str">
        <f t="shared" si="4"/>
        <v>0.6</v>
      </c>
      <c r="K50" s="13">
        <f t="shared" si="5"/>
        <v>0.36474164133738601</v>
      </c>
      <c r="L50" s="13">
        <f t="shared" si="6"/>
        <v>1.2000000000000002</v>
      </c>
      <c r="M50" s="13">
        <f t="shared" si="7"/>
        <v>0.36977279819442066</v>
      </c>
      <c r="N50" s="13">
        <f t="shared" si="8"/>
        <v>3.2452360094077535</v>
      </c>
      <c r="O50" s="12" t="s">
        <v>245</v>
      </c>
    </row>
    <row r="51" spans="1:15" x14ac:dyDescent="0.25">
      <c r="A51" s="30">
        <v>40</v>
      </c>
      <c r="B51" s="31" t="s">
        <v>240</v>
      </c>
      <c r="C51" s="32">
        <v>6.1</v>
      </c>
      <c r="D51" s="33" t="s">
        <v>265</v>
      </c>
      <c r="E51" s="48" t="str">
        <f t="shared" si="0"/>
        <v>Significantly Different</v>
      </c>
      <c r="G51" s="12">
        <f t="shared" si="1"/>
        <v>6.1</v>
      </c>
      <c r="H51" s="12">
        <f t="shared" si="2"/>
        <v>6</v>
      </c>
      <c r="I51" s="12" t="str">
        <f t="shared" si="3"/>
        <v>+/-</v>
      </c>
      <c r="J51" s="12" t="str">
        <f t="shared" si="4"/>
        <v>0.7</v>
      </c>
      <c r="K51" s="13">
        <f t="shared" si="5"/>
        <v>0.42553191489361697</v>
      </c>
      <c r="L51" s="13">
        <f t="shared" si="6"/>
        <v>1.2000000000000002</v>
      </c>
      <c r="M51" s="13">
        <f t="shared" si="7"/>
        <v>0.42985214661796195</v>
      </c>
      <c r="N51" s="13">
        <f t="shared" si="8"/>
        <v>2.7916575721244903</v>
      </c>
      <c r="O51" s="12" t="s">
        <v>263</v>
      </c>
    </row>
    <row r="52" spans="1:15" x14ac:dyDescent="0.25">
      <c r="A52" s="30">
        <v>42</v>
      </c>
      <c r="B52" s="31" t="s">
        <v>222</v>
      </c>
      <c r="C52" s="32">
        <v>6</v>
      </c>
      <c r="D52" s="33" t="s">
        <v>321</v>
      </c>
      <c r="E52" s="48" t="str">
        <f t="shared" si="0"/>
        <v>Significantly Different</v>
      </c>
      <c r="G52" s="12">
        <f t="shared" si="1"/>
        <v>6</v>
      </c>
      <c r="H52" s="12">
        <f t="shared" si="2"/>
        <v>6</v>
      </c>
      <c r="I52" s="12" t="str">
        <f t="shared" si="3"/>
        <v>+/-</v>
      </c>
      <c r="J52" s="12" t="str">
        <f t="shared" si="4"/>
        <v>1.2</v>
      </c>
      <c r="K52" s="13">
        <f t="shared" si="5"/>
        <v>0.72948328267477203</v>
      </c>
      <c r="L52" s="13">
        <f t="shared" si="6"/>
        <v>1.2999999999999998</v>
      </c>
      <c r="M52" s="13">
        <f t="shared" si="7"/>
        <v>0.73201182849801194</v>
      </c>
      <c r="N52" s="13">
        <f t="shared" si="8"/>
        <v>1.7759275866722288</v>
      </c>
      <c r="O52" s="12" t="s">
        <v>238</v>
      </c>
    </row>
    <row r="53" spans="1:15" x14ac:dyDescent="0.25">
      <c r="A53" s="30">
        <v>42</v>
      </c>
      <c r="B53" s="31" t="s">
        <v>238</v>
      </c>
      <c r="C53" s="32">
        <v>6</v>
      </c>
      <c r="D53" s="33" t="s">
        <v>335</v>
      </c>
      <c r="E53" s="48" t="str">
        <f t="shared" si="0"/>
        <v>Not Significantly Different</v>
      </c>
      <c r="G53" s="12">
        <f t="shared" si="1"/>
        <v>6</v>
      </c>
      <c r="H53" s="12">
        <f t="shared" si="2"/>
        <v>6</v>
      </c>
      <c r="I53" s="12" t="str">
        <f t="shared" si="3"/>
        <v>+/-</v>
      </c>
      <c r="J53" s="12" t="str">
        <f t="shared" si="4"/>
        <v>2.1</v>
      </c>
      <c r="K53" s="13">
        <f t="shared" si="5"/>
        <v>1.2765957446808511</v>
      </c>
      <c r="L53" s="13">
        <f t="shared" si="6"/>
        <v>1.2999999999999998</v>
      </c>
      <c r="M53" s="13">
        <f t="shared" si="7"/>
        <v>1.2780423125610114</v>
      </c>
      <c r="N53" s="13">
        <f t="shared" si="8"/>
        <v>1.0171807202493854</v>
      </c>
      <c r="O53" s="12" t="s">
        <v>251</v>
      </c>
    </row>
    <row r="54" spans="1:15" x14ac:dyDescent="0.25">
      <c r="A54" s="30">
        <v>44</v>
      </c>
      <c r="B54" s="31" t="s">
        <v>219</v>
      </c>
      <c r="C54" s="32">
        <v>5.8</v>
      </c>
      <c r="D54" s="33" t="s">
        <v>320</v>
      </c>
      <c r="E54" s="48" t="str">
        <f t="shared" si="0"/>
        <v>Significantly Different</v>
      </c>
      <c r="G54" s="12">
        <f t="shared" si="1"/>
        <v>5.8</v>
      </c>
      <c r="H54" s="12">
        <f t="shared" si="2"/>
        <v>6</v>
      </c>
      <c r="I54" s="12" t="str">
        <f t="shared" si="3"/>
        <v>+/-</v>
      </c>
      <c r="J54" s="12" t="str">
        <f t="shared" si="4"/>
        <v>1.0</v>
      </c>
      <c r="K54" s="13">
        <f t="shared" si="5"/>
        <v>0.60790273556231</v>
      </c>
      <c r="L54" s="13">
        <f t="shared" si="6"/>
        <v>1.5</v>
      </c>
      <c r="M54" s="13">
        <f t="shared" si="7"/>
        <v>0.61093468821403585</v>
      </c>
      <c r="N54" s="13">
        <f t="shared" si="8"/>
        <v>2.4552542668431485</v>
      </c>
      <c r="O54" s="12" t="s">
        <v>258</v>
      </c>
    </row>
    <row r="55" spans="1:15" x14ac:dyDescent="0.25">
      <c r="A55" s="30">
        <v>45</v>
      </c>
      <c r="B55" s="31" t="s">
        <v>259</v>
      </c>
      <c r="C55" s="32">
        <v>5.5</v>
      </c>
      <c r="D55" s="33" t="s">
        <v>255</v>
      </c>
      <c r="E55" s="48" t="str">
        <f t="shared" si="0"/>
        <v>Significantly Different</v>
      </c>
      <c r="G55" s="12">
        <f t="shared" si="1"/>
        <v>5.5</v>
      </c>
      <c r="H55" s="12">
        <f t="shared" si="2"/>
        <v>6</v>
      </c>
      <c r="I55" s="12" t="str">
        <f t="shared" si="3"/>
        <v>+/-</v>
      </c>
      <c r="J55" s="12" t="str">
        <f t="shared" si="4"/>
        <v>0.4</v>
      </c>
      <c r="K55" s="13">
        <f t="shared" si="5"/>
        <v>0.24316109422492402</v>
      </c>
      <c r="L55" s="13">
        <f t="shared" si="6"/>
        <v>1.7999999999999998</v>
      </c>
      <c r="M55" s="13">
        <f t="shared" si="7"/>
        <v>0.25064471888253259</v>
      </c>
      <c r="N55" s="13">
        <f t="shared" si="8"/>
        <v>7.1814798573258178</v>
      </c>
      <c r="O55" s="12" t="s">
        <v>232</v>
      </c>
    </row>
    <row r="56" spans="1:15" x14ac:dyDescent="0.25">
      <c r="A56" s="30">
        <v>46</v>
      </c>
      <c r="B56" s="31" t="s">
        <v>247</v>
      </c>
      <c r="C56" s="32">
        <v>5.3</v>
      </c>
      <c r="D56" s="33" t="s">
        <v>294</v>
      </c>
      <c r="E56" s="48" t="str">
        <f t="shared" si="0"/>
        <v>Significantly Different</v>
      </c>
      <c r="G56" s="12">
        <f t="shared" si="1"/>
        <v>5.3</v>
      </c>
      <c r="H56" s="12">
        <f t="shared" si="2"/>
        <v>6</v>
      </c>
      <c r="I56" s="12" t="str">
        <f t="shared" si="3"/>
        <v>+/-</v>
      </c>
      <c r="J56" s="12" t="str">
        <f t="shared" si="4"/>
        <v>0.8</v>
      </c>
      <c r="K56" s="13">
        <f t="shared" si="5"/>
        <v>0.48632218844984804</v>
      </c>
      <c r="L56" s="13">
        <f t="shared" si="6"/>
        <v>2</v>
      </c>
      <c r="M56" s="13">
        <f t="shared" si="7"/>
        <v>0.49010685399991183</v>
      </c>
      <c r="N56" s="13">
        <f t="shared" si="8"/>
        <v>4.0807427679849582</v>
      </c>
      <c r="O56" s="12" t="s">
        <v>209</v>
      </c>
    </row>
    <row r="57" spans="1:15" x14ac:dyDescent="0.25">
      <c r="A57" s="30">
        <v>47</v>
      </c>
      <c r="B57" s="31" t="s">
        <v>245</v>
      </c>
      <c r="C57" s="32">
        <v>5.2</v>
      </c>
      <c r="D57" s="33" t="s">
        <v>315</v>
      </c>
      <c r="E57" s="48" t="str">
        <f t="shared" si="0"/>
        <v>Significantly Different</v>
      </c>
      <c r="G57" s="12">
        <f t="shared" si="1"/>
        <v>5.2</v>
      </c>
      <c r="H57" s="12">
        <f t="shared" si="2"/>
        <v>6</v>
      </c>
      <c r="I57" s="12" t="str">
        <f t="shared" si="3"/>
        <v>+/-</v>
      </c>
      <c r="J57" s="12" t="str">
        <f t="shared" si="4"/>
        <v>1.7</v>
      </c>
      <c r="K57" s="13">
        <f t="shared" si="5"/>
        <v>1.0334346504559271</v>
      </c>
      <c r="L57" s="13">
        <f t="shared" si="6"/>
        <v>2.0999999999999996</v>
      </c>
      <c r="M57" s="13">
        <f t="shared" si="7"/>
        <v>1.0352210556794166</v>
      </c>
      <c r="N57" s="13">
        <f t="shared" si="8"/>
        <v>2.0285522483135425</v>
      </c>
      <c r="O57" s="12" t="s">
        <v>262</v>
      </c>
    </row>
    <row r="58" spans="1:15" x14ac:dyDescent="0.25">
      <c r="A58" s="30">
        <v>48</v>
      </c>
      <c r="B58" s="31" t="s">
        <v>257</v>
      </c>
      <c r="C58" s="32">
        <v>5</v>
      </c>
      <c r="D58" s="33" t="s">
        <v>253</v>
      </c>
      <c r="E58" s="48" t="str">
        <f t="shared" si="0"/>
        <v>Significantly Different</v>
      </c>
      <c r="G58" s="12">
        <f t="shared" si="1"/>
        <v>5</v>
      </c>
      <c r="H58" s="12">
        <f t="shared" si="2"/>
        <v>6</v>
      </c>
      <c r="I58" s="12" t="str">
        <f t="shared" si="3"/>
        <v>+/-</v>
      </c>
      <c r="J58" s="12" t="str">
        <f t="shared" si="4"/>
        <v>0.6</v>
      </c>
      <c r="K58" s="13">
        <f t="shared" si="5"/>
        <v>0.36474164133738601</v>
      </c>
      <c r="L58" s="13">
        <f t="shared" si="6"/>
        <v>2.2999999999999998</v>
      </c>
      <c r="M58" s="13">
        <f t="shared" si="7"/>
        <v>0.36977279819442066</v>
      </c>
      <c r="N58" s="13">
        <f t="shared" si="8"/>
        <v>6.2200356846981926</v>
      </c>
      <c r="O58" s="12" t="s">
        <v>256</v>
      </c>
    </row>
    <row r="59" spans="1:15" x14ac:dyDescent="0.25">
      <c r="A59" s="30">
        <v>49</v>
      </c>
      <c r="B59" s="31" t="s">
        <v>226</v>
      </c>
      <c r="C59" s="32">
        <v>4.8</v>
      </c>
      <c r="D59" s="33" t="s">
        <v>332</v>
      </c>
      <c r="E59" s="48" t="str">
        <f t="shared" si="0"/>
        <v>Significantly Different</v>
      </c>
      <c r="G59" s="12">
        <f t="shared" si="1"/>
        <v>4.8</v>
      </c>
      <c r="H59" s="12">
        <f t="shared" si="2"/>
        <v>6</v>
      </c>
      <c r="I59" s="12" t="str">
        <f t="shared" si="3"/>
        <v>+/-</v>
      </c>
      <c r="J59" s="12" t="str">
        <f t="shared" si="4"/>
        <v>2.2</v>
      </c>
      <c r="K59" s="13">
        <f t="shared" si="5"/>
        <v>1.3373860182370823</v>
      </c>
      <c r="L59" s="13">
        <f t="shared" si="6"/>
        <v>2.5</v>
      </c>
      <c r="M59" s="13">
        <f t="shared" si="7"/>
        <v>1.3387669024647564</v>
      </c>
      <c r="N59" s="13">
        <f t="shared" si="8"/>
        <v>1.8673900552794802</v>
      </c>
      <c r="O59" s="12" t="s">
        <v>212</v>
      </c>
    </row>
    <row r="60" spans="1:15" x14ac:dyDescent="0.25">
      <c r="A60" s="30">
        <v>50</v>
      </c>
      <c r="B60" s="31" t="s">
        <v>209</v>
      </c>
      <c r="C60" s="32">
        <v>4.5999999999999996</v>
      </c>
      <c r="D60" s="33" t="s">
        <v>319</v>
      </c>
      <c r="E60" s="48" t="str">
        <f t="shared" si="0"/>
        <v>Significantly Different</v>
      </c>
      <c r="G60" s="12">
        <f t="shared" si="1"/>
        <v>4.5999999999999996</v>
      </c>
      <c r="H60" s="12">
        <f t="shared" si="2"/>
        <v>6</v>
      </c>
      <c r="I60" s="12" t="str">
        <f t="shared" si="3"/>
        <v>+/-</v>
      </c>
      <c r="J60" s="12" t="str">
        <f t="shared" si="4"/>
        <v>1.6</v>
      </c>
      <c r="K60" s="13">
        <f t="shared" si="5"/>
        <v>0.97264437689969607</v>
      </c>
      <c r="L60" s="13">
        <f t="shared" si="6"/>
        <v>2.7</v>
      </c>
      <c r="M60" s="13">
        <f t="shared" si="7"/>
        <v>0.97454222139096647</v>
      </c>
      <c r="N60" s="13">
        <f t="shared" si="8"/>
        <v>2.7705315795823435</v>
      </c>
      <c r="O60" s="12" t="s">
        <v>234</v>
      </c>
    </row>
    <row r="61" spans="1:15" x14ac:dyDescent="0.25">
      <c r="A61" s="74" t="s">
        <v>412</v>
      </c>
      <c r="B61" s="31" t="s">
        <v>224</v>
      </c>
      <c r="C61" s="75" t="s">
        <v>412</v>
      </c>
      <c r="D61" s="33" t="s">
        <v>412</v>
      </c>
      <c r="E61" s="48" t="str">
        <f t="shared" si="0"/>
        <v>Statistical Test not applicable</v>
      </c>
      <c r="G61" s="12" t="str">
        <f t="shared" si="1"/>
        <v>NAN</v>
      </c>
      <c r="H61" s="12">
        <f t="shared" si="2"/>
        <v>3</v>
      </c>
      <c r="I61" s="12" t="str">
        <f t="shared" si="3"/>
        <v>(X)</v>
      </c>
      <c r="J61" s="12" t="str">
        <f t="shared" si="4"/>
        <v>(X)</v>
      </c>
      <c r="K61" s="13" t="str">
        <f t="shared" si="5"/>
        <v>NA</v>
      </c>
      <c r="L61" s="13" t="str">
        <f t="shared" si="6"/>
        <v>N/A</v>
      </c>
      <c r="M61" s="13" t="str">
        <f t="shared" si="7"/>
        <v>N/A</v>
      </c>
      <c r="N61" s="13" t="str">
        <f t="shared" si="8"/>
        <v>NA</v>
      </c>
      <c r="O61" s="12" t="s">
        <v>216</v>
      </c>
    </row>
    <row r="62" spans="1:15" ht="15.75" thickBot="1" x14ac:dyDescent="0.3">
      <c r="A62" s="36"/>
      <c r="B62" s="37" t="s">
        <v>264</v>
      </c>
      <c r="C62" s="38">
        <v>5.2</v>
      </c>
      <c r="D62" s="39" t="s">
        <v>314</v>
      </c>
      <c r="E62" s="49" t="str">
        <f t="shared" si="0"/>
        <v>Significantly Different</v>
      </c>
      <c r="G62" s="12">
        <f t="shared" si="1"/>
        <v>5.2</v>
      </c>
      <c r="H62" s="12">
        <f t="shared" si="2"/>
        <v>6</v>
      </c>
      <c r="I62" s="12" t="str">
        <f t="shared" si="3"/>
        <v>+/-</v>
      </c>
      <c r="J62" s="12" t="str">
        <f t="shared" si="4"/>
        <v>1.1</v>
      </c>
      <c r="K62" s="13">
        <f t="shared" si="5"/>
        <v>0.66869300911854113</v>
      </c>
      <c r="L62" s="13">
        <f t="shared" si="6"/>
        <v>2.0999999999999996</v>
      </c>
      <c r="M62" s="13">
        <f t="shared" si="7"/>
        <v>0.67145051776214359</v>
      </c>
      <c r="N62" s="13">
        <f t="shared" si="8"/>
        <v>3.1275573470388016</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row r="75" spans="1:1" x14ac:dyDescent="0.25">
      <c r="A75" t="s">
        <v>415</v>
      </c>
    </row>
  </sheetData>
  <sheetProtection sheet="1" objects="1" scenarios="1"/>
  <conditionalFormatting sqref="F10:J62">
    <cfRule type="cellIs" dxfId="305" priority="5" operator="equal">
      <formula>"State Selected"</formula>
    </cfRule>
    <cfRule type="cellIs" dxfId="304" priority="6" operator="equal">
      <formula>"Not Significantly Different"</formula>
    </cfRule>
  </conditionalFormatting>
  <conditionalFormatting sqref="E10:E62">
    <cfRule type="cellIs" dxfId="303" priority="1" operator="equal">
      <formula>"OTHER ERROR"</formula>
    </cfRule>
    <cfRule type="cellIs" dxfId="302" priority="2" operator="equal">
      <formula>"Statistical Test not applicable"</formula>
    </cfRule>
    <cfRule type="cellIs" dxfId="301" priority="3" operator="equal">
      <formula>"Geography Selected"</formula>
    </cfRule>
    <cfRule type="cellIs" dxfId="300"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34CA3441-712A-4B34-8F7F-463FBB656381}">
      <formula1>$O$10:$O$62</formula1>
    </dataValidation>
  </dataValidation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25B61-C3EF-4615-BE96-AF691CE6EC7A}">
  <sheetPr codeName="Sheet80"/>
  <dimension ref="A1:P73"/>
  <sheetViews>
    <sheetView zoomScaleNormal="100" workbookViewId="0">
      <pane ySplit="9" topLeftCell="A10" activePane="bottomLeft" state="frozen"/>
      <selection pane="bottomLeft"/>
    </sheetView>
  </sheetViews>
  <sheetFormatPr defaultRowHeight="15" x14ac:dyDescent="0.25"/>
  <cols>
    <col min="1" max="1" width="22.42578125" style="42" customWidth="1"/>
    <col min="2" max="2" width="18.7109375" style="42" bestFit="1" customWidth="1"/>
    <col min="3" max="3" width="11.85546875" style="42" bestFit="1" customWidth="1"/>
    <col min="4" max="4" width="19" style="42" bestFit="1" customWidth="1"/>
    <col min="5" max="5" width="29.140625" style="42" bestFit="1" customWidth="1"/>
    <col min="6" max="6" width="1.42578125" style="42" customWidth="1"/>
    <col min="7" max="7" width="9.7109375" style="42" hidden="1" customWidth="1"/>
    <col min="8" max="8" width="22.85546875" style="42" hidden="1" customWidth="1"/>
    <col min="9" max="9" width="24.42578125" style="42" hidden="1" customWidth="1"/>
    <col min="10" max="10" width="16.42578125" style="42" hidden="1" customWidth="1"/>
    <col min="11" max="11" width="17.85546875" style="50" hidden="1" customWidth="1"/>
    <col min="12" max="12" width="12" style="42" hidden="1" customWidth="1"/>
    <col min="13" max="13" width="14.7109375" style="42" hidden="1" customWidth="1"/>
    <col min="14" max="14" width="8.7109375" style="42" hidden="1" customWidth="1"/>
    <col min="15" max="15" width="38.85546875" style="42" hidden="1" customWidth="1"/>
    <col min="16" max="16384" width="9.140625" style="42"/>
  </cols>
  <sheetData>
    <row r="1" spans="1:16" x14ac:dyDescent="0.25">
      <c r="A1" s="11" t="s">
        <v>179</v>
      </c>
      <c r="B1" s="42" t="s">
        <v>83</v>
      </c>
    </row>
    <row r="2" spans="1:16" x14ac:dyDescent="0.25">
      <c r="A2" s="11" t="s">
        <v>181</v>
      </c>
      <c r="B2" s="42" t="s">
        <v>416</v>
      </c>
    </row>
    <row r="3" spans="1:16" ht="15.75" thickBot="1" x14ac:dyDescent="0.3"/>
    <row r="4" spans="1:16" ht="15.75" thickBot="1" x14ac:dyDescent="0.3">
      <c r="A4" s="51" t="s">
        <v>183</v>
      </c>
      <c r="B4" s="16" t="s">
        <v>184</v>
      </c>
      <c r="C4" s="52" t="s">
        <v>185</v>
      </c>
      <c r="D4" s="53"/>
      <c r="H4" s="54" t="s">
        <v>186</v>
      </c>
      <c r="I4" s="42">
        <v>1.645</v>
      </c>
      <c r="K4" s="55"/>
      <c r="L4" s="56"/>
      <c r="M4" s="56"/>
      <c r="N4" s="56"/>
      <c r="O4" s="56"/>
      <c r="P4" s="56"/>
    </row>
    <row r="5" spans="1:16" ht="15.75" thickBot="1" x14ac:dyDescent="0.3">
      <c r="A5" s="51"/>
      <c r="B5" s="56"/>
      <c r="K5" s="55"/>
      <c r="L5" s="56"/>
      <c r="M5" s="56"/>
      <c r="N5" s="56"/>
      <c r="O5" s="56"/>
      <c r="P5" s="56"/>
    </row>
    <row r="6" spans="1:16" x14ac:dyDescent="0.25">
      <c r="A6" s="51" t="s">
        <v>187</v>
      </c>
      <c r="B6" s="76">
        <f>VLOOKUP($B$4,$B$10:$D$62,2,FALSE)</f>
        <v>51</v>
      </c>
      <c r="C6" s="42" t="s">
        <v>188</v>
      </c>
      <c r="H6" s="54" t="s">
        <v>189</v>
      </c>
      <c r="I6" s="42">
        <f>VLOOKUP($B$4,$B$9:$K$62,6,FALSE)</f>
        <v>51</v>
      </c>
      <c r="K6" s="57"/>
      <c r="L6" s="56"/>
      <c r="M6" s="56"/>
      <c r="N6" s="56"/>
      <c r="O6" s="56"/>
      <c r="P6" s="56"/>
    </row>
    <row r="7" spans="1:16" ht="15.75" thickBot="1" x14ac:dyDescent="0.3">
      <c r="A7" s="51" t="s">
        <v>190</v>
      </c>
      <c r="B7" s="46" t="str">
        <f>VLOOKUP($B$4,$B$10:$D$62,3,FALSE)</f>
        <v>+/-1</v>
      </c>
      <c r="C7" s="42" t="s">
        <v>191</v>
      </c>
      <c r="H7" s="54" t="s">
        <v>192</v>
      </c>
      <c r="I7" s="58">
        <f>VLOOKUP($B$4,$B$9:$K$62,10,FALSE)</f>
        <v>0.60790273556231</v>
      </c>
      <c r="K7" s="59"/>
      <c r="L7" s="56"/>
      <c r="M7" s="56"/>
      <c r="N7" s="56"/>
      <c r="O7" s="56"/>
      <c r="P7" s="56"/>
    </row>
    <row r="8" spans="1:16" ht="15.75" thickBot="1" x14ac:dyDescent="0.3"/>
    <row r="9" spans="1:16" ht="15.75" thickBot="1" x14ac:dyDescent="0.3">
      <c r="A9" s="60" t="s">
        <v>193</v>
      </c>
      <c r="B9" s="61" t="s">
        <v>194</v>
      </c>
      <c r="C9" s="61" t="s">
        <v>195</v>
      </c>
      <c r="D9" s="61" t="s">
        <v>196</v>
      </c>
      <c r="E9" s="47" t="s">
        <v>197</v>
      </c>
      <c r="F9" s="54"/>
      <c r="G9" s="54" t="s">
        <v>195</v>
      </c>
      <c r="H9" s="54" t="s">
        <v>198</v>
      </c>
      <c r="I9" s="54" t="s">
        <v>199</v>
      </c>
      <c r="J9" s="54" t="s">
        <v>200</v>
      </c>
      <c r="K9" s="59" t="s">
        <v>201</v>
      </c>
      <c r="L9" s="54" t="s">
        <v>202</v>
      </c>
      <c r="M9" s="54" t="s">
        <v>203</v>
      </c>
      <c r="N9" s="54" t="s">
        <v>204</v>
      </c>
      <c r="O9" s="54" t="s">
        <v>205</v>
      </c>
      <c r="P9" s="54"/>
    </row>
    <row r="10" spans="1:16" x14ac:dyDescent="0.25">
      <c r="A10" s="62"/>
      <c r="B10" s="63" t="s">
        <v>184</v>
      </c>
      <c r="C10" s="63">
        <v>51</v>
      </c>
      <c r="D10" s="65" t="s">
        <v>417</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42">
        <f>IF(ISNUMBER(C10),C10,"NAN")</f>
        <v>51</v>
      </c>
      <c r="H10" s="42">
        <f>LEN(TRIM(D10))</f>
        <v>4</v>
      </c>
      <c r="I10" s="42" t="str">
        <f>IF(H10&gt;=3,MID(TRIM(D10),1,3),"NO")</f>
        <v>+/-</v>
      </c>
      <c r="J10" s="42" t="str">
        <f>IF(TRIM(I10)="+/-",MID(TRIM(D10),4,H10-3),D10)</f>
        <v>1</v>
      </c>
      <c r="K10" s="50">
        <f>IF(TRIM(J10)="*****",0,IF(ISERROR(VALUE(J10)),"NA",VALUE(J10/$I$4)))</f>
        <v>0.60790273556231</v>
      </c>
      <c r="L10" s="50">
        <f>IF(AND(ISNUMBER(G10),ISNUMBER($I$6)),$I$6-G10,"N/A")</f>
        <v>0</v>
      </c>
      <c r="M10" s="50">
        <f>IF(AND(ISNUMBER(K10),ISNUMBER($I$7)),SQRT(K10^2+($I$7)^2),"N/A")</f>
        <v>0.85970429323592401</v>
      </c>
      <c r="N10" s="50">
        <f>IF(AND(ISNUMBER(L10),ISNUMBER(M10),M10&lt;&gt;0),L10/M10,"NA")</f>
        <v>0</v>
      </c>
      <c r="O10" s="42" t="s">
        <v>184</v>
      </c>
    </row>
    <row r="11" spans="1:16" x14ac:dyDescent="0.25">
      <c r="A11" s="62">
        <v>1</v>
      </c>
      <c r="B11" s="63" t="s">
        <v>230</v>
      </c>
      <c r="C11" s="63">
        <v>66</v>
      </c>
      <c r="D11" s="66" t="s">
        <v>418</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42">
        <f t="shared" ref="G11:G62" si="1">IF(ISNUMBER(C11),C11,"NAN")</f>
        <v>66</v>
      </c>
      <c r="H11" s="42">
        <f t="shared" ref="H11:H62" si="2">LEN(TRIM(D11))</f>
        <v>5</v>
      </c>
      <c r="I11" s="42" t="str">
        <f t="shared" ref="I11:I62" si="3">IF(H11&gt;=3,MID(TRIM(D11),1,3),"NO")</f>
        <v>+/-</v>
      </c>
      <c r="J11" s="42" t="str">
        <f t="shared" ref="J11:J62" si="4">IF(TRIM(I11)="+/-",MID(TRIM(D11),4,H11-3),D11)</f>
        <v>10</v>
      </c>
      <c r="K11" s="50">
        <f t="shared" ref="K11:K62" si="5">IF(TRIM(J11)="*****",0,IF(ISERROR(VALUE(J11)),"NA",VALUE(J11/$I$4)))</f>
        <v>6.0790273556230998</v>
      </c>
      <c r="L11" s="50">
        <f t="shared" ref="L11:L62" si="6">IF(AND(ISNUMBER(G11),ISNUMBER($I$6)),$I$6-G11,"N/A")</f>
        <v>-15</v>
      </c>
      <c r="M11" s="50">
        <f t="shared" ref="M11:M62" si="7">IF(AND(ISNUMBER(K11),ISNUMBER($I$7)),SQRT(K11^2+($I$7)^2),"N/A")</f>
        <v>6.1093468821403585</v>
      </c>
      <c r="N11" s="50">
        <f>IF(AND(ISNUMBER(L11),ISNUMBER(M11),M11&lt;&gt;0),L11/M11,"NA")</f>
        <v>-2.4552542668431485</v>
      </c>
      <c r="O11" s="42" t="s">
        <v>208</v>
      </c>
    </row>
    <row r="12" spans="1:16" x14ac:dyDescent="0.25">
      <c r="A12" s="62">
        <v>1</v>
      </c>
      <c r="B12" s="63" t="s">
        <v>232</v>
      </c>
      <c r="C12" s="63">
        <v>66</v>
      </c>
      <c r="D12" s="65" t="s">
        <v>419</v>
      </c>
      <c r="E12" s="48" t="str">
        <f t="shared" si="0"/>
        <v>Significantly Different</v>
      </c>
      <c r="G12" s="42">
        <f t="shared" si="1"/>
        <v>66</v>
      </c>
      <c r="H12" s="42">
        <f t="shared" si="2"/>
        <v>4</v>
      </c>
      <c r="I12" s="42" t="str">
        <f t="shared" si="3"/>
        <v>+/-</v>
      </c>
      <c r="J12" s="42" t="str">
        <f t="shared" si="4"/>
        <v>5</v>
      </c>
      <c r="K12" s="50">
        <f t="shared" si="5"/>
        <v>3.0395136778115499</v>
      </c>
      <c r="L12" s="50">
        <f t="shared" si="6"/>
        <v>-15</v>
      </c>
      <c r="M12" s="50">
        <f t="shared" si="7"/>
        <v>3.0997079109986534</v>
      </c>
      <c r="N12" s="50">
        <f t="shared" ref="N12:N62" si="8">IF(AND(ISNUMBER(L12),ISNUMBER(M12),M12&lt;&gt;0),L12/M12,"NA")</f>
        <v>-4.839165634534691</v>
      </c>
      <c r="O12" s="42" t="s">
        <v>211</v>
      </c>
    </row>
    <row r="13" spans="1:16" x14ac:dyDescent="0.25">
      <c r="A13" s="62">
        <v>3</v>
      </c>
      <c r="B13" s="63" t="s">
        <v>216</v>
      </c>
      <c r="C13" s="63">
        <v>65</v>
      </c>
      <c r="D13" s="65" t="s">
        <v>418</v>
      </c>
      <c r="E13" s="48" t="str">
        <f t="shared" si="0"/>
        <v>Significantly Different</v>
      </c>
      <c r="G13" s="42">
        <f t="shared" si="1"/>
        <v>65</v>
      </c>
      <c r="H13" s="42">
        <f t="shared" si="2"/>
        <v>5</v>
      </c>
      <c r="I13" s="42" t="str">
        <f t="shared" si="3"/>
        <v>+/-</v>
      </c>
      <c r="J13" s="42" t="str">
        <f t="shared" si="4"/>
        <v>10</v>
      </c>
      <c r="K13" s="50">
        <f t="shared" si="5"/>
        <v>6.0790273556230998</v>
      </c>
      <c r="L13" s="50">
        <f t="shared" si="6"/>
        <v>-14</v>
      </c>
      <c r="M13" s="50">
        <f t="shared" si="7"/>
        <v>6.1093468821403585</v>
      </c>
      <c r="N13" s="50">
        <f t="shared" si="8"/>
        <v>-2.2915706490536052</v>
      </c>
      <c r="O13" s="42" t="s">
        <v>213</v>
      </c>
    </row>
    <row r="14" spans="1:16" x14ac:dyDescent="0.25">
      <c r="A14" s="62">
        <v>4</v>
      </c>
      <c r="B14" s="63" t="s">
        <v>236</v>
      </c>
      <c r="C14" s="63">
        <v>63</v>
      </c>
      <c r="D14" s="65" t="s">
        <v>420</v>
      </c>
      <c r="E14" s="48" t="str">
        <f t="shared" si="0"/>
        <v>Significantly Different</v>
      </c>
      <c r="G14" s="42">
        <f t="shared" si="1"/>
        <v>63</v>
      </c>
      <c r="H14" s="42">
        <f t="shared" si="2"/>
        <v>4</v>
      </c>
      <c r="I14" s="42" t="str">
        <f t="shared" si="3"/>
        <v>+/-</v>
      </c>
      <c r="J14" s="42" t="str">
        <f t="shared" si="4"/>
        <v>4</v>
      </c>
      <c r="K14" s="50">
        <f t="shared" si="5"/>
        <v>2.43161094224924</v>
      </c>
      <c r="L14" s="50">
        <f t="shared" si="6"/>
        <v>-12</v>
      </c>
      <c r="M14" s="50">
        <f t="shared" si="7"/>
        <v>2.5064471888253257</v>
      </c>
      <c r="N14" s="50">
        <f t="shared" si="8"/>
        <v>-4.7876532382172128</v>
      </c>
      <c r="O14" s="42" t="s">
        <v>215</v>
      </c>
    </row>
    <row r="15" spans="1:16" x14ac:dyDescent="0.25">
      <c r="A15" s="62">
        <v>5</v>
      </c>
      <c r="B15" s="63" t="s">
        <v>211</v>
      </c>
      <c r="C15" s="63">
        <v>62</v>
      </c>
      <c r="D15" s="65" t="s">
        <v>421</v>
      </c>
      <c r="E15" s="48" t="str">
        <f t="shared" si="0"/>
        <v>Significantly Different</v>
      </c>
      <c r="G15" s="42">
        <f t="shared" si="1"/>
        <v>62</v>
      </c>
      <c r="H15" s="42">
        <f t="shared" si="2"/>
        <v>4</v>
      </c>
      <c r="I15" s="42" t="str">
        <f t="shared" si="3"/>
        <v>+/-</v>
      </c>
      <c r="J15" s="42" t="str">
        <f t="shared" si="4"/>
        <v>9</v>
      </c>
      <c r="K15" s="50">
        <f t="shared" si="5"/>
        <v>5.4711246200607899</v>
      </c>
      <c r="L15" s="50">
        <f t="shared" si="6"/>
        <v>-11</v>
      </c>
      <c r="M15" s="50">
        <f t="shared" si="7"/>
        <v>5.5047933970440219</v>
      </c>
      <c r="N15" s="50">
        <f t="shared" si="8"/>
        <v>-1.9982584643243484</v>
      </c>
      <c r="O15" s="42" t="s">
        <v>218</v>
      </c>
    </row>
    <row r="16" spans="1:16" x14ac:dyDescent="0.25">
      <c r="A16" s="62">
        <v>6</v>
      </c>
      <c r="B16" s="63" t="s">
        <v>240</v>
      </c>
      <c r="C16" s="77">
        <v>60</v>
      </c>
      <c r="D16" s="65" t="s">
        <v>422</v>
      </c>
      <c r="E16" s="48" t="str">
        <f t="shared" si="0"/>
        <v>Significantly Different</v>
      </c>
      <c r="G16" s="42">
        <f t="shared" si="1"/>
        <v>60</v>
      </c>
      <c r="H16" s="42">
        <f t="shared" si="2"/>
        <v>4</v>
      </c>
      <c r="I16" s="42" t="str">
        <f t="shared" si="3"/>
        <v>+/-</v>
      </c>
      <c r="J16" s="42" t="str">
        <f t="shared" si="4"/>
        <v>3</v>
      </c>
      <c r="K16" s="50">
        <f t="shared" si="5"/>
        <v>1.8237082066869301</v>
      </c>
      <c r="L16" s="50">
        <f t="shared" si="6"/>
        <v>-9</v>
      </c>
      <c r="M16" s="50">
        <f t="shared" si="7"/>
        <v>1.9223572402239388</v>
      </c>
      <c r="N16" s="50">
        <f t="shared" si="8"/>
        <v>-4.6817520758792854</v>
      </c>
      <c r="O16" s="42" t="s">
        <v>220</v>
      </c>
    </row>
    <row r="17" spans="1:15" x14ac:dyDescent="0.25">
      <c r="A17" s="62">
        <v>7</v>
      </c>
      <c r="B17" s="63" t="s">
        <v>233</v>
      </c>
      <c r="C17" s="63">
        <v>59</v>
      </c>
      <c r="D17" s="65" t="s">
        <v>423</v>
      </c>
      <c r="E17" s="48" t="str">
        <f t="shared" si="0"/>
        <v>Significantly Different</v>
      </c>
      <c r="G17" s="42">
        <f t="shared" si="1"/>
        <v>59</v>
      </c>
      <c r="H17" s="42">
        <f t="shared" si="2"/>
        <v>4</v>
      </c>
      <c r="I17" s="42" t="str">
        <f t="shared" si="3"/>
        <v>+/-</v>
      </c>
      <c r="J17" s="42" t="str">
        <f t="shared" si="4"/>
        <v>7</v>
      </c>
      <c r="K17" s="50">
        <f t="shared" si="5"/>
        <v>4.2553191489361701</v>
      </c>
      <c r="L17" s="50">
        <f t="shared" si="6"/>
        <v>-8</v>
      </c>
      <c r="M17" s="50">
        <f t="shared" si="7"/>
        <v>4.2985214661796203</v>
      </c>
      <c r="N17" s="50">
        <f t="shared" si="8"/>
        <v>-1.8611050480829932</v>
      </c>
      <c r="O17" s="42" t="s">
        <v>222</v>
      </c>
    </row>
    <row r="18" spans="1:15" x14ac:dyDescent="0.25">
      <c r="A18" s="62">
        <v>7</v>
      </c>
      <c r="B18" s="63" t="s">
        <v>221</v>
      </c>
      <c r="C18" s="63">
        <v>59</v>
      </c>
      <c r="D18" s="65" t="s">
        <v>424</v>
      </c>
      <c r="E18" s="48" t="str">
        <f t="shared" si="0"/>
        <v>Significantly Different</v>
      </c>
      <c r="G18" s="42">
        <f t="shared" si="1"/>
        <v>59</v>
      </c>
      <c r="H18" s="42">
        <f t="shared" si="2"/>
        <v>4</v>
      </c>
      <c r="I18" s="42" t="str">
        <f t="shared" si="3"/>
        <v>+/-</v>
      </c>
      <c r="J18" s="42" t="str">
        <f t="shared" si="4"/>
        <v>6</v>
      </c>
      <c r="K18" s="50">
        <f t="shared" si="5"/>
        <v>3.6474164133738602</v>
      </c>
      <c r="L18" s="50">
        <f t="shared" si="6"/>
        <v>-8</v>
      </c>
      <c r="M18" s="50">
        <f t="shared" si="7"/>
        <v>3.6977279819442068</v>
      </c>
      <c r="N18" s="50">
        <f t="shared" si="8"/>
        <v>-2.1634906729385017</v>
      </c>
      <c r="O18" s="42" t="s">
        <v>224</v>
      </c>
    </row>
    <row r="19" spans="1:15" x14ac:dyDescent="0.25">
      <c r="A19" s="62">
        <v>7</v>
      </c>
      <c r="B19" s="63" t="s">
        <v>238</v>
      </c>
      <c r="C19" s="63">
        <v>59</v>
      </c>
      <c r="D19" s="65" t="s">
        <v>425</v>
      </c>
      <c r="E19" s="48" t="str">
        <f t="shared" si="0"/>
        <v>Not Significantly Different</v>
      </c>
      <c r="G19" s="42">
        <f t="shared" si="1"/>
        <v>59</v>
      </c>
      <c r="H19" s="42">
        <f t="shared" si="2"/>
        <v>4</v>
      </c>
      <c r="I19" s="42" t="str">
        <f t="shared" si="3"/>
        <v>+/-</v>
      </c>
      <c r="J19" s="42" t="str">
        <f t="shared" si="4"/>
        <v>8</v>
      </c>
      <c r="K19" s="50">
        <f t="shared" si="5"/>
        <v>4.86322188449848</v>
      </c>
      <c r="L19" s="50">
        <f t="shared" si="6"/>
        <v>-8</v>
      </c>
      <c r="M19" s="50">
        <f t="shared" si="7"/>
        <v>4.9010685399991178</v>
      </c>
      <c r="N19" s="50">
        <f t="shared" si="8"/>
        <v>-1.6322971071939834</v>
      </c>
      <c r="O19" s="42" t="s">
        <v>226</v>
      </c>
    </row>
    <row r="20" spans="1:15" x14ac:dyDescent="0.25">
      <c r="A20" s="62">
        <v>10</v>
      </c>
      <c r="B20" s="63" t="s">
        <v>208</v>
      </c>
      <c r="C20" s="63">
        <v>58</v>
      </c>
      <c r="D20" s="66" t="s">
        <v>420</v>
      </c>
      <c r="E20" s="48" t="str">
        <f t="shared" si="0"/>
        <v>Significantly Different</v>
      </c>
      <c r="G20" s="42">
        <f t="shared" si="1"/>
        <v>58</v>
      </c>
      <c r="H20" s="42">
        <f t="shared" si="2"/>
        <v>4</v>
      </c>
      <c r="I20" s="42" t="str">
        <f t="shared" si="3"/>
        <v>+/-</v>
      </c>
      <c r="J20" s="42" t="str">
        <f t="shared" si="4"/>
        <v>4</v>
      </c>
      <c r="K20" s="50">
        <f t="shared" si="5"/>
        <v>2.43161094224924</v>
      </c>
      <c r="L20" s="50">
        <f t="shared" si="6"/>
        <v>-7</v>
      </c>
      <c r="M20" s="50">
        <f t="shared" si="7"/>
        <v>2.5064471888253257</v>
      </c>
      <c r="N20" s="50">
        <f t="shared" si="8"/>
        <v>-2.7927977222933742</v>
      </c>
      <c r="O20" s="42" t="s">
        <v>229</v>
      </c>
    </row>
    <row r="21" spans="1:15" x14ac:dyDescent="0.25">
      <c r="A21" s="62">
        <v>10</v>
      </c>
      <c r="B21" s="63" t="s">
        <v>237</v>
      </c>
      <c r="C21" s="63">
        <v>58</v>
      </c>
      <c r="D21" s="65" t="s">
        <v>422</v>
      </c>
      <c r="E21" s="48" t="str">
        <f t="shared" si="0"/>
        <v>Significantly Different</v>
      </c>
      <c r="G21" s="42">
        <f t="shared" si="1"/>
        <v>58</v>
      </c>
      <c r="H21" s="42">
        <f t="shared" si="2"/>
        <v>4</v>
      </c>
      <c r="I21" s="42" t="str">
        <f t="shared" si="3"/>
        <v>+/-</v>
      </c>
      <c r="J21" s="42" t="str">
        <f t="shared" si="4"/>
        <v>3</v>
      </c>
      <c r="K21" s="50">
        <f t="shared" si="5"/>
        <v>1.8237082066869301</v>
      </c>
      <c r="L21" s="50">
        <f t="shared" si="6"/>
        <v>-7</v>
      </c>
      <c r="M21" s="50">
        <f t="shared" si="7"/>
        <v>1.9223572402239388</v>
      </c>
      <c r="N21" s="50">
        <f t="shared" si="8"/>
        <v>-3.6413627256838885</v>
      </c>
      <c r="O21" s="42" t="s">
        <v>231</v>
      </c>
    </row>
    <row r="22" spans="1:15" x14ac:dyDescent="0.25">
      <c r="A22" s="62">
        <v>10</v>
      </c>
      <c r="B22" s="63" t="s">
        <v>219</v>
      </c>
      <c r="C22" s="63">
        <v>58</v>
      </c>
      <c r="D22" s="65" t="s">
        <v>420</v>
      </c>
      <c r="E22" s="48" t="str">
        <f t="shared" si="0"/>
        <v>Significantly Different</v>
      </c>
      <c r="G22" s="42">
        <f t="shared" si="1"/>
        <v>58</v>
      </c>
      <c r="H22" s="42">
        <f t="shared" si="2"/>
        <v>4</v>
      </c>
      <c r="I22" s="42" t="str">
        <f t="shared" si="3"/>
        <v>+/-</v>
      </c>
      <c r="J22" s="42" t="str">
        <f t="shared" si="4"/>
        <v>4</v>
      </c>
      <c r="K22" s="50">
        <f t="shared" si="5"/>
        <v>2.43161094224924</v>
      </c>
      <c r="L22" s="50">
        <f t="shared" si="6"/>
        <v>-7</v>
      </c>
      <c r="M22" s="50">
        <f t="shared" si="7"/>
        <v>2.5064471888253257</v>
      </c>
      <c r="N22" s="50">
        <f t="shared" si="8"/>
        <v>-2.7927977222933742</v>
      </c>
      <c r="O22" s="42" t="s">
        <v>233</v>
      </c>
    </row>
    <row r="23" spans="1:15" x14ac:dyDescent="0.25">
      <c r="A23" s="62">
        <v>10</v>
      </c>
      <c r="B23" s="63" t="s">
        <v>242</v>
      </c>
      <c r="C23" s="63">
        <v>58</v>
      </c>
      <c r="D23" s="65" t="s">
        <v>420</v>
      </c>
      <c r="E23" s="48" t="str">
        <f t="shared" si="0"/>
        <v>Significantly Different</v>
      </c>
      <c r="G23" s="42">
        <f t="shared" si="1"/>
        <v>58</v>
      </c>
      <c r="H23" s="42">
        <f t="shared" si="2"/>
        <v>4</v>
      </c>
      <c r="I23" s="42" t="str">
        <f t="shared" si="3"/>
        <v>+/-</v>
      </c>
      <c r="J23" s="42" t="str">
        <f t="shared" si="4"/>
        <v>4</v>
      </c>
      <c r="K23" s="50">
        <f t="shared" si="5"/>
        <v>2.43161094224924</v>
      </c>
      <c r="L23" s="50">
        <f t="shared" si="6"/>
        <v>-7</v>
      </c>
      <c r="M23" s="50">
        <f t="shared" si="7"/>
        <v>2.5064471888253257</v>
      </c>
      <c r="N23" s="50">
        <f t="shared" si="8"/>
        <v>-2.7927977222933742</v>
      </c>
      <c r="O23" s="42" t="s">
        <v>221</v>
      </c>
    </row>
    <row r="24" spans="1:15" x14ac:dyDescent="0.25">
      <c r="A24" s="62">
        <v>10</v>
      </c>
      <c r="B24" s="63" t="s">
        <v>227</v>
      </c>
      <c r="C24" s="63">
        <v>58</v>
      </c>
      <c r="D24" s="65" t="s">
        <v>424</v>
      </c>
      <c r="E24" s="48" t="str">
        <f t="shared" si="0"/>
        <v>Significantly Different</v>
      </c>
      <c r="G24" s="42">
        <f t="shared" si="1"/>
        <v>58</v>
      </c>
      <c r="H24" s="42">
        <f t="shared" si="2"/>
        <v>4</v>
      </c>
      <c r="I24" s="42" t="str">
        <f t="shared" si="3"/>
        <v>+/-</v>
      </c>
      <c r="J24" s="42" t="str">
        <f t="shared" si="4"/>
        <v>6</v>
      </c>
      <c r="K24" s="50">
        <f t="shared" si="5"/>
        <v>3.6474164133738602</v>
      </c>
      <c r="L24" s="50">
        <f t="shared" si="6"/>
        <v>-7</v>
      </c>
      <c r="M24" s="50">
        <f t="shared" si="7"/>
        <v>3.6977279819442068</v>
      </c>
      <c r="N24" s="50">
        <f t="shared" si="8"/>
        <v>-1.8930543388211891</v>
      </c>
      <c r="O24" s="42" t="s">
        <v>235</v>
      </c>
    </row>
    <row r="25" spans="1:15" x14ac:dyDescent="0.25">
      <c r="A25" s="62">
        <v>15</v>
      </c>
      <c r="B25" s="63" t="s">
        <v>213</v>
      </c>
      <c r="C25" s="63">
        <v>57</v>
      </c>
      <c r="D25" s="65" t="s">
        <v>420</v>
      </c>
      <c r="E25" s="48" t="str">
        <f t="shared" si="0"/>
        <v>Significantly Different</v>
      </c>
      <c r="G25" s="42">
        <f t="shared" si="1"/>
        <v>57</v>
      </c>
      <c r="H25" s="42">
        <f t="shared" si="2"/>
        <v>4</v>
      </c>
      <c r="I25" s="42" t="str">
        <f t="shared" si="3"/>
        <v>+/-</v>
      </c>
      <c r="J25" s="42" t="str">
        <f t="shared" si="4"/>
        <v>4</v>
      </c>
      <c r="K25" s="50">
        <f t="shared" si="5"/>
        <v>2.43161094224924</v>
      </c>
      <c r="L25" s="50">
        <f t="shared" si="6"/>
        <v>-6</v>
      </c>
      <c r="M25" s="50">
        <f t="shared" si="7"/>
        <v>2.5064471888253257</v>
      </c>
      <c r="N25" s="50">
        <f t="shared" si="8"/>
        <v>-2.3938266191086064</v>
      </c>
      <c r="O25" s="42" t="s">
        <v>237</v>
      </c>
    </row>
    <row r="26" spans="1:15" x14ac:dyDescent="0.25">
      <c r="A26" s="62">
        <v>15</v>
      </c>
      <c r="B26" s="63" t="s">
        <v>215</v>
      </c>
      <c r="C26" s="63">
        <v>57</v>
      </c>
      <c r="D26" s="65" t="s">
        <v>420</v>
      </c>
      <c r="E26" s="48" t="str">
        <f t="shared" si="0"/>
        <v>Significantly Different</v>
      </c>
      <c r="G26" s="42">
        <f t="shared" si="1"/>
        <v>57</v>
      </c>
      <c r="H26" s="42">
        <f t="shared" si="2"/>
        <v>4</v>
      </c>
      <c r="I26" s="42" t="str">
        <f t="shared" si="3"/>
        <v>+/-</v>
      </c>
      <c r="J26" s="42" t="str">
        <f t="shared" si="4"/>
        <v>4</v>
      </c>
      <c r="K26" s="50">
        <f t="shared" si="5"/>
        <v>2.43161094224924</v>
      </c>
      <c r="L26" s="50">
        <f t="shared" si="6"/>
        <v>-6</v>
      </c>
      <c r="M26" s="50">
        <f t="shared" si="7"/>
        <v>2.5064471888253257</v>
      </c>
      <c r="N26" s="50">
        <f t="shared" si="8"/>
        <v>-2.3938266191086064</v>
      </c>
      <c r="O26" s="42" t="s">
        <v>219</v>
      </c>
    </row>
    <row r="27" spans="1:15" x14ac:dyDescent="0.25">
      <c r="A27" s="62">
        <v>15</v>
      </c>
      <c r="B27" s="63" t="s">
        <v>241</v>
      </c>
      <c r="C27" s="63">
        <v>57</v>
      </c>
      <c r="D27" s="65" t="s">
        <v>420</v>
      </c>
      <c r="E27" s="48" t="str">
        <f t="shared" si="0"/>
        <v>Significantly Different</v>
      </c>
      <c r="G27" s="42">
        <f t="shared" si="1"/>
        <v>57</v>
      </c>
      <c r="H27" s="42">
        <f t="shared" si="2"/>
        <v>4</v>
      </c>
      <c r="I27" s="42" t="str">
        <f t="shared" si="3"/>
        <v>+/-</v>
      </c>
      <c r="J27" s="42" t="str">
        <f t="shared" si="4"/>
        <v>4</v>
      </c>
      <c r="K27" s="50">
        <f t="shared" si="5"/>
        <v>2.43161094224924</v>
      </c>
      <c r="L27" s="50">
        <f t="shared" si="6"/>
        <v>-6</v>
      </c>
      <c r="M27" s="50">
        <f t="shared" si="7"/>
        <v>2.5064471888253257</v>
      </c>
      <c r="N27" s="50">
        <f t="shared" si="8"/>
        <v>-2.3938266191086064</v>
      </c>
      <c r="O27" s="42" t="s">
        <v>236</v>
      </c>
    </row>
    <row r="28" spans="1:15" x14ac:dyDescent="0.25">
      <c r="A28" s="62">
        <v>18</v>
      </c>
      <c r="B28" s="63" t="s">
        <v>225</v>
      </c>
      <c r="C28" s="63">
        <v>56</v>
      </c>
      <c r="D28" s="65" t="s">
        <v>420</v>
      </c>
      <c r="E28" s="48" t="str">
        <f t="shared" si="0"/>
        <v>Significantly Different</v>
      </c>
      <c r="G28" s="42">
        <f t="shared" si="1"/>
        <v>56</v>
      </c>
      <c r="H28" s="42">
        <f t="shared" si="2"/>
        <v>4</v>
      </c>
      <c r="I28" s="42" t="str">
        <f t="shared" si="3"/>
        <v>+/-</v>
      </c>
      <c r="J28" s="42" t="str">
        <f t="shared" si="4"/>
        <v>4</v>
      </c>
      <c r="K28" s="50">
        <f t="shared" si="5"/>
        <v>2.43161094224924</v>
      </c>
      <c r="L28" s="50">
        <f t="shared" si="6"/>
        <v>-5</v>
      </c>
      <c r="M28" s="50">
        <f t="shared" si="7"/>
        <v>2.5064471888253257</v>
      </c>
      <c r="N28" s="50">
        <f t="shared" si="8"/>
        <v>-1.9948555159238386</v>
      </c>
      <c r="O28" s="42" t="s">
        <v>225</v>
      </c>
    </row>
    <row r="29" spans="1:15" x14ac:dyDescent="0.25">
      <c r="A29" s="62">
        <v>18</v>
      </c>
      <c r="B29" s="63" t="s">
        <v>260</v>
      </c>
      <c r="C29" s="63">
        <v>56</v>
      </c>
      <c r="D29" s="65" t="s">
        <v>420</v>
      </c>
      <c r="E29" s="48" t="str">
        <f t="shared" si="0"/>
        <v>Significantly Different</v>
      </c>
      <c r="G29" s="42">
        <f t="shared" si="1"/>
        <v>56</v>
      </c>
      <c r="H29" s="42">
        <f t="shared" si="2"/>
        <v>4</v>
      </c>
      <c r="I29" s="42" t="str">
        <f t="shared" si="3"/>
        <v>+/-</v>
      </c>
      <c r="J29" s="42" t="str">
        <f t="shared" si="4"/>
        <v>4</v>
      </c>
      <c r="K29" s="50">
        <f t="shared" si="5"/>
        <v>2.43161094224924</v>
      </c>
      <c r="L29" s="50">
        <f t="shared" si="6"/>
        <v>-5</v>
      </c>
      <c r="M29" s="50">
        <f t="shared" si="7"/>
        <v>2.5064471888253257</v>
      </c>
      <c r="N29" s="50">
        <f t="shared" si="8"/>
        <v>-1.9948555159238386</v>
      </c>
      <c r="O29" s="42" t="s">
        <v>241</v>
      </c>
    </row>
    <row r="30" spans="1:15" x14ac:dyDescent="0.25">
      <c r="A30" s="62">
        <v>20</v>
      </c>
      <c r="B30" s="63" t="s">
        <v>243</v>
      </c>
      <c r="C30" s="63">
        <v>55</v>
      </c>
      <c r="D30" s="65" t="s">
        <v>422</v>
      </c>
      <c r="E30" s="48" t="str">
        <f t="shared" si="0"/>
        <v>Significantly Different</v>
      </c>
      <c r="G30" s="42">
        <f t="shared" si="1"/>
        <v>55</v>
      </c>
      <c r="H30" s="42">
        <f t="shared" si="2"/>
        <v>4</v>
      </c>
      <c r="I30" s="42" t="str">
        <f t="shared" si="3"/>
        <v>+/-</v>
      </c>
      <c r="J30" s="42" t="str">
        <f t="shared" si="4"/>
        <v>3</v>
      </c>
      <c r="K30" s="50">
        <f t="shared" si="5"/>
        <v>1.8237082066869301</v>
      </c>
      <c r="L30" s="50">
        <f t="shared" si="6"/>
        <v>-4</v>
      </c>
      <c r="M30" s="50">
        <f t="shared" si="7"/>
        <v>1.9223572402239388</v>
      </c>
      <c r="N30" s="50">
        <f t="shared" si="8"/>
        <v>-2.0807787003907934</v>
      </c>
      <c r="O30" s="42" t="s">
        <v>207</v>
      </c>
    </row>
    <row r="31" spans="1:15" x14ac:dyDescent="0.25">
      <c r="A31" s="62">
        <v>20</v>
      </c>
      <c r="B31" s="63" t="s">
        <v>263</v>
      </c>
      <c r="C31" s="63">
        <v>55</v>
      </c>
      <c r="D31" s="65" t="s">
        <v>420</v>
      </c>
      <c r="E31" s="48" t="str">
        <f t="shared" si="0"/>
        <v>Not Significantly Different</v>
      </c>
      <c r="G31" s="42">
        <f t="shared" si="1"/>
        <v>55</v>
      </c>
      <c r="H31" s="42">
        <f t="shared" si="2"/>
        <v>4</v>
      </c>
      <c r="I31" s="42" t="str">
        <f t="shared" si="3"/>
        <v>+/-</v>
      </c>
      <c r="J31" s="42" t="str">
        <f t="shared" si="4"/>
        <v>4</v>
      </c>
      <c r="K31" s="50">
        <f t="shared" si="5"/>
        <v>2.43161094224924</v>
      </c>
      <c r="L31" s="50">
        <f t="shared" si="6"/>
        <v>-4</v>
      </c>
      <c r="M31" s="50">
        <f t="shared" si="7"/>
        <v>2.5064471888253257</v>
      </c>
      <c r="N31" s="50">
        <f t="shared" si="8"/>
        <v>-1.5958844127390708</v>
      </c>
      <c r="O31" s="42" t="s">
        <v>244</v>
      </c>
    </row>
    <row r="32" spans="1:15" x14ac:dyDescent="0.25">
      <c r="A32" s="62">
        <v>22</v>
      </c>
      <c r="B32" s="63" t="s">
        <v>258</v>
      </c>
      <c r="C32" s="63">
        <v>54</v>
      </c>
      <c r="D32" s="65" t="s">
        <v>426</v>
      </c>
      <c r="E32" s="48" t="str">
        <f t="shared" si="0"/>
        <v>Significantly Different</v>
      </c>
      <c r="G32" s="42">
        <f t="shared" si="1"/>
        <v>54</v>
      </c>
      <c r="H32" s="42">
        <f t="shared" si="2"/>
        <v>4</v>
      </c>
      <c r="I32" s="42" t="str">
        <f t="shared" si="3"/>
        <v>+/-</v>
      </c>
      <c r="J32" s="42" t="str">
        <f t="shared" si="4"/>
        <v>2</v>
      </c>
      <c r="K32" s="50">
        <f t="shared" si="5"/>
        <v>1.21580547112462</v>
      </c>
      <c r="L32" s="50">
        <f t="shared" si="6"/>
        <v>-3</v>
      </c>
      <c r="M32" s="50">
        <f t="shared" si="7"/>
        <v>1.3593118404254041</v>
      </c>
      <c r="N32" s="50">
        <f t="shared" si="8"/>
        <v>-2.2069990937922923</v>
      </c>
      <c r="O32" s="42" t="s">
        <v>247</v>
      </c>
    </row>
    <row r="33" spans="1:15" x14ac:dyDescent="0.25">
      <c r="A33" s="62">
        <v>23</v>
      </c>
      <c r="B33" s="63" t="s">
        <v>235</v>
      </c>
      <c r="C33" s="63">
        <v>53</v>
      </c>
      <c r="D33" s="65" t="s">
        <v>426</v>
      </c>
      <c r="E33" s="48" t="str">
        <f t="shared" si="0"/>
        <v>Not Significantly Different</v>
      </c>
      <c r="G33" s="42">
        <f t="shared" si="1"/>
        <v>53</v>
      </c>
      <c r="H33" s="42">
        <f t="shared" si="2"/>
        <v>4</v>
      </c>
      <c r="I33" s="42" t="str">
        <f t="shared" si="3"/>
        <v>+/-</v>
      </c>
      <c r="J33" s="42" t="str">
        <f t="shared" si="4"/>
        <v>2</v>
      </c>
      <c r="K33" s="50">
        <f t="shared" si="5"/>
        <v>1.21580547112462</v>
      </c>
      <c r="L33" s="50">
        <f t="shared" si="6"/>
        <v>-2</v>
      </c>
      <c r="M33" s="50">
        <f t="shared" si="7"/>
        <v>1.3593118404254041</v>
      </c>
      <c r="N33" s="50">
        <f t="shared" si="8"/>
        <v>-1.4713327291948617</v>
      </c>
      <c r="O33" s="42" t="s">
        <v>249</v>
      </c>
    </row>
    <row r="34" spans="1:15" x14ac:dyDescent="0.25">
      <c r="A34" s="62">
        <v>23</v>
      </c>
      <c r="B34" s="63" t="s">
        <v>251</v>
      </c>
      <c r="C34" s="63">
        <v>53</v>
      </c>
      <c r="D34" s="65" t="s">
        <v>420</v>
      </c>
      <c r="E34" s="48" t="str">
        <f t="shared" si="0"/>
        <v>Not Significantly Different</v>
      </c>
      <c r="G34" s="42">
        <f t="shared" si="1"/>
        <v>53</v>
      </c>
      <c r="H34" s="42">
        <f t="shared" si="2"/>
        <v>4</v>
      </c>
      <c r="I34" s="42" t="str">
        <f t="shared" si="3"/>
        <v>+/-</v>
      </c>
      <c r="J34" s="42" t="str">
        <f t="shared" si="4"/>
        <v>4</v>
      </c>
      <c r="K34" s="50">
        <f t="shared" si="5"/>
        <v>2.43161094224924</v>
      </c>
      <c r="L34" s="50">
        <f t="shared" si="6"/>
        <v>-2</v>
      </c>
      <c r="M34" s="50">
        <f t="shared" si="7"/>
        <v>2.5064471888253257</v>
      </c>
      <c r="N34" s="50">
        <f t="shared" si="8"/>
        <v>-0.79794220636953539</v>
      </c>
      <c r="O34" s="42" t="s">
        <v>240</v>
      </c>
    </row>
    <row r="35" spans="1:15" x14ac:dyDescent="0.25">
      <c r="A35" s="62">
        <v>23</v>
      </c>
      <c r="B35" s="63" t="s">
        <v>234</v>
      </c>
      <c r="C35" s="63">
        <v>53</v>
      </c>
      <c r="D35" s="65" t="s">
        <v>422</v>
      </c>
      <c r="E35" s="48" t="str">
        <f t="shared" si="0"/>
        <v>Not Significantly Different</v>
      </c>
      <c r="G35" s="42">
        <f t="shared" si="1"/>
        <v>53</v>
      </c>
      <c r="H35" s="42">
        <f t="shared" si="2"/>
        <v>4</v>
      </c>
      <c r="I35" s="42" t="str">
        <f t="shared" si="3"/>
        <v>+/-</v>
      </c>
      <c r="J35" s="42" t="str">
        <f t="shared" si="4"/>
        <v>3</v>
      </c>
      <c r="K35" s="50">
        <f t="shared" si="5"/>
        <v>1.8237082066869301</v>
      </c>
      <c r="L35" s="50">
        <f t="shared" si="6"/>
        <v>-2</v>
      </c>
      <c r="M35" s="50">
        <f t="shared" si="7"/>
        <v>1.9223572402239388</v>
      </c>
      <c r="N35" s="50">
        <f t="shared" si="8"/>
        <v>-1.0403893501953967</v>
      </c>
      <c r="O35" s="42" t="s">
        <v>250</v>
      </c>
    </row>
    <row r="36" spans="1:15" x14ac:dyDescent="0.25">
      <c r="A36" s="62">
        <v>26</v>
      </c>
      <c r="B36" s="63" t="s">
        <v>220</v>
      </c>
      <c r="C36" s="63">
        <v>52</v>
      </c>
      <c r="D36" s="65" t="s">
        <v>420</v>
      </c>
      <c r="E36" s="48" t="str">
        <f t="shared" si="0"/>
        <v>Not Significantly Different</v>
      </c>
      <c r="G36" s="42">
        <f t="shared" si="1"/>
        <v>52</v>
      </c>
      <c r="H36" s="42">
        <f t="shared" si="2"/>
        <v>4</v>
      </c>
      <c r="I36" s="42" t="str">
        <f t="shared" si="3"/>
        <v>+/-</v>
      </c>
      <c r="J36" s="42" t="str">
        <f t="shared" si="4"/>
        <v>4</v>
      </c>
      <c r="K36" s="50">
        <f t="shared" si="5"/>
        <v>2.43161094224924</v>
      </c>
      <c r="L36" s="50">
        <f t="shared" si="6"/>
        <v>-1</v>
      </c>
      <c r="M36" s="50">
        <f t="shared" si="7"/>
        <v>2.5064471888253257</v>
      </c>
      <c r="N36" s="50">
        <f t="shared" si="8"/>
        <v>-0.39897110318476769</v>
      </c>
      <c r="O36" s="42" t="s">
        <v>242</v>
      </c>
    </row>
    <row r="37" spans="1:15" x14ac:dyDescent="0.25">
      <c r="A37" s="62">
        <v>26</v>
      </c>
      <c r="B37" s="63" t="s">
        <v>254</v>
      </c>
      <c r="C37" s="63">
        <v>52</v>
      </c>
      <c r="D37" s="65" t="s">
        <v>419</v>
      </c>
      <c r="E37" s="48" t="str">
        <f t="shared" si="0"/>
        <v>Not Significantly Different</v>
      </c>
      <c r="G37" s="42">
        <f t="shared" si="1"/>
        <v>52</v>
      </c>
      <c r="H37" s="42">
        <f t="shared" si="2"/>
        <v>4</v>
      </c>
      <c r="I37" s="42" t="str">
        <f t="shared" si="3"/>
        <v>+/-</v>
      </c>
      <c r="J37" s="42" t="str">
        <f t="shared" si="4"/>
        <v>5</v>
      </c>
      <c r="K37" s="50">
        <f t="shared" si="5"/>
        <v>3.0395136778115499</v>
      </c>
      <c r="L37" s="50">
        <f t="shared" si="6"/>
        <v>-1</v>
      </c>
      <c r="M37" s="50">
        <f t="shared" si="7"/>
        <v>3.0997079109986534</v>
      </c>
      <c r="N37" s="50">
        <f t="shared" si="8"/>
        <v>-0.32261104230231274</v>
      </c>
      <c r="O37" s="42" t="s">
        <v>223</v>
      </c>
    </row>
    <row r="38" spans="1:15" x14ac:dyDescent="0.25">
      <c r="A38" s="62">
        <v>26</v>
      </c>
      <c r="B38" s="63" t="s">
        <v>256</v>
      </c>
      <c r="C38" s="63">
        <v>52</v>
      </c>
      <c r="D38" s="65" t="s">
        <v>422</v>
      </c>
      <c r="E38" s="48" t="str">
        <f t="shared" si="0"/>
        <v>Not Significantly Different</v>
      </c>
      <c r="G38" s="42">
        <f t="shared" si="1"/>
        <v>52</v>
      </c>
      <c r="H38" s="42">
        <f t="shared" si="2"/>
        <v>4</v>
      </c>
      <c r="I38" s="42" t="str">
        <f t="shared" si="3"/>
        <v>+/-</v>
      </c>
      <c r="J38" s="42" t="str">
        <f t="shared" si="4"/>
        <v>3</v>
      </c>
      <c r="K38" s="50">
        <f t="shared" si="5"/>
        <v>1.8237082066869301</v>
      </c>
      <c r="L38" s="50">
        <f t="shared" si="6"/>
        <v>-1</v>
      </c>
      <c r="M38" s="50">
        <f t="shared" si="7"/>
        <v>1.9223572402239388</v>
      </c>
      <c r="N38" s="50">
        <f t="shared" si="8"/>
        <v>-0.52019467509769834</v>
      </c>
      <c r="O38" s="42" t="s">
        <v>227</v>
      </c>
    </row>
    <row r="39" spans="1:15" x14ac:dyDescent="0.25">
      <c r="A39" s="62">
        <v>29</v>
      </c>
      <c r="B39" s="63" t="s">
        <v>207</v>
      </c>
      <c r="C39" s="63">
        <v>51</v>
      </c>
      <c r="D39" s="65" t="s">
        <v>423</v>
      </c>
      <c r="E39" s="48" t="str">
        <f t="shared" si="0"/>
        <v>Not Significantly Different</v>
      </c>
      <c r="G39" s="42">
        <f t="shared" si="1"/>
        <v>51</v>
      </c>
      <c r="H39" s="42">
        <f t="shared" si="2"/>
        <v>4</v>
      </c>
      <c r="I39" s="42" t="str">
        <f t="shared" si="3"/>
        <v>+/-</v>
      </c>
      <c r="J39" s="42" t="str">
        <f t="shared" si="4"/>
        <v>7</v>
      </c>
      <c r="K39" s="50">
        <f t="shared" si="5"/>
        <v>4.2553191489361701</v>
      </c>
      <c r="L39" s="50">
        <f t="shared" si="6"/>
        <v>0</v>
      </c>
      <c r="M39" s="50">
        <f t="shared" si="7"/>
        <v>4.2985214661796203</v>
      </c>
      <c r="N39" s="50">
        <f t="shared" si="8"/>
        <v>0</v>
      </c>
      <c r="O39" s="42" t="s">
        <v>254</v>
      </c>
    </row>
    <row r="40" spans="1:15" x14ac:dyDescent="0.25">
      <c r="A40" s="62">
        <v>29</v>
      </c>
      <c r="B40" s="63" t="s">
        <v>249</v>
      </c>
      <c r="C40" s="63">
        <v>51</v>
      </c>
      <c r="D40" s="65" t="s">
        <v>422</v>
      </c>
      <c r="E40" s="48" t="str">
        <f t="shared" si="0"/>
        <v>Not Significantly Different</v>
      </c>
      <c r="G40" s="42">
        <f t="shared" si="1"/>
        <v>51</v>
      </c>
      <c r="H40" s="42">
        <f t="shared" si="2"/>
        <v>4</v>
      </c>
      <c r="I40" s="42" t="str">
        <f t="shared" si="3"/>
        <v>+/-</v>
      </c>
      <c r="J40" s="42" t="str">
        <f t="shared" si="4"/>
        <v>3</v>
      </c>
      <c r="K40" s="50">
        <f t="shared" si="5"/>
        <v>1.8237082066869301</v>
      </c>
      <c r="L40" s="50">
        <f t="shared" si="6"/>
        <v>0</v>
      </c>
      <c r="M40" s="50">
        <f t="shared" si="7"/>
        <v>1.9223572402239388</v>
      </c>
      <c r="N40" s="50">
        <f t="shared" si="8"/>
        <v>0</v>
      </c>
      <c r="O40" s="42" t="s">
        <v>214</v>
      </c>
    </row>
    <row r="41" spans="1:15" x14ac:dyDescent="0.25">
      <c r="A41" s="62">
        <v>29</v>
      </c>
      <c r="B41" s="63" t="s">
        <v>257</v>
      </c>
      <c r="C41" s="63">
        <v>51</v>
      </c>
      <c r="D41" s="65" t="s">
        <v>426</v>
      </c>
      <c r="E41" s="48" t="str">
        <f t="shared" si="0"/>
        <v>Not Significantly Different</v>
      </c>
      <c r="G41" s="42">
        <f t="shared" si="1"/>
        <v>51</v>
      </c>
      <c r="H41" s="42">
        <f t="shared" si="2"/>
        <v>4</v>
      </c>
      <c r="I41" s="42" t="str">
        <f t="shared" si="3"/>
        <v>+/-</v>
      </c>
      <c r="J41" s="42" t="str">
        <f t="shared" si="4"/>
        <v>2</v>
      </c>
      <c r="K41" s="50">
        <f t="shared" si="5"/>
        <v>1.21580547112462</v>
      </c>
      <c r="L41" s="50">
        <f t="shared" si="6"/>
        <v>0</v>
      </c>
      <c r="M41" s="50">
        <f t="shared" si="7"/>
        <v>1.3593118404254041</v>
      </c>
      <c r="N41" s="50">
        <f t="shared" si="8"/>
        <v>0</v>
      </c>
      <c r="O41" s="42" t="s">
        <v>257</v>
      </c>
    </row>
    <row r="42" spans="1:15" x14ac:dyDescent="0.25">
      <c r="A42" s="62">
        <v>29</v>
      </c>
      <c r="B42" s="63" t="s">
        <v>252</v>
      </c>
      <c r="C42" s="63">
        <v>51</v>
      </c>
      <c r="D42" s="65" t="s">
        <v>424</v>
      </c>
      <c r="E42" s="48" t="str">
        <f t="shared" si="0"/>
        <v>Not Significantly Different</v>
      </c>
      <c r="G42" s="42">
        <f t="shared" si="1"/>
        <v>51</v>
      </c>
      <c r="H42" s="42">
        <f t="shared" si="2"/>
        <v>4</v>
      </c>
      <c r="I42" s="42" t="str">
        <f t="shared" si="3"/>
        <v>+/-</v>
      </c>
      <c r="J42" s="42" t="str">
        <f t="shared" si="4"/>
        <v>6</v>
      </c>
      <c r="K42" s="50">
        <f t="shared" si="5"/>
        <v>3.6474164133738602</v>
      </c>
      <c r="L42" s="50">
        <f t="shared" si="6"/>
        <v>0</v>
      </c>
      <c r="M42" s="50">
        <f t="shared" si="7"/>
        <v>3.6977279819442068</v>
      </c>
      <c r="N42" s="50">
        <f t="shared" si="8"/>
        <v>0</v>
      </c>
      <c r="O42" s="42" t="s">
        <v>252</v>
      </c>
    </row>
    <row r="43" spans="1:15" x14ac:dyDescent="0.25">
      <c r="A43" s="62">
        <v>29</v>
      </c>
      <c r="B43" s="63" t="s">
        <v>248</v>
      </c>
      <c r="C43" s="63">
        <v>51</v>
      </c>
      <c r="D43" s="65" t="s">
        <v>426</v>
      </c>
      <c r="E43" s="48" t="str">
        <f t="shared" si="0"/>
        <v>Not Significantly Different</v>
      </c>
      <c r="G43" s="42">
        <f t="shared" si="1"/>
        <v>51</v>
      </c>
      <c r="H43" s="42">
        <f t="shared" si="2"/>
        <v>4</v>
      </c>
      <c r="I43" s="42" t="str">
        <f t="shared" si="3"/>
        <v>+/-</v>
      </c>
      <c r="J43" s="42" t="str">
        <f t="shared" si="4"/>
        <v>2</v>
      </c>
      <c r="K43" s="50">
        <f t="shared" si="5"/>
        <v>1.21580547112462</v>
      </c>
      <c r="L43" s="50">
        <f t="shared" si="6"/>
        <v>0</v>
      </c>
      <c r="M43" s="50">
        <f t="shared" si="7"/>
        <v>1.3593118404254041</v>
      </c>
      <c r="N43" s="50">
        <f t="shared" si="8"/>
        <v>0</v>
      </c>
      <c r="O43" s="42" t="s">
        <v>259</v>
      </c>
    </row>
    <row r="44" spans="1:15" x14ac:dyDescent="0.25">
      <c r="A44" s="62">
        <v>34</v>
      </c>
      <c r="B44" s="63" t="s">
        <v>244</v>
      </c>
      <c r="C44" s="63">
        <v>50</v>
      </c>
      <c r="D44" s="65" t="s">
        <v>420</v>
      </c>
      <c r="E44" s="48" t="str">
        <f t="shared" si="0"/>
        <v>Not Significantly Different</v>
      </c>
      <c r="G44" s="42">
        <f t="shared" si="1"/>
        <v>50</v>
      </c>
      <c r="H44" s="42">
        <f t="shared" si="2"/>
        <v>4</v>
      </c>
      <c r="I44" s="42" t="str">
        <f t="shared" si="3"/>
        <v>+/-</v>
      </c>
      <c r="J44" s="42" t="str">
        <f t="shared" si="4"/>
        <v>4</v>
      </c>
      <c r="K44" s="50">
        <f t="shared" si="5"/>
        <v>2.43161094224924</v>
      </c>
      <c r="L44" s="50">
        <f t="shared" si="6"/>
        <v>1</v>
      </c>
      <c r="M44" s="50">
        <f t="shared" si="7"/>
        <v>2.5064471888253257</v>
      </c>
      <c r="N44" s="50">
        <f t="shared" si="8"/>
        <v>0.39897110318476769</v>
      </c>
      <c r="O44" s="42" t="s">
        <v>261</v>
      </c>
    </row>
    <row r="45" spans="1:15" x14ac:dyDescent="0.25">
      <c r="A45" s="62">
        <v>34</v>
      </c>
      <c r="B45" s="63" t="s">
        <v>250</v>
      </c>
      <c r="C45" s="63">
        <v>50</v>
      </c>
      <c r="D45" s="65" t="s">
        <v>419</v>
      </c>
      <c r="E45" s="48" t="str">
        <f t="shared" si="0"/>
        <v>Not Significantly Different</v>
      </c>
      <c r="G45" s="42">
        <f t="shared" si="1"/>
        <v>50</v>
      </c>
      <c r="H45" s="42">
        <f t="shared" si="2"/>
        <v>4</v>
      </c>
      <c r="I45" s="42" t="str">
        <f t="shared" si="3"/>
        <v>+/-</v>
      </c>
      <c r="J45" s="42" t="str">
        <f t="shared" si="4"/>
        <v>5</v>
      </c>
      <c r="K45" s="50">
        <f t="shared" si="5"/>
        <v>3.0395136778115499</v>
      </c>
      <c r="L45" s="50">
        <f t="shared" si="6"/>
        <v>1</v>
      </c>
      <c r="M45" s="50">
        <f t="shared" si="7"/>
        <v>3.0997079109986534</v>
      </c>
      <c r="N45" s="50">
        <f t="shared" si="8"/>
        <v>0.32261104230231274</v>
      </c>
      <c r="O45" s="42" t="s">
        <v>230</v>
      </c>
    </row>
    <row r="46" spans="1:15" x14ac:dyDescent="0.25">
      <c r="A46" s="62">
        <v>34</v>
      </c>
      <c r="B46" s="63" t="s">
        <v>223</v>
      </c>
      <c r="C46" s="63">
        <v>50</v>
      </c>
      <c r="D46" s="65" t="s">
        <v>423</v>
      </c>
      <c r="E46" s="48" t="str">
        <f t="shared" si="0"/>
        <v>Not Significantly Different</v>
      </c>
      <c r="G46" s="42">
        <f t="shared" si="1"/>
        <v>50</v>
      </c>
      <c r="H46" s="42">
        <f t="shared" si="2"/>
        <v>4</v>
      </c>
      <c r="I46" s="42" t="str">
        <f t="shared" si="3"/>
        <v>+/-</v>
      </c>
      <c r="J46" s="42" t="str">
        <f t="shared" si="4"/>
        <v>7</v>
      </c>
      <c r="K46" s="50">
        <f t="shared" si="5"/>
        <v>4.2553191489361701</v>
      </c>
      <c r="L46" s="50">
        <f t="shared" si="6"/>
        <v>1</v>
      </c>
      <c r="M46" s="50">
        <f t="shared" si="7"/>
        <v>4.2985214661796203</v>
      </c>
      <c r="N46" s="50">
        <f t="shared" si="8"/>
        <v>0.23263813101037414</v>
      </c>
      <c r="O46" s="42" t="s">
        <v>243</v>
      </c>
    </row>
    <row r="47" spans="1:15" x14ac:dyDescent="0.25">
      <c r="A47" s="62">
        <v>37</v>
      </c>
      <c r="B47" s="63" t="s">
        <v>229</v>
      </c>
      <c r="C47" s="63">
        <v>49</v>
      </c>
      <c r="D47" s="65" t="s">
        <v>426</v>
      </c>
      <c r="E47" s="48" t="str">
        <f t="shared" si="0"/>
        <v>Not Significantly Different</v>
      </c>
      <c r="G47" s="42">
        <f t="shared" si="1"/>
        <v>49</v>
      </c>
      <c r="H47" s="42">
        <f t="shared" si="2"/>
        <v>4</v>
      </c>
      <c r="I47" s="42" t="str">
        <f t="shared" si="3"/>
        <v>+/-</v>
      </c>
      <c r="J47" s="42" t="str">
        <f t="shared" si="4"/>
        <v>2</v>
      </c>
      <c r="K47" s="50">
        <f t="shared" si="5"/>
        <v>1.21580547112462</v>
      </c>
      <c r="L47" s="50">
        <f t="shared" si="6"/>
        <v>2</v>
      </c>
      <c r="M47" s="50">
        <f t="shared" si="7"/>
        <v>1.3593118404254041</v>
      </c>
      <c r="N47" s="50">
        <f t="shared" si="8"/>
        <v>1.4713327291948617</v>
      </c>
      <c r="O47" s="42" t="s">
        <v>260</v>
      </c>
    </row>
    <row r="48" spans="1:15" x14ac:dyDescent="0.25">
      <c r="A48" s="62">
        <v>37</v>
      </c>
      <c r="B48" s="63" t="s">
        <v>262</v>
      </c>
      <c r="C48" s="63">
        <v>49</v>
      </c>
      <c r="D48" s="65" t="s">
        <v>422</v>
      </c>
      <c r="E48" s="48" t="str">
        <f t="shared" si="0"/>
        <v>Not Significantly Different</v>
      </c>
      <c r="G48" s="42">
        <f t="shared" si="1"/>
        <v>49</v>
      </c>
      <c r="H48" s="42">
        <f t="shared" si="2"/>
        <v>4</v>
      </c>
      <c r="I48" s="42" t="str">
        <f t="shared" si="3"/>
        <v>+/-</v>
      </c>
      <c r="J48" s="42" t="str">
        <f t="shared" si="4"/>
        <v>3</v>
      </c>
      <c r="K48" s="50">
        <f t="shared" si="5"/>
        <v>1.8237082066869301</v>
      </c>
      <c r="L48" s="50">
        <f t="shared" si="6"/>
        <v>2</v>
      </c>
      <c r="M48" s="50">
        <f t="shared" si="7"/>
        <v>1.9223572402239388</v>
      </c>
      <c r="N48" s="50">
        <f t="shared" si="8"/>
        <v>1.0403893501953967</v>
      </c>
      <c r="O48" s="42" t="s">
        <v>239</v>
      </c>
    </row>
    <row r="49" spans="1:15" x14ac:dyDescent="0.25">
      <c r="A49" s="62">
        <v>37</v>
      </c>
      <c r="B49" s="63" t="s">
        <v>212</v>
      </c>
      <c r="C49" s="63">
        <v>49</v>
      </c>
      <c r="D49" s="65" t="s">
        <v>424</v>
      </c>
      <c r="E49" s="48" t="str">
        <f t="shared" si="0"/>
        <v>Not Significantly Different</v>
      </c>
      <c r="G49" s="42">
        <f t="shared" si="1"/>
        <v>49</v>
      </c>
      <c r="H49" s="42">
        <f t="shared" si="2"/>
        <v>4</v>
      </c>
      <c r="I49" s="42" t="str">
        <f t="shared" si="3"/>
        <v>+/-</v>
      </c>
      <c r="J49" s="42" t="str">
        <f t="shared" si="4"/>
        <v>6</v>
      </c>
      <c r="K49" s="50">
        <f t="shared" si="5"/>
        <v>3.6474164133738602</v>
      </c>
      <c r="L49" s="50">
        <f t="shared" si="6"/>
        <v>2</v>
      </c>
      <c r="M49" s="50">
        <f t="shared" si="7"/>
        <v>3.6977279819442068</v>
      </c>
      <c r="N49" s="50">
        <f t="shared" si="8"/>
        <v>0.54087266823462543</v>
      </c>
      <c r="O49" s="42" t="s">
        <v>248</v>
      </c>
    </row>
    <row r="50" spans="1:15" x14ac:dyDescent="0.25">
      <c r="A50" s="62">
        <v>40</v>
      </c>
      <c r="B50" s="63" t="s">
        <v>261</v>
      </c>
      <c r="C50" s="63">
        <v>48</v>
      </c>
      <c r="D50" s="65" t="s">
        <v>426</v>
      </c>
      <c r="E50" s="48" t="str">
        <f t="shared" si="0"/>
        <v>Significantly Different</v>
      </c>
      <c r="G50" s="42">
        <f t="shared" si="1"/>
        <v>48</v>
      </c>
      <c r="H50" s="42">
        <f t="shared" si="2"/>
        <v>4</v>
      </c>
      <c r="I50" s="42" t="str">
        <f t="shared" si="3"/>
        <v>+/-</v>
      </c>
      <c r="J50" s="42" t="str">
        <f t="shared" si="4"/>
        <v>2</v>
      </c>
      <c r="K50" s="50">
        <f t="shared" si="5"/>
        <v>1.21580547112462</v>
      </c>
      <c r="L50" s="50">
        <f t="shared" si="6"/>
        <v>3</v>
      </c>
      <c r="M50" s="50">
        <f t="shared" si="7"/>
        <v>1.3593118404254041</v>
      </c>
      <c r="N50" s="50">
        <f t="shared" si="8"/>
        <v>2.2069990937922923</v>
      </c>
      <c r="O50" s="42" t="s">
        <v>245</v>
      </c>
    </row>
    <row r="51" spans="1:15" x14ac:dyDescent="0.25">
      <c r="A51" s="62">
        <v>41</v>
      </c>
      <c r="B51" s="63" t="s">
        <v>218</v>
      </c>
      <c r="C51" s="63">
        <v>47</v>
      </c>
      <c r="D51" s="65" t="s">
        <v>417</v>
      </c>
      <c r="E51" s="48" t="str">
        <f t="shared" si="0"/>
        <v>Significantly Different</v>
      </c>
      <c r="G51" s="42">
        <f t="shared" si="1"/>
        <v>47</v>
      </c>
      <c r="H51" s="42">
        <f t="shared" si="2"/>
        <v>4</v>
      </c>
      <c r="I51" s="42" t="str">
        <f t="shared" si="3"/>
        <v>+/-</v>
      </c>
      <c r="J51" s="42" t="str">
        <f t="shared" si="4"/>
        <v>1</v>
      </c>
      <c r="K51" s="50">
        <f t="shared" si="5"/>
        <v>0.60790273556231</v>
      </c>
      <c r="L51" s="50">
        <f t="shared" si="6"/>
        <v>4</v>
      </c>
      <c r="M51" s="50">
        <f t="shared" si="7"/>
        <v>0.85970429323592401</v>
      </c>
      <c r="N51" s="50">
        <f t="shared" si="8"/>
        <v>4.6527626202074828</v>
      </c>
      <c r="O51" s="42" t="s">
        <v>263</v>
      </c>
    </row>
    <row r="52" spans="1:15" x14ac:dyDescent="0.25">
      <c r="A52" s="62">
        <v>41</v>
      </c>
      <c r="B52" s="63" t="s">
        <v>224</v>
      </c>
      <c r="C52" s="63">
        <v>47</v>
      </c>
      <c r="D52" s="65" t="s">
        <v>421</v>
      </c>
      <c r="E52" s="48" t="str">
        <f t="shared" si="0"/>
        <v>Not Significantly Different</v>
      </c>
      <c r="G52" s="42">
        <f t="shared" si="1"/>
        <v>47</v>
      </c>
      <c r="H52" s="42">
        <f t="shared" si="2"/>
        <v>4</v>
      </c>
      <c r="I52" s="42" t="str">
        <f t="shared" si="3"/>
        <v>+/-</v>
      </c>
      <c r="J52" s="42" t="str">
        <f t="shared" si="4"/>
        <v>9</v>
      </c>
      <c r="K52" s="50">
        <f t="shared" si="5"/>
        <v>5.4711246200607899</v>
      </c>
      <c r="L52" s="50">
        <f t="shared" si="6"/>
        <v>4</v>
      </c>
      <c r="M52" s="50">
        <f t="shared" si="7"/>
        <v>5.5047933970440219</v>
      </c>
      <c r="N52" s="50">
        <f t="shared" si="8"/>
        <v>0.72663944157249027</v>
      </c>
      <c r="O52" s="42" t="s">
        <v>238</v>
      </c>
    </row>
    <row r="53" spans="1:15" x14ac:dyDescent="0.25">
      <c r="A53" s="62">
        <v>41</v>
      </c>
      <c r="B53" s="63" t="s">
        <v>231</v>
      </c>
      <c r="C53" s="63">
        <v>47</v>
      </c>
      <c r="D53" s="65" t="s">
        <v>426</v>
      </c>
      <c r="E53" s="48" t="str">
        <f t="shared" si="0"/>
        <v>Significantly Different</v>
      </c>
      <c r="G53" s="42">
        <f t="shared" si="1"/>
        <v>47</v>
      </c>
      <c r="H53" s="42">
        <f t="shared" si="2"/>
        <v>4</v>
      </c>
      <c r="I53" s="42" t="str">
        <f t="shared" si="3"/>
        <v>+/-</v>
      </c>
      <c r="J53" s="42" t="str">
        <f t="shared" si="4"/>
        <v>2</v>
      </c>
      <c r="K53" s="50">
        <f t="shared" si="5"/>
        <v>1.21580547112462</v>
      </c>
      <c r="L53" s="50">
        <f t="shared" si="6"/>
        <v>4</v>
      </c>
      <c r="M53" s="50">
        <f t="shared" si="7"/>
        <v>1.3593118404254041</v>
      </c>
      <c r="N53" s="50">
        <f t="shared" si="8"/>
        <v>2.9426654583897234</v>
      </c>
      <c r="O53" s="42" t="s">
        <v>251</v>
      </c>
    </row>
    <row r="54" spans="1:15" x14ac:dyDescent="0.25">
      <c r="A54" s="62">
        <v>41</v>
      </c>
      <c r="B54" s="63" t="s">
        <v>239</v>
      </c>
      <c r="C54" s="63">
        <v>47</v>
      </c>
      <c r="D54" s="65" t="s">
        <v>422</v>
      </c>
      <c r="E54" s="48" t="str">
        <f t="shared" si="0"/>
        <v>Significantly Different</v>
      </c>
      <c r="G54" s="42">
        <f t="shared" si="1"/>
        <v>47</v>
      </c>
      <c r="H54" s="42">
        <f t="shared" si="2"/>
        <v>4</v>
      </c>
      <c r="I54" s="42" t="str">
        <f t="shared" si="3"/>
        <v>+/-</v>
      </c>
      <c r="J54" s="42" t="str">
        <f t="shared" si="4"/>
        <v>3</v>
      </c>
      <c r="K54" s="50">
        <f t="shared" si="5"/>
        <v>1.8237082066869301</v>
      </c>
      <c r="L54" s="50">
        <f t="shared" si="6"/>
        <v>4</v>
      </c>
      <c r="M54" s="50">
        <f t="shared" si="7"/>
        <v>1.9223572402239388</v>
      </c>
      <c r="N54" s="50">
        <f t="shared" si="8"/>
        <v>2.0807787003907934</v>
      </c>
      <c r="O54" s="42" t="s">
        <v>258</v>
      </c>
    </row>
    <row r="55" spans="1:15" x14ac:dyDescent="0.25">
      <c r="A55" s="62">
        <v>45</v>
      </c>
      <c r="B55" s="63" t="s">
        <v>214</v>
      </c>
      <c r="C55" s="63">
        <v>46</v>
      </c>
      <c r="D55" s="65" t="s">
        <v>423</v>
      </c>
      <c r="E55" s="48" t="str">
        <f t="shared" si="0"/>
        <v>Not Significantly Different</v>
      </c>
      <c r="G55" s="42">
        <f t="shared" si="1"/>
        <v>46</v>
      </c>
      <c r="H55" s="42">
        <f t="shared" si="2"/>
        <v>4</v>
      </c>
      <c r="I55" s="42" t="str">
        <f t="shared" si="3"/>
        <v>+/-</v>
      </c>
      <c r="J55" s="42" t="str">
        <f t="shared" si="4"/>
        <v>7</v>
      </c>
      <c r="K55" s="50">
        <f t="shared" si="5"/>
        <v>4.2553191489361701</v>
      </c>
      <c r="L55" s="50">
        <f t="shared" si="6"/>
        <v>5</v>
      </c>
      <c r="M55" s="50">
        <f t="shared" si="7"/>
        <v>4.2985214661796203</v>
      </c>
      <c r="N55" s="50">
        <f t="shared" si="8"/>
        <v>1.1631906550518707</v>
      </c>
      <c r="O55" s="42" t="s">
        <v>232</v>
      </c>
    </row>
    <row r="56" spans="1:15" x14ac:dyDescent="0.25">
      <c r="A56" s="62">
        <v>45</v>
      </c>
      <c r="B56" s="63" t="s">
        <v>259</v>
      </c>
      <c r="C56" s="63">
        <v>46</v>
      </c>
      <c r="D56" s="65" t="s">
        <v>426</v>
      </c>
      <c r="E56" s="48" t="str">
        <f t="shared" si="0"/>
        <v>Significantly Different</v>
      </c>
      <c r="G56" s="42">
        <f t="shared" si="1"/>
        <v>46</v>
      </c>
      <c r="H56" s="42">
        <f t="shared" si="2"/>
        <v>4</v>
      </c>
      <c r="I56" s="42" t="str">
        <f t="shared" si="3"/>
        <v>+/-</v>
      </c>
      <c r="J56" s="42" t="str">
        <f t="shared" si="4"/>
        <v>2</v>
      </c>
      <c r="K56" s="50">
        <f t="shared" si="5"/>
        <v>1.21580547112462</v>
      </c>
      <c r="L56" s="50">
        <f t="shared" si="6"/>
        <v>5</v>
      </c>
      <c r="M56" s="50">
        <f t="shared" si="7"/>
        <v>1.3593118404254041</v>
      </c>
      <c r="N56" s="50">
        <f t="shared" si="8"/>
        <v>3.678331822987154</v>
      </c>
      <c r="O56" s="42" t="s">
        <v>209</v>
      </c>
    </row>
    <row r="57" spans="1:15" x14ac:dyDescent="0.25">
      <c r="A57" s="62">
        <v>47</v>
      </c>
      <c r="B57" s="63" t="s">
        <v>222</v>
      </c>
      <c r="C57" s="63">
        <v>44</v>
      </c>
      <c r="D57" s="65" t="s">
        <v>420</v>
      </c>
      <c r="E57" s="48" t="str">
        <f t="shared" si="0"/>
        <v>Significantly Different</v>
      </c>
      <c r="G57" s="42">
        <f t="shared" si="1"/>
        <v>44</v>
      </c>
      <c r="H57" s="42">
        <f t="shared" si="2"/>
        <v>4</v>
      </c>
      <c r="I57" s="42" t="str">
        <f t="shared" si="3"/>
        <v>+/-</v>
      </c>
      <c r="J57" s="42" t="str">
        <f t="shared" si="4"/>
        <v>4</v>
      </c>
      <c r="K57" s="50">
        <f t="shared" si="5"/>
        <v>2.43161094224924</v>
      </c>
      <c r="L57" s="50">
        <f t="shared" si="6"/>
        <v>7</v>
      </c>
      <c r="M57" s="50">
        <f t="shared" si="7"/>
        <v>2.5064471888253257</v>
      </c>
      <c r="N57" s="50">
        <f t="shared" si="8"/>
        <v>2.7927977222933742</v>
      </c>
      <c r="O57" s="42" t="s">
        <v>262</v>
      </c>
    </row>
    <row r="58" spans="1:15" x14ac:dyDescent="0.25">
      <c r="A58" s="62">
        <v>47</v>
      </c>
      <c r="B58" s="63" t="s">
        <v>247</v>
      </c>
      <c r="C58" s="63">
        <v>44</v>
      </c>
      <c r="D58" s="65" t="s">
        <v>426</v>
      </c>
      <c r="E58" s="48" t="str">
        <f t="shared" si="0"/>
        <v>Significantly Different</v>
      </c>
      <c r="G58" s="42">
        <f t="shared" si="1"/>
        <v>44</v>
      </c>
      <c r="H58" s="42">
        <f t="shared" si="2"/>
        <v>4</v>
      </c>
      <c r="I58" s="42" t="str">
        <f t="shared" si="3"/>
        <v>+/-</v>
      </c>
      <c r="J58" s="42" t="str">
        <f t="shared" si="4"/>
        <v>2</v>
      </c>
      <c r="K58" s="50">
        <f t="shared" si="5"/>
        <v>1.21580547112462</v>
      </c>
      <c r="L58" s="50">
        <f t="shared" si="6"/>
        <v>7</v>
      </c>
      <c r="M58" s="50">
        <f t="shared" si="7"/>
        <v>1.3593118404254041</v>
      </c>
      <c r="N58" s="50">
        <f t="shared" si="8"/>
        <v>5.1496645521820152</v>
      </c>
      <c r="O58" s="42" t="s">
        <v>256</v>
      </c>
    </row>
    <row r="59" spans="1:15" x14ac:dyDescent="0.25">
      <c r="A59" s="62">
        <v>49</v>
      </c>
      <c r="B59" s="63" t="s">
        <v>245</v>
      </c>
      <c r="C59" s="63">
        <v>43</v>
      </c>
      <c r="D59" s="65" t="s">
        <v>425</v>
      </c>
      <c r="E59" s="48" t="str">
        <f t="shared" si="0"/>
        <v>Not Significantly Different</v>
      </c>
      <c r="G59" s="42">
        <f t="shared" si="1"/>
        <v>43</v>
      </c>
      <c r="H59" s="42">
        <f t="shared" si="2"/>
        <v>4</v>
      </c>
      <c r="I59" s="42" t="str">
        <f t="shared" si="3"/>
        <v>+/-</v>
      </c>
      <c r="J59" s="42" t="str">
        <f t="shared" si="4"/>
        <v>8</v>
      </c>
      <c r="K59" s="50">
        <f t="shared" si="5"/>
        <v>4.86322188449848</v>
      </c>
      <c r="L59" s="50">
        <f t="shared" si="6"/>
        <v>8</v>
      </c>
      <c r="M59" s="50">
        <f t="shared" si="7"/>
        <v>4.9010685399991178</v>
      </c>
      <c r="N59" s="50">
        <f t="shared" si="8"/>
        <v>1.6322971071939834</v>
      </c>
      <c r="O59" s="42" t="s">
        <v>212</v>
      </c>
    </row>
    <row r="60" spans="1:15" x14ac:dyDescent="0.25">
      <c r="A60" s="62">
        <v>50</v>
      </c>
      <c r="B60" s="63" t="s">
        <v>209</v>
      </c>
      <c r="C60" s="63">
        <v>42</v>
      </c>
      <c r="D60" s="65" t="s">
        <v>421</v>
      </c>
      <c r="E60" s="48" t="str">
        <f t="shared" si="0"/>
        <v>Not Significantly Different</v>
      </c>
      <c r="G60" s="42">
        <f t="shared" si="1"/>
        <v>42</v>
      </c>
      <c r="H60" s="42">
        <f t="shared" si="2"/>
        <v>4</v>
      </c>
      <c r="I60" s="42" t="str">
        <f t="shared" si="3"/>
        <v>+/-</v>
      </c>
      <c r="J60" s="42" t="str">
        <f t="shared" si="4"/>
        <v>9</v>
      </c>
      <c r="K60" s="50">
        <f t="shared" si="5"/>
        <v>5.4711246200607899</v>
      </c>
      <c r="L60" s="50">
        <f t="shared" si="6"/>
        <v>9</v>
      </c>
      <c r="M60" s="50">
        <f t="shared" si="7"/>
        <v>5.5047933970440219</v>
      </c>
      <c r="N60" s="50">
        <f t="shared" si="8"/>
        <v>1.6349387435381031</v>
      </c>
      <c r="O60" s="42" t="s">
        <v>234</v>
      </c>
    </row>
    <row r="61" spans="1:15" x14ac:dyDescent="0.25">
      <c r="A61" s="62">
        <v>51</v>
      </c>
      <c r="B61" s="63" t="s">
        <v>226</v>
      </c>
      <c r="C61" s="63">
        <v>41</v>
      </c>
      <c r="D61" s="65" t="s">
        <v>425</v>
      </c>
      <c r="E61" s="48" t="str">
        <f t="shared" si="0"/>
        <v>Significantly Different</v>
      </c>
      <c r="G61" s="42">
        <f t="shared" si="1"/>
        <v>41</v>
      </c>
      <c r="H61" s="42">
        <f t="shared" si="2"/>
        <v>4</v>
      </c>
      <c r="I61" s="42" t="str">
        <f t="shared" si="3"/>
        <v>+/-</v>
      </c>
      <c r="J61" s="42" t="str">
        <f t="shared" si="4"/>
        <v>8</v>
      </c>
      <c r="K61" s="50">
        <f t="shared" si="5"/>
        <v>4.86322188449848</v>
      </c>
      <c r="L61" s="50">
        <f t="shared" si="6"/>
        <v>10</v>
      </c>
      <c r="M61" s="50">
        <f t="shared" si="7"/>
        <v>4.9010685399991178</v>
      </c>
      <c r="N61" s="50">
        <f t="shared" si="8"/>
        <v>2.0403713839924795</v>
      </c>
      <c r="O61" s="42" t="s">
        <v>216</v>
      </c>
    </row>
    <row r="62" spans="1:15" ht="15.75" thickBot="1" x14ac:dyDescent="0.3">
      <c r="A62" s="67"/>
      <c r="B62" s="68" t="s">
        <v>264</v>
      </c>
      <c r="C62" s="68">
        <v>28</v>
      </c>
      <c r="D62" s="70" t="s">
        <v>420</v>
      </c>
      <c r="E62" s="49" t="str">
        <f t="shared" si="0"/>
        <v>Significantly Different</v>
      </c>
      <c r="G62" s="42">
        <f t="shared" si="1"/>
        <v>28</v>
      </c>
      <c r="H62" s="42">
        <f t="shared" si="2"/>
        <v>4</v>
      </c>
      <c r="I62" s="42" t="str">
        <f t="shared" si="3"/>
        <v>+/-</v>
      </c>
      <c r="J62" s="42" t="str">
        <f t="shared" si="4"/>
        <v>4</v>
      </c>
      <c r="K62" s="50">
        <f t="shared" si="5"/>
        <v>2.43161094224924</v>
      </c>
      <c r="L62" s="50">
        <f t="shared" si="6"/>
        <v>23</v>
      </c>
      <c r="M62" s="50">
        <f t="shared" si="7"/>
        <v>2.5064471888253257</v>
      </c>
      <c r="N62" s="50">
        <f t="shared" si="8"/>
        <v>9.1763353732496569</v>
      </c>
      <c r="O62" s="42" t="s">
        <v>264</v>
      </c>
    </row>
    <row r="64" spans="1:15" x14ac:dyDescent="0.25">
      <c r="A64" s="42" t="s">
        <v>266</v>
      </c>
    </row>
    <row r="66" spans="1:1" x14ac:dyDescent="0.25">
      <c r="A66" s="42" t="s">
        <v>267</v>
      </c>
    </row>
    <row r="67" spans="1:1" x14ac:dyDescent="0.25">
      <c r="A67" s="42" t="s">
        <v>268</v>
      </c>
    </row>
    <row r="68" spans="1:1" x14ac:dyDescent="0.25">
      <c r="A68" s="42" t="s">
        <v>269</v>
      </c>
    </row>
    <row r="69" spans="1:1" x14ac:dyDescent="0.25">
      <c r="A69" s="42" t="s">
        <v>270</v>
      </c>
    </row>
    <row r="70" spans="1:1" x14ac:dyDescent="0.25">
      <c r="A70" s="42" t="s">
        <v>271</v>
      </c>
    </row>
    <row r="71" spans="1:1" x14ac:dyDescent="0.25">
      <c r="A71" s="42" t="s">
        <v>272</v>
      </c>
    </row>
    <row r="72" spans="1:1" x14ac:dyDescent="0.25">
      <c r="A72" s="42" t="s">
        <v>273</v>
      </c>
    </row>
    <row r="73" spans="1:1" x14ac:dyDescent="0.25">
      <c r="A73" s="42" t="s">
        <v>274</v>
      </c>
    </row>
  </sheetData>
  <sheetProtection sheet="1" objects="1" scenarios="1"/>
  <conditionalFormatting sqref="F10:J62">
    <cfRule type="cellIs" dxfId="299" priority="5" operator="equal">
      <formula>"State Selected"</formula>
    </cfRule>
    <cfRule type="cellIs" dxfId="298" priority="6" operator="equal">
      <formula>"Not Significantly Different"</formula>
    </cfRule>
  </conditionalFormatting>
  <conditionalFormatting sqref="E10:E62">
    <cfRule type="cellIs" dxfId="297" priority="1" operator="equal">
      <formula>"OTHER ERROR"</formula>
    </cfRule>
    <cfRule type="cellIs" dxfId="296" priority="2" operator="equal">
      <formula>"Statistical Test not applicable"</formula>
    </cfRule>
    <cfRule type="cellIs" dxfId="295" priority="3" operator="equal">
      <formula>"Geography Selected"</formula>
    </cfRule>
    <cfRule type="cellIs" dxfId="294"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183E501E-6D45-4F1A-8F9B-48BA85106E75}">
      <formula1>$O$10:$O$62</formula1>
    </dataValidation>
  </dataValidation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3B19D-9D13-482E-A9D3-3F053522B732}">
  <sheetPr codeName="Sheet82"/>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85</v>
      </c>
    </row>
    <row r="2" spans="1:16" x14ac:dyDescent="0.25">
      <c r="A2" s="14" t="s">
        <v>181</v>
      </c>
      <c r="B2" s="12" t="s">
        <v>427</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78">
        <f>VLOOKUP($B$4,$B$10:$D$62,2,FALSE)</f>
        <v>1815</v>
      </c>
      <c r="C6" s="12" t="s">
        <v>188</v>
      </c>
      <c r="H6" s="19" t="s">
        <v>189</v>
      </c>
      <c r="I6" s="12">
        <f>VLOOKUP($B$4,$B$9:$K$62,6,FALSE)</f>
        <v>1815</v>
      </c>
      <c r="K6" s="23"/>
      <c r="L6" s="21"/>
      <c r="M6" s="21"/>
      <c r="N6" s="21"/>
      <c r="O6" s="21"/>
      <c r="P6" s="21"/>
    </row>
    <row r="7" spans="1:16" ht="15.75" thickBot="1" x14ac:dyDescent="0.3">
      <c r="A7" s="15" t="s">
        <v>190</v>
      </c>
      <c r="B7" s="46" t="str">
        <f>VLOOKUP($B$4,$B$10:$D$62,3,FALSE)</f>
        <v>+/-14</v>
      </c>
      <c r="C7" s="12" t="s">
        <v>191</v>
      </c>
      <c r="H7" s="19" t="s">
        <v>192</v>
      </c>
      <c r="I7" s="25">
        <f>VLOOKUP($B$4,$B$9:$K$62,10,FALSE)</f>
        <v>8.5106382978723403</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79">
        <v>1815</v>
      </c>
      <c r="D10" s="33" t="s">
        <v>428</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1815</v>
      </c>
      <c r="H10" s="12">
        <f>LEN(TRIM(D10))</f>
        <v>5</v>
      </c>
      <c r="I10" s="12" t="str">
        <f>IF(H10&gt;=3,MID(TRIM(D10),1,3),"NO")</f>
        <v>+/-</v>
      </c>
      <c r="J10" s="12" t="str">
        <f>IF(TRIM(I10)="+/-",MID(TRIM(D10),4,H10-3),D10)</f>
        <v>14</v>
      </c>
      <c r="K10" s="13">
        <f>IF(TRIM(J10)="*****",0,IF(ISERROR(VALUE(J10)),"NA",VALUE(J10/$I$4)))</f>
        <v>8.5106382978723403</v>
      </c>
      <c r="L10" s="13">
        <f>IF(AND(ISNUMBER(G10),ISNUMBER($I$6)),$I$6-G10,"N/A")</f>
        <v>0</v>
      </c>
      <c r="M10" s="13">
        <f>IF(AND(ISNUMBER(K10),ISNUMBER($I$7)),SQRT(K10^2+($I$7)^2),"N/A")</f>
        <v>12.035860105302936</v>
      </c>
      <c r="N10" s="13">
        <f>IF(AND(ISNUMBER(L10),ISNUMBER(M10),M10&lt;&gt;0),L10/M10,"NA")</f>
        <v>0</v>
      </c>
      <c r="O10" s="12" t="s">
        <v>184</v>
      </c>
    </row>
    <row r="11" spans="1:16" x14ac:dyDescent="0.25">
      <c r="A11" s="30">
        <v>1</v>
      </c>
      <c r="B11" s="31" t="s">
        <v>216</v>
      </c>
      <c r="C11" s="79">
        <v>2332</v>
      </c>
      <c r="D11" s="35" t="s">
        <v>429</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2332</v>
      </c>
      <c r="H11" s="12">
        <f t="shared" ref="H11:H62" si="2">LEN(TRIM(D11))</f>
        <v>6</v>
      </c>
      <c r="I11" s="12" t="str">
        <f t="shared" ref="I11:I62" si="3">IF(H11&gt;=3,MID(TRIM(D11),1,3),"NO")</f>
        <v>+/-</v>
      </c>
      <c r="J11" s="12" t="str">
        <f t="shared" ref="J11:J62" si="4">IF(TRIM(I11)="+/-",MID(TRIM(D11),4,H11-3),D11)</f>
        <v>355</v>
      </c>
      <c r="K11" s="13">
        <f t="shared" ref="K11:K62" si="5">IF(TRIM(J11)="*****",0,IF(ISERROR(VALUE(J11)),"NA",VALUE(J11/$I$4)))</f>
        <v>215.80547112462006</v>
      </c>
      <c r="L11" s="13">
        <f t="shared" ref="L11:L62" si="6">IF(AND(ISNUMBER(G11),ISNUMBER($I$6)),$I$6-G11,"N/A")</f>
        <v>-517</v>
      </c>
      <c r="M11" s="13">
        <f t="shared" ref="M11:M62" si="7">IF(AND(ISNUMBER(K11),ISNUMBER($I$7)),SQRT(K11^2+($I$7)^2),"N/A")</f>
        <v>215.9732213297668</v>
      </c>
      <c r="N11" s="13">
        <f>IF(AND(ISNUMBER(L11),ISNUMBER(M11),M11&lt;&gt;0),L11/M11,"NA")</f>
        <v>-2.39381529254777</v>
      </c>
      <c r="O11" s="12" t="s">
        <v>208</v>
      </c>
    </row>
    <row r="12" spans="1:16" x14ac:dyDescent="0.25">
      <c r="A12" s="30">
        <v>2</v>
      </c>
      <c r="B12" s="31" t="s">
        <v>232</v>
      </c>
      <c r="C12" s="79">
        <v>2273</v>
      </c>
      <c r="D12" s="33" t="s">
        <v>430</v>
      </c>
      <c r="E12" s="48" t="str">
        <f t="shared" si="0"/>
        <v>Significantly Different</v>
      </c>
      <c r="G12" s="12">
        <f t="shared" si="1"/>
        <v>2273</v>
      </c>
      <c r="H12" s="12">
        <f t="shared" si="2"/>
        <v>6</v>
      </c>
      <c r="I12" s="12" t="str">
        <f t="shared" si="3"/>
        <v>+/-</v>
      </c>
      <c r="J12" s="12" t="str">
        <f t="shared" si="4"/>
        <v>183</v>
      </c>
      <c r="K12" s="13">
        <f t="shared" si="5"/>
        <v>111.24620060790274</v>
      </c>
      <c r="L12" s="13">
        <f t="shared" si="6"/>
        <v>-458</v>
      </c>
      <c r="M12" s="13">
        <f t="shared" si="7"/>
        <v>111.5712692135881</v>
      </c>
      <c r="N12" s="13">
        <f t="shared" ref="N12:N62" si="8">IF(AND(ISNUMBER(L12),ISNUMBER(M12),M12&lt;&gt;0),L12/M12,"NA")</f>
        <v>-4.1049994611356526</v>
      </c>
      <c r="O12" s="12" t="s">
        <v>211</v>
      </c>
    </row>
    <row r="13" spans="1:16" x14ac:dyDescent="0.25">
      <c r="A13" s="30">
        <v>3</v>
      </c>
      <c r="B13" s="31" t="s">
        <v>236</v>
      </c>
      <c r="C13" s="79">
        <v>2221</v>
      </c>
      <c r="D13" s="33" t="s">
        <v>431</v>
      </c>
      <c r="E13" s="48" t="str">
        <f t="shared" si="0"/>
        <v>Significantly Different</v>
      </c>
      <c r="G13" s="12">
        <f t="shared" si="1"/>
        <v>2221</v>
      </c>
      <c r="H13" s="12">
        <f t="shared" si="2"/>
        <v>6</v>
      </c>
      <c r="I13" s="12" t="str">
        <f t="shared" si="3"/>
        <v>+/-</v>
      </c>
      <c r="J13" s="12" t="str">
        <f t="shared" si="4"/>
        <v>158</v>
      </c>
      <c r="K13" s="13">
        <f t="shared" si="5"/>
        <v>96.048632218844986</v>
      </c>
      <c r="L13" s="13">
        <f t="shared" si="6"/>
        <v>-406</v>
      </c>
      <c r="M13" s="13">
        <f t="shared" si="7"/>
        <v>96.424948614703226</v>
      </c>
      <c r="N13" s="13">
        <f t="shared" si="8"/>
        <v>-4.2105285595982327</v>
      </c>
      <c r="O13" s="12" t="s">
        <v>213</v>
      </c>
    </row>
    <row r="14" spans="1:16" x14ac:dyDescent="0.25">
      <c r="A14" s="30">
        <v>4</v>
      </c>
      <c r="B14" s="31" t="s">
        <v>230</v>
      </c>
      <c r="C14" s="79">
        <v>2145</v>
      </c>
      <c r="D14" s="33" t="s">
        <v>432</v>
      </c>
      <c r="E14" s="48" t="str">
        <f t="shared" si="0"/>
        <v>Significantly Different</v>
      </c>
      <c r="G14" s="12">
        <f t="shared" si="1"/>
        <v>2145</v>
      </c>
      <c r="H14" s="12">
        <f t="shared" si="2"/>
        <v>6</v>
      </c>
      <c r="I14" s="12" t="str">
        <f t="shared" si="3"/>
        <v>+/-</v>
      </c>
      <c r="J14" s="12" t="str">
        <f t="shared" si="4"/>
        <v>313</v>
      </c>
      <c r="K14" s="13">
        <f t="shared" si="5"/>
        <v>190.27355623100303</v>
      </c>
      <c r="L14" s="13">
        <f t="shared" si="6"/>
        <v>-330</v>
      </c>
      <c r="M14" s="13">
        <f t="shared" si="7"/>
        <v>190.46379489296615</v>
      </c>
      <c r="N14" s="13">
        <f t="shared" si="8"/>
        <v>-1.732612752914265</v>
      </c>
      <c r="O14" s="12" t="s">
        <v>215</v>
      </c>
    </row>
    <row r="15" spans="1:16" x14ac:dyDescent="0.25">
      <c r="A15" s="30">
        <v>5</v>
      </c>
      <c r="B15" s="31" t="s">
        <v>211</v>
      </c>
      <c r="C15" s="79">
        <v>2136</v>
      </c>
      <c r="D15" s="33" t="s">
        <v>433</v>
      </c>
      <c r="E15" s="48" t="str">
        <f t="shared" si="0"/>
        <v>Significantly Different</v>
      </c>
      <c r="G15" s="12">
        <f t="shared" si="1"/>
        <v>2136</v>
      </c>
      <c r="H15" s="12">
        <f t="shared" si="2"/>
        <v>6</v>
      </c>
      <c r="I15" s="12" t="str">
        <f t="shared" si="3"/>
        <v>+/-</v>
      </c>
      <c r="J15" s="12" t="str">
        <f t="shared" si="4"/>
        <v>305</v>
      </c>
      <c r="K15" s="13">
        <f t="shared" si="5"/>
        <v>185.41033434650456</v>
      </c>
      <c r="L15" s="13">
        <f t="shared" si="6"/>
        <v>-321</v>
      </c>
      <c r="M15" s="13">
        <f t="shared" si="7"/>
        <v>185.60555769351254</v>
      </c>
      <c r="N15" s="13">
        <f t="shared" si="8"/>
        <v>-1.7294740738855574</v>
      </c>
      <c r="O15" s="12" t="s">
        <v>218</v>
      </c>
    </row>
    <row r="16" spans="1:16" x14ac:dyDescent="0.25">
      <c r="A16" s="30">
        <v>6</v>
      </c>
      <c r="B16" s="31" t="s">
        <v>221</v>
      </c>
      <c r="C16" s="79">
        <v>2119</v>
      </c>
      <c r="D16" s="33" t="s">
        <v>434</v>
      </c>
      <c r="E16" s="48" t="str">
        <f t="shared" si="0"/>
        <v>Significantly Different</v>
      </c>
      <c r="G16" s="12">
        <f t="shared" si="1"/>
        <v>2119</v>
      </c>
      <c r="H16" s="12">
        <f t="shared" si="2"/>
        <v>6</v>
      </c>
      <c r="I16" s="12" t="str">
        <f t="shared" si="3"/>
        <v>+/-</v>
      </c>
      <c r="J16" s="12" t="str">
        <f t="shared" si="4"/>
        <v>214</v>
      </c>
      <c r="K16" s="13">
        <f t="shared" si="5"/>
        <v>130.09118541033433</v>
      </c>
      <c r="L16" s="13">
        <f t="shared" si="6"/>
        <v>-304</v>
      </c>
      <c r="M16" s="13">
        <f t="shared" si="7"/>
        <v>130.36927354903528</v>
      </c>
      <c r="N16" s="13">
        <f t="shared" si="8"/>
        <v>-2.331837799845204</v>
      </c>
      <c r="O16" s="12" t="s">
        <v>220</v>
      </c>
    </row>
    <row r="17" spans="1:15" x14ac:dyDescent="0.25">
      <c r="A17" s="30">
        <v>7</v>
      </c>
      <c r="B17" s="31" t="s">
        <v>208</v>
      </c>
      <c r="C17" s="79">
        <v>2070</v>
      </c>
      <c r="D17" s="33" t="s">
        <v>435</v>
      </c>
      <c r="E17" s="48" t="str">
        <f t="shared" si="0"/>
        <v>Significantly Different</v>
      </c>
      <c r="G17" s="12">
        <f t="shared" si="1"/>
        <v>2070</v>
      </c>
      <c r="H17" s="12">
        <f t="shared" si="2"/>
        <v>6</v>
      </c>
      <c r="I17" s="12" t="str">
        <f t="shared" si="3"/>
        <v>+/-</v>
      </c>
      <c r="J17" s="12" t="str">
        <f t="shared" si="4"/>
        <v>147</v>
      </c>
      <c r="K17" s="13">
        <f t="shared" si="5"/>
        <v>89.361702127659569</v>
      </c>
      <c r="L17" s="13">
        <f t="shared" si="6"/>
        <v>-255</v>
      </c>
      <c r="M17" s="13">
        <f t="shared" si="7"/>
        <v>89.766055786080798</v>
      </c>
      <c r="N17" s="13">
        <f t="shared" si="8"/>
        <v>-2.8407174378663136</v>
      </c>
      <c r="O17" s="12" t="s">
        <v>222</v>
      </c>
    </row>
    <row r="18" spans="1:15" x14ac:dyDescent="0.25">
      <c r="A18" s="30">
        <v>7</v>
      </c>
      <c r="B18" s="31" t="s">
        <v>240</v>
      </c>
      <c r="C18" s="79">
        <v>2070</v>
      </c>
      <c r="D18" s="33" t="s">
        <v>436</v>
      </c>
      <c r="E18" s="48" t="str">
        <f t="shared" si="0"/>
        <v>Significantly Different</v>
      </c>
      <c r="G18" s="12">
        <f t="shared" si="1"/>
        <v>2070</v>
      </c>
      <c r="H18" s="12">
        <f t="shared" si="2"/>
        <v>6</v>
      </c>
      <c r="I18" s="12" t="str">
        <f t="shared" si="3"/>
        <v>+/-</v>
      </c>
      <c r="J18" s="12" t="str">
        <f t="shared" si="4"/>
        <v>108</v>
      </c>
      <c r="K18" s="13">
        <f t="shared" si="5"/>
        <v>65.653495440729486</v>
      </c>
      <c r="L18" s="13">
        <f t="shared" si="6"/>
        <v>-255</v>
      </c>
      <c r="M18" s="13">
        <f t="shared" si="7"/>
        <v>66.202812839207212</v>
      </c>
      <c r="N18" s="13">
        <f t="shared" si="8"/>
        <v>-3.8518000831677903</v>
      </c>
      <c r="O18" s="12" t="s">
        <v>224</v>
      </c>
    </row>
    <row r="19" spans="1:15" x14ac:dyDescent="0.25">
      <c r="A19" s="30">
        <v>9</v>
      </c>
      <c r="B19" s="31" t="s">
        <v>219</v>
      </c>
      <c r="C19" s="79">
        <v>2063</v>
      </c>
      <c r="D19" s="33" t="s">
        <v>437</v>
      </c>
      <c r="E19" s="48" t="str">
        <f t="shared" si="0"/>
        <v>Significantly Different</v>
      </c>
      <c r="G19" s="12">
        <f t="shared" si="1"/>
        <v>2063</v>
      </c>
      <c r="H19" s="12">
        <f t="shared" si="2"/>
        <v>6</v>
      </c>
      <c r="I19" s="12" t="str">
        <f t="shared" si="3"/>
        <v>+/-</v>
      </c>
      <c r="J19" s="12" t="str">
        <f t="shared" si="4"/>
        <v>143</v>
      </c>
      <c r="K19" s="13">
        <f t="shared" si="5"/>
        <v>86.930091185410333</v>
      </c>
      <c r="L19" s="13">
        <f t="shared" si="6"/>
        <v>-248</v>
      </c>
      <c r="M19" s="13">
        <f t="shared" si="7"/>
        <v>87.345702342708123</v>
      </c>
      <c r="N19" s="13">
        <f t="shared" si="8"/>
        <v>-2.8392925278332686</v>
      </c>
      <c r="O19" s="12" t="s">
        <v>226</v>
      </c>
    </row>
    <row r="20" spans="1:15" x14ac:dyDescent="0.25">
      <c r="A20" s="30">
        <v>10</v>
      </c>
      <c r="B20" s="31" t="s">
        <v>238</v>
      </c>
      <c r="C20" s="79">
        <v>2060</v>
      </c>
      <c r="D20" s="35" t="s">
        <v>438</v>
      </c>
      <c r="E20" s="48" t="str">
        <f t="shared" si="0"/>
        <v>Not Significantly Different</v>
      </c>
      <c r="G20" s="12">
        <f t="shared" si="1"/>
        <v>2060</v>
      </c>
      <c r="H20" s="12">
        <f t="shared" si="2"/>
        <v>6</v>
      </c>
      <c r="I20" s="12" t="str">
        <f t="shared" si="3"/>
        <v>+/-</v>
      </c>
      <c r="J20" s="12" t="str">
        <f t="shared" si="4"/>
        <v>273</v>
      </c>
      <c r="K20" s="13">
        <f t="shared" si="5"/>
        <v>165.95744680851064</v>
      </c>
      <c r="L20" s="13">
        <f t="shared" si="6"/>
        <v>-245</v>
      </c>
      <c r="M20" s="13">
        <f t="shared" si="7"/>
        <v>166.17552501929052</v>
      </c>
      <c r="N20" s="13">
        <f t="shared" si="8"/>
        <v>-1.4743446724272971</v>
      </c>
      <c r="O20" s="12" t="s">
        <v>229</v>
      </c>
    </row>
    <row r="21" spans="1:15" x14ac:dyDescent="0.25">
      <c r="A21" s="30">
        <v>11</v>
      </c>
      <c r="B21" s="31" t="s">
        <v>237</v>
      </c>
      <c r="C21" s="79">
        <v>2047</v>
      </c>
      <c r="D21" s="33" t="s">
        <v>439</v>
      </c>
      <c r="E21" s="48" t="str">
        <f t="shared" si="0"/>
        <v>Significantly Different</v>
      </c>
      <c r="G21" s="12">
        <f t="shared" si="1"/>
        <v>2047</v>
      </c>
      <c r="H21" s="12">
        <f t="shared" si="2"/>
        <v>6</v>
      </c>
      <c r="I21" s="12" t="str">
        <f t="shared" si="3"/>
        <v>+/-</v>
      </c>
      <c r="J21" s="12" t="str">
        <f t="shared" si="4"/>
        <v>125</v>
      </c>
      <c r="K21" s="13">
        <f t="shared" si="5"/>
        <v>75.98784194528875</v>
      </c>
      <c r="L21" s="13">
        <f t="shared" si="6"/>
        <v>-232</v>
      </c>
      <c r="M21" s="13">
        <f t="shared" si="7"/>
        <v>76.462952387018092</v>
      </c>
      <c r="N21" s="13">
        <f t="shared" si="8"/>
        <v>-3.0341491239539038</v>
      </c>
      <c r="O21" s="12" t="s">
        <v>231</v>
      </c>
    </row>
    <row r="22" spans="1:15" x14ac:dyDescent="0.25">
      <c r="A22" s="30">
        <v>12</v>
      </c>
      <c r="B22" s="31" t="s">
        <v>227</v>
      </c>
      <c r="C22" s="79">
        <v>2037</v>
      </c>
      <c r="D22" s="33" t="s">
        <v>440</v>
      </c>
      <c r="E22" s="48" t="str">
        <f t="shared" si="0"/>
        <v>Significantly Different</v>
      </c>
      <c r="G22" s="12">
        <f t="shared" si="1"/>
        <v>2037</v>
      </c>
      <c r="H22" s="12">
        <f t="shared" si="2"/>
        <v>6</v>
      </c>
      <c r="I22" s="12" t="str">
        <f t="shared" si="3"/>
        <v>+/-</v>
      </c>
      <c r="J22" s="12" t="str">
        <f t="shared" si="4"/>
        <v>190</v>
      </c>
      <c r="K22" s="13">
        <f t="shared" si="5"/>
        <v>115.5015197568389</v>
      </c>
      <c r="L22" s="13">
        <f t="shared" si="6"/>
        <v>-222</v>
      </c>
      <c r="M22" s="13">
        <f t="shared" si="7"/>
        <v>115.81464514635728</v>
      </c>
      <c r="N22" s="13">
        <f t="shared" si="8"/>
        <v>-1.9168560221330746</v>
      </c>
      <c r="O22" s="12" t="s">
        <v>233</v>
      </c>
    </row>
    <row r="23" spans="1:15" x14ac:dyDescent="0.25">
      <c r="A23" s="30">
        <v>13</v>
      </c>
      <c r="B23" s="31" t="s">
        <v>215</v>
      </c>
      <c r="C23" s="79">
        <v>2026</v>
      </c>
      <c r="D23" s="33" t="s">
        <v>441</v>
      </c>
      <c r="E23" s="48" t="str">
        <f t="shared" si="0"/>
        <v>Significantly Different</v>
      </c>
      <c r="G23" s="12">
        <f t="shared" si="1"/>
        <v>2026</v>
      </c>
      <c r="H23" s="12">
        <f t="shared" si="2"/>
        <v>6</v>
      </c>
      <c r="I23" s="12" t="str">
        <f t="shared" si="3"/>
        <v>+/-</v>
      </c>
      <c r="J23" s="12" t="str">
        <f t="shared" si="4"/>
        <v>138</v>
      </c>
      <c r="K23" s="13">
        <f t="shared" si="5"/>
        <v>83.890577507598778</v>
      </c>
      <c r="L23" s="13">
        <f t="shared" si="6"/>
        <v>-211</v>
      </c>
      <c r="M23" s="13">
        <f t="shared" si="7"/>
        <v>84.321171474284256</v>
      </c>
      <c r="N23" s="13">
        <f t="shared" si="8"/>
        <v>-2.5023371510481143</v>
      </c>
      <c r="O23" s="12" t="s">
        <v>221</v>
      </c>
    </row>
    <row r="24" spans="1:15" x14ac:dyDescent="0.25">
      <c r="A24" s="30">
        <v>14</v>
      </c>
      <c r="B24" s="31" t="s">
        <v>242</v>
      </c>
      <c r="C24" s="79">
        <v>2008</v>
      </c>
      <c r="D24" s="33" t="s">
        <v>439</v>
      </c>
      <c r="E24" s="48" t="str">
        <f t="shared" si="0"/>
        <v>Significantly Different</v>
      </c>
      <c r="G24" s="12">
        <f t="shared" si="1"/>
        <v>2008</v>
      </c>
      <c r="H24" s="12">
        <f t="shared" si="2"/>
        <v>6</v>
      </c>
      <c r="I24" s="12" t="str">
        <f t="shared" si="3"/>
        <v>+/-</v>
      </c>
      <c r="J24" s="12" t="str">
        <f t="shared" si="4"/>
        <v>125</v>
      </c>
      <c r="K24" s="13">
        <f t="shared" si="5"/>
        <v>75.98784194528875</v>
      </c>
      <c r="L24" s="13">
        <f t="shared" si="6"/>
        <v>-193</v>
      </c>
      <c r="M24" s="13">
        <f t="shared" si="7"/>
        <v>76.462952387018092</v>
      </c>
      <c r="N24" s="13">
        <f t="shared" si="8"/>
        <v>-2.5240981936340665</v>
      </c>
      <c r="O24" s="12" t="s">
        <v>235</v>
      </c>
    </row>
    <row r="25" spans="1:15" x14ac:dyDescent="0.25">
      <c r="A25" s="30">
        <v>15</v>
      </c>
      <c r="B25" s="31" t="s">
        <v>213</v>
      </c>
      <c r="C25" s="79">
        <v>2003</v>
      </c>
      <c r="D25" s="33" t="s">
        <v>442</v>
      </c>
      <c r="E25" s="48" t="str">
        <f t="shared" si="0"/>
        <v>Significantly Different</v>
      </c>
      <c r="G25" s="12">
        <f t="shared" si="1"/>
        <v>2003</v>
      </c>
      <c r="H25" s="12">
        <f t="shared" si="2"/>
        <v>6</v>
      </c>
      <c r="I25" s="12" t="str">
        <f t="shared" si="3"/>
        <v>+/-</v>
      </c>
      <c r="J25" s="12" t="str">
        <f t="shared" si="4"/>
        <v>128</v>
      </c>
      <c r="K25" s="13">
        <f t="shared" si="5"/>
        <v>77.81155015197568</v>
      </c>
      <c r="L25" s="13">
        <f t="shared" si="6"/>
        <v>-188</v>
      </c>
      <c r="M25" s="13">
        <f t="shared" si="7"/>
        <v>78.275591989397554</v>
      </c>
      <c r="N25" s="13">
        <f t="shared" si="8"/>
        <v>-2.4017704014996735</v>
      </c>
      <c r="O25" s="12" t="s">
        <v>237</v>
      </c>
    </row>
    <row r="26" spans="1:15" x14ac:dyDescent="0.25">
      <c r="A26" s="30">
        <v>16</v>
      </c>
      <c r="B26" s="31" t="s">
        <v>233</v>
      </c>
      <c r="C26" s="79">
        <v>2002</v>
      </c>
      <c r="D26" s="33" t="s">
        <v>443</v>
      </c>
      <c r="E26" s="48" t="str">
        <f t="shared" si="0"/>
        <v>Not Significantly Different</v>
      </c>
      <c r="G26" s="12">
        <f t="shared" si="1"/>
        <v>2002</v>
      </c>
      <c r="H26" s="12">
        <f t="shared" si="2"/>
        <v>6</v>
      </c>
      <c r="I26" s="12" t="str">
        <f t="shared" si="3"/>
        <v>+/-</v>
      </c>
      <c r="J26" s="12" t="str">
        <f t="shared" si="4"/>
        <v>220</v>
      </c>
      <c r="K26" s="13">
        <f t="shared" si="5"/>
        <v>133.73860182370819</v>
      </c>
      <c r="L26" s="13">
        <f t="shared" si="6"/>
        <v>-187</v>
      </c>
      <c r="M26" s="13">
        <f t="shared" si="7"/>
        <v>134.00912126417953</v>
      </c>
      <c r="N26" s="13">
        <f t="shared" si="8"/>
        <v>-1.3954274025225242</v>
      </c>
      <c r="O26" s="12" t="s">
        <v>219</v>
      </c>
    </row>
    <row r="27" spans="1:15" x14ac:dyDescent="0.25">
      <c r="A27" s="30">
        <v>17</v>
      </c>
      <c r="B27" s="31" t="s">
        <v>225</v>
      </c>
      <c r="C27" s="79">
        <v>1974</v>
      </c>
      <c r="D27" s="33" t="s">
        <v>444</v>
      </c>
      <c r="E27" s="48" t="str">
        <f t="shared" si="0"/>
        <v>Significantly Different</v>
      </c>
      <c r="G27" s="12">
        <f t="shared" si="1"/>
        <v>1974</v>
      </c>
      <c r="H27" s="12">
        <f t="shared" si="2"/>
        <v>6</v>
      </c>
      <c r="I27" s="12" t="str">
        <f t="shared" si="3"/>
        <v>+/-</v>
      </c>
      <c r="J27" s="12" t="str">
        <f t="shared" si="4"/>
        <v>130</v>
      </c>
      <c r="K27" s="13">
        <f t="shared" si="5"/>
        <v>79.027355623100306</v>
      </c>
      <c r="L27" s="13">
        <f t="shared" si="6"/>
        <v>-159</v>
      </c>
      <c r="M27" s="13">
        <f t="shared" si="7"/>
        <v>79.484299713950904</v>
      </c>
      <c r="N27" s="13">
        <f t="shared" si="8"/>
        <v>-2.000395053767992</v>
      </c>
      <c r="O27" s="12" t="s">
        <v>236</v>
      </c>
    </row>
    <row r="28" spans="1:15" x14ac:dyDescent="0.25">
      <c r="A28" s="30">
        <v>18</v>
      </c>
      <c r="B28" s="31" t="s">
        <v>241</v>
      </c>
      <c r="C28" s="79">
        <v>1969</v>
      </c>
      <c r="D28" s="33" t="s">
        <v>445</v>
      </c>
      <c r="E28" s="48" t="str">
        <f t="shared" si="0"/>
        <v>Significantly Different</v>
      </c>
      <c r="G28" s="12">
        <f t="shared" si="1"/>
        <v>1969</v>
      </c>
      <c r="H28" s="12">
        <f t="shared" si="2"/>
        <v>6</v>
      </c>
      <c r="I28" s="12" t="str">
        <f t="shared" si="3"/>
        <v>+/-</v>
      </c>
      <c r="J28" s="12" t="str">
        <f t="shared" si="4"/>
        <v>140</v>
      </c>
      <c r="K28" s="13">
        <f t="shared" si="5"/>
        <v>85.106382978723403</v>
      </c>
      <c r="L28" s="13">
        <f t="shared" si="6"/>
        <v>-154</v>
      </c>
      <c r="M28" s="13">
        <f t="shared" si="7"/>
        <v>85.530856349965021</v>
      </c>
      <c r="N28" s="13">
        <f t="shared" si="8"/>
        <v>-1.8005197956849754</v>
      </c>
      <c r="O28" s="12" t="s">
        <v>225</v>
      </c>
    </row>
    <row r="29" spans="1:15" x14ac:dyDescent="0.25">
      <c r="A29" s="30">
        <v>19</v>
      </c>
      <c r="B29" s="31" t="s">
        <v>243</v>
      </c>
      <c r="C29" s="79">
        <v>1959</v>
      </c>
      <c r="D29" s="33" t="s">
        <v>446</v>
      </c>
      <c r="E29" s="48" t="str">
        <f t="shared" si="0"/>
        <v>Significantly Different</v>
      </c>
      <c r="G29" s="12">
        <f t="shared" si="1"/>
        <v>1959</v>
      </c>
      <c r="H29" s="12">
        <f t="shared" si="2"/>
        <v>5</v>
      </c>
      <c r="I29" s="12" t="str">
        <f t="shared" si="3"/>
        <v>+/-</v>
      </c>
      <c r="J29" s="12" t="str">
        <f t="shared" si="4"/>
        <v>88</v>
      </c>
      <c r="K29" s="13">
        <f t="shared" si="5"/>
        <v>53.495440729483285</v>
      </c>
      <c r="L29" s="13">
        <f t="shared" si="6"/>
        <v>-144</v>
      </c>
      <c r="M29" s="13">
        <f t="shared" si="7"/>
        <v>54.168193094092317</v>
      </c>
      <c r="N29" s="13">
        <f t="shared" si="8"/>
        <v>-2.6583866245984291</v>
      </c>
      <c r="O29" s="12" t="s">
        <v>241</v>
      </c>
    </row>
    <row r="30" spans="1:15" x14ac:dyDescent="0.25">
      <c r="A30" s="30">
        <v>20</v>
      </c>
      <c r="B30" s="31" t="s">
        <v>263</v>
      </c>
      <c r="C30" s="79">
        <v>1939</v>
      </c>
      <c r="D30" s="33" t="s">
        <v>447</v>
      </c>
      <c r="E30" s="48" t="str">
        <f t="shared" si="0"/>
        <v>Not Significantly Different</v>
      </c>
      <c r="G30" s="12">
        <f t="shared" si="1"/>
        <v>1939</v>
      </c>
      <c r="H30" s="12">
        <f t="shared" si="2"/>
        <v>6</v>
      </c>
      <c r="I30" s="12" t="str">
        <f t="shared" si="3"/>
        <v>+/-</v>
      </c>
      <c r="J30" s="12" t="str">
        <f t="shared" si="4"/>
        <v>155</v>
      </c>
      <c r="K30" s="13">
        <f t="shared" si="5"/>
        <v>94.224924012158056</v>
      </c>
      <c r="L30" s="13">
        <f t="shared" si="6"/>
        <v>-124</v>
      </c>
      <c r="M30" s="13">
        <f t="shared" si="7"/>
        <v>94.608494699652482</v>
      </c>
      <c r="N30" s="13">
        <f t="shared" si="8"/>
        <v>-1.3106645486079749</v>
      </c>
      <c r="O30" s="12" t="s">
        <v>207</v>
      </c>
    </row>
    <row r="31" spans="1:15" x14ac:dyDescent="0.25">
      <c r="A31" s="30">
        <v>21</v>
      </c>
      <c r="B31" s="31" t="s">
        <v>260</v>
      </c>
      <c r="C31" s="79">
        <v>1928</v>
      </c>
      <c r="D31" s="33" t="s">
        <v>448</v>
      </c>
      <c r="E31" s="48" t="str">
        <f t="shared" si="0"/>
        <v>Not Significantly Different</v>
      </c>
      <c r="G31" s="12">
        <f t="shared" si="1"/>
        <v>1928</v>
      </c>
      <c r="H31" s="12">
        <f t="shared" si="2"/>
        <v>6</v>
      </c>
      <c r="I31" s="12" t="str">
        <f t="shared" si="3"/>
        <v>+/-</v>
      </c>
      <c r="J31" s="12" t="str">
        <f t="shared" si="4"/>
        <v>122</v>
      </c>
      <c r="K31" s="13">
        <f t="shared" si="5"/>
        <v>74.164133738601819</v>
      </c>
      <c r="L31" s="13">
        <f t="shared" si="6"/>
        <v>-113</v>
      </c>
      <c r="M31" s="13">
        <f t="shared" si="7"/>
        <v>74.650851953841951</v>
      </c>
      <c r="N31" s="13">
        <f t="shared" si="8"/>
        <v>-1.5137134679972581</v>
      </c>
      <c r="O31" s="12" t="s">
        <v>244</v>
      </c>
    </row>
    <row r="32" spans="1:15" x14ac:dyDescent="0.25">
      <c r="A32" s="30">
        <v>22</v>
      </c>
      <c r="B32" s="31" t="s">
        <v>258</v>
      </c>
      <c r="C32" s="79">
        <v>1906</v>
      </c>
      <c r="D32" s="33" t="s">
        <v>449</v>
      </c>
      <c r="E32" s="48" t="str">
        <f t="shared" si="0"/>
        <v>Significantly Different</v>
      </c>
      <c r="G32" s="12">
        <f t="shared" si="1"/>
        <v>1906</v>
      </c>
      <c r="H32" s="12">
        <f t="shared" si="2"/>
        <v>5</v>
      </c>
      <c r="I32" s="12" t="str">
        <f t="shared" si="3"/>
        <v>+/-</v>
      </c>
      <c r="J32" s="12" t="str">
        <f t="shared" si="4"/>
        <v>76</v>
      </c>
      <c r="K32" s="13">
        <f t="shared" si="5"/>
        <v>46.200607902735563</v>
      </c>
      <c r="L32" s="13">
        <f t="shared" si="6"/>
        <v>-91</v>
      </c>
      <c r="M32" s="13">
        <f t="shared" si="7"/>
        <v>46.977943067140806</v>
      </c>
      <c r="N32" s="13">
        <f t="shared" si="8"/>
        <v>-1.9370792771821221</v>
      </c>
      <c r="O32" s="12" t="s">
        <v>247</v>
      </c>
    </row>
    <row r="33" spans="1:15" x14ac:dyDescent="0.25">
      <c r="A33" s="30">
        <v>23</v>
      </c>
      <c r="B33" s="31" t="s">
        <v>234</v>
      </c>
      <c r="C33" s="79">
        <v>1898</v>
      </c>
      <c r="D33" s="33" t="s">
        <v>450</v>
      </c>
      <c r="E33" s="48" t="str">
        <f t="shared" si="0"/>
        <v>Not Significantly Different</v>
      </c>
      <c r="G33" s="12">
        <f t="shared" si="1"/>
        <v>1898</v>
      </c>
      <c r="H33" s="12">
        <f t="shared" si="2"/>
        <v>5</v>
      </c>
      <c r="I33" s="12" t="str">
        <f t="shared" si="3"/>
        <v>+/-</v>
      </c>
      <c r="J33" s="12" t="str">
        <f t="shared" si="4"/>
        <v>95</v>
      </c>
      <c r="K33" s="13">
        <f t="shared" si="5"/>
        <v>57.750759878419451</v>
      </c>
      <c r="L33" s="13">
        <f t="shared" si="6"/>
        <v>-83</v>
      </c>
      <c r="M33" s="13">
        <f t="shared" si="7"/>
        <v>58.374491267779568</v>
      </c>
      <c r="N33" s="13">
        <f t="shared" si="8"/>
        <v>-1.4218539330690965</v>
      </c>
      <c r="O33" s="12" t="s">
        <v>249</v>
      </c>
    </row>
    <row r="34" spans="1:15" x14ac:dyDescent="0.25">
      <c r="A34" s="30">
        <v>24</v>
      </c>
      <c r="B34" s="31" t="s">
        <v>235</v>
      </c>
      <c r="C34" s="79">
        <v>1869</v>
      </c>
      <c r="D34" s="33" t="s">
        <v>449</v>
      </c>
      <c r="E34" s="48" t="str">
        <f t="shared" si="0"/>
        <v>Not Significantly Different</v>
      </c>
      <c r="G34" s="12">
        <f t="shared" si="1"/>
        <v>1869</v>
      </c>
      <c r="H34" s="12">
        <f t="shared" si="2"/>
        <v>5</v>
      </c>
      <c r="I34" s="12" t="str">
        <f t="shared" si="3"/>
        <v>+/-</v>
      </c>
      <c r="J34" s="12" t="str">
        <f t="shared" si="4"/>
        <v>76</v>
      </c>
      <c r="K34" s="13">
        <f t="shared" si="5"/>
        <v>46.200607902735563</v>
      </c>
      <c r="L34" s="13">
        <f t="shared" si="6"/>
        <v>-54</v>
      </c>
      <c r="M34" s="13">
        <f t="shared" si="7"/>
        <v>46.977943067140806</v>
      </c>
      <c r="N34" s="13">
        <f t="shared" si="8"/>
        <v>-1.1494756150311494</v>
      </c>
      <c r="O34" s="12" t="s">
        <v>240</v>
      </c>
    </row>
    <row r="35" spans="1:15" x14ac:dyDescent="0.25">
      <c r="A35" s="30">
        <v>25</v>
      </c>
      <c r="B35" s="31" t="s">
        <v>251</v>
      </c>
      <c r="C35" s="79">
        <v>1856</v>
      </c>
      <c r="D35" s="33" t="s">
        <v>442</v>
      </c>
      <c r="E35" s="48" t="str">
        <f t="shared" si="0"/>
        <v>Not Significantly Different</v>
      </c>
      <c r="G35" s="12">
        <f t="shared" si="1"/>
        <v>1856</v>
      </c>
      <c r="H35" s="12">
        <f t="shared" si="2"/>
        <v>6</v>
      </c>
      <c r="I35" s="12" t="str">
        <f t="shared" si="3"/>
        <v>+/-</v>
      </c>
      <c r="J35" s="12" t="str">
        <f t="shared" si="4"/>
        <v>128</v>
      </c>
      <c r="K35" s="13">
        <f t="shared" si="5"/>
        <v>77.81155015197568</v>
      </c>
      <c r="L35" s="13">
        <f t="shared" si="6"/>
        <v>-41</v>
      </c>
      <c r="M35" s="13">
        <f t="shared" si="7"/>
        <v>78.275591989397554</v>
      </c>
      <c r="N35" s="13">
        <f t="shared" si="8"/>
        <v>-0.52379035351854586</v>
      </c>
      <c r="O35" s="12" t="s">
        <v>250</v>
      </c>
    </row>
    <row r="36" spans="1:15" x14ac:dyDescent="0.25">
      <c r="A36" s="30">
        <v>26</v>
      </c>
      <c r="B36" s="31" t="s">
        <v>207</v>
      </c>
      <c r="C36" s="79">
        <v>1846</v>
      </c>
      <c r="D36" s="33" t="s">
        <v>451</v>
      </c>
      <c r="E36" s="48" t="str">
        <f t="shared" si="0"/>
        <v>Not Significantly Different</v>
      </c>
      <c r="G36" s="12">
        <f t="shared" si="1"/>
        <v>1846</v>
      </c>
      <c r="H36" s="12">
        <f t="shared" si="2"/>
        <v>6</v>
      </c>
      <c r="I36" s="12" t="str">
        <f t="shared" si="3"/>
        <v>+/-</v>
      </c>
      <c r="J36" s="12" t="str">
        <f t="shared" si="4"/>
        <v>257</v>
      </c>
      <c r="K36" s="13">
        <f t="shared" si="5"/>
        <v>156.23100303951367</v>
      </c>
      <c r="L36" s="13">
        <f t="shared" si="6"/>
        <v>-31</v>
      </c>
      <c r="M36" s="13">
        <f t="shared" si="7"/>
        <v>156.46263859135746</v>
      </c>
      <c r="N36" s="13">
        <f t="shared" si="8"/>
        <v>-0.19813036696232955</v>
      </c>
      <c r="O36" s="12" t="s">
        <v>242</v>
      </c>
    </row>
    <row r="37" spans="1:15" x14ac:dyDescent="0.25">
      <c r="A37" s="30">
        <v>27</v>
      </c>
      <c r="B37" s="31" t="s">
        <v>257</v>
      </c>
      <c r="C37" s="79">
        <v>1843</v>
      </c>
      <c r="D37" s="33" t="s">
        <v>452</v>
      </c>
      <c r="E37" s="48" t="str">
        <f t="shared" si="0"/>
        <v>Not Significantly Different</v>
      </c>
      <c r="G37" s="12">
        <f t="shared" si="1"/>
        <v>1843</v>
      </c>
      <c r="H37" s="12">
        <f t="shared" si="2"/>
        <v>5</v>
      </c>
      <c r="I37" s="12" t="str">
        <f t="shared" si="3"/>
        <v>+/-</v>
      </c>
      <c r="J37" s="12" t="str">
        <f t="shared" si="4"/>
        <v>86</v>
      </c>
      <c r="K37" s="13">
        <f t="shared" si="5"/>
        <v>52.27963525835866</v>
      </c>
      <c r="L37" s="13">
        <f t="shared" si="6"/>
        <v>-28</v>
      </c>
      <c r="M37" s="13">
        <f t="shared" si="7"/>
        <v>52.96783200192575</v>
      </c>
      <c r="N37" s="13">
        <f t="shared" si="8"/>
        <v>-0.52862273084882927</v>
      </c>
      <c r="O37" s="12" t="s">
        <v>223</v>
      </c>
    </row>
    <row r="38" spans="1:15" x14ac:dyDescent="0.25">
      <c r="A38" s="30">
        <v>28</v>
      </c>
      <c r="B38" s="31" t="s">
        <v>249</v>
      </c>
      <c r="C38" s="79">
        <v>1834</v>
      </c>
      <c r="D38" s="33" t="s">
        <v>453</v>
      </c>
      <c r="E38" s="48" t="str">
        <f t="shared" si="0"/>
        <v>Not Significantly Different</v>
      </c>
      <c r="G38" s="12">
        <f t="shared" si="1"/>
        <v>1834</v>
      </c>
      <c r="H38" s="12">
        <f t="shared" si="2"/>
        <v>5</v>
      </c>
      <c r="I38" s="12" t="str">
        <f t="shared" si="3"/>
        <v>+/-</v>
      </c>
      <c r="J38" s="12" t="str">
        <f t="shared" si="4"/>
        <v>90</v>
      </c>
      <c r="K38" s="13">
        <f t="shared" si="5"/>
        <v>54.711246200607903</v>
      </c>
      <c r="L38" s="13">
        <f t="shared" si="6"/>
        <v>-19</v>
      </c>
      <c r="M38" s="13">
        <f t="shared" si="7"/>
        <v>55.369228142179701</v>
      </c>
      <c r="N38" s="13">
        <f t="shared" si="8"/>
        <v>-0.34315089152427608</v>
      </c>
      <c r="O38" s="12" t="s">
        <v>227</v>
      </c>
    </row>
    <row r="39" spans="1:15" x14ac:dyDescent="0.25">
      <c r="A39" s="30">
        <v>29</v>
      </c>
      <c r="B39" s="31" t="s">
        <v>254</v>
      </c>
      <c r="C39" s="79">
        <v>1824</v>
      </c>
      <c r="D39" s="33" t="s">
        <v>454</v>
      </c>
      <c r="E39" s="48" t="str">
        <f t="shared" si="0"/>
        <v>Not Significantly Different</v>
      </c>
      <c r="G39" s="12">
        <f t="shared" si="1"/>
        <v>1824</v>
      </c>
      <c r="H39" s="12">
        <f t="shared" si="2"/>
        <v>6</v>
      </c>
      <c r="I39" s="12" t="str">
        <f t="shared" si="3"/>
        <v>+/-</v>
      </c>
      <c r="J39" s="12" t="str">
        <f t="shared" si="4"/>
        <v>164</v>
      </c>
      <c r="K39" s="13">
        <f t="shared" si="5"/>
        <v>99.696048632218847</v>
      </c>
      <c r="L39" s="13">
        <f t="shared" si="6"/>
        <v>-9</v>
      </c>
      <c r="M39" s="13">
        <f t="shared" si="7"/>
        <v>100.05864818752529</v>
      </c>
      <c r="N39" s="13">
        <f t="shared" si="8"/>
        <v>-8.9947247569571565E-2</v>
      </c>
      <c r="O39" s="12" t="s">
        <v>254</v>
      </c>
    </row>
    <row r="40" spans="1:15" x14ac:dyDescent="0.25">
      <c r="A40" s="30">
        <v>30</v>
      </c>
      <c r="B40" s="31" t="s">
        <v>248</v>
      </c>
      <c r="C40" s="79">
        <v>1823</v>
      </c>
      <c r="D40" s="33" t="s">
        <v>455</v>
      </c>
      <c r="E40" s="48" t="str">
        <f t="shared" si="0"/>
        <v>Not Significantly Different</v>
      </c>
      <c r="G40" s="12">
        <f t="shared" si="1"/>
        <v>1823</v>
      </c>
      <c r="H40" s="12">
        <f t="shared" si="2"/>
        <v>5</v>
      </c>
      <c r="I40" s="12" t="str">
        <f t="shared" si="3"/>
        <v>+/-</v>
      </c>
      <c r="J40" s="12" t="str">
        <f t="shared" si="4"/>
        <v>83</v>
      </c>
      <c r="K40" s="13">
        <f t="shared" si="5"/>
        <v>50.455927051671729</v>
      </c>
      <c r="L40" s="13">
        <f t="shared" si="6"/>
        <v>-8</v>
      </c>
      <c r="M40" s="13">
        <f t="shared" si="7"/>
        <v>51.168657778769514</v>
      </c>
      <c r="N40" s="13">
        <f t="shared" si="8"/>
        <v>-0.15634570745608448</v>
      </c>
      <c r="O40" s="12" t="s">
        <v>214</v>
      </c>
    </row>
    <row r="41" spans="1:15" x14ac:dyDescent="0.25">
      <c r="A41" s="30">
        <v>31</v>
      </c>
      <c r="B41" s="31" t="s">
        <v>252</v>
      </c>
      <c r="C41" s="79">
        <v>1800</v>
      </c>
      <c r="D41" s="33" t="s">
        <v>456</v>
      </c>
      <c r="E41" s="48" t="str">
        <f t="shared" si="0"/>
        <v>Not Significantly Different</v>
      </c>
      <c r="G41" s="12">
        <f t="shared" si="1"/>
        <v>1800</v>
      </c>
      <c r="H41" s="12">
        <f t="shared" si="2"/>
        <v>6</v>
      </c>
      <c r="I41" s="12" t="str">
        <f t="shared" si="3"/>
        <v>+/-</v>
      </c>
      <c r="J41" s="12" t="str">
        <f t="shared" si="4"/>
        <v>202</v>
      </c>
      <c r="K41" s="13">
        <f t="shared" si="5"/>
        <v>122.79635258358662</v>
      </c>
      <c r="L41" s="13">
        <f t="shared" si="6"/>
        <v>15</v>
      </c>
      <c r="M41" s="13">
        <f t="shared" si="7"/>
        <v>123.09092237882423</v>
      </c>
      <c r="N41" s="13">
        <f t="shared" si="8"/>
        <v>0.12186113898664312</v>
      </c>
      <c r="O41" s="12" t="s">
        <v>257</v>
      </c>
    </row>
    <row r="42" spans="1:15" x14ac:dyDescent="0.25">
      <c r="A42" s="30">
        <v>32</v>
      </c>
      <c r="B42" s="31" t="s">
        <v>250</v>
      </c>
      <c r="C42" s="79">
        <v>1788</v>
      </c>
      <c r="D42" s="33" t="s">
        <v>457</v>
      </c>
      <c r="E42" s="48" t="str">
        <f t="shared" si="0"/>
        <v>Not Significantly Different</v>
      </c>
      <c r="G42" s="12">
        <f t="shared" si="1"/>
        <v>1788</v>
      </c>
      <c r="H42" s="12">
        <f t="shared" si="2"/>
        <v>6</v>
      </c>
      <c r="I42" s="12" t="str">
        <f t="shared" si="3"/>
        <v>+/-</v>
      </c>
      <c r="J42" s="12" t="str">
        <f t="shared" si="4"/>
        <v>177</v>
      </c>
      <c r="K42" s="13">
        <f t="shared" si="5"/>
        <v>107.59878419452887</v>
      </c>
      <c r="L42" s="13">
        <f t="shared" si="6"/>
        <v>27</v>
      </c>
      <c r="M42" s="13">
        <f t="shared" si="7"/>
        <v>107.9348383256213</v>
      </c>
      <c r="N42" s="13">
        <f t="shared" si="8"/>
        <v>0.25015092827160706</v>
      </c>
      <c r="O42" s="12" t="s">
        <v>252</v>
      </c>
    </row>
    <row r="43" spans="1:15" x14ac:dyDescent="0.25">
      <c r="A43" s="30">
        <v>33</v>
      </c>
      <c r="B43" s="31" t="s">
        <v>212</v>
      </c>
      <c r="C43" s="79">
        <v>1785</v>
      </c>
      <c r="D43" s="33" t="s">
        <v>458</v>
      </c>
      <c r="E43" s="48" t="str">
        <f t="shared" si="0"/>
        <v>Not Significantly Different</v>
      </c>
      <c r="G43" s="12">
        <f t="shared" si="1"/>
        <v>1785</v>
      </c>
      <c r="H43" s="12">
        <f t="shared" si="2"/>
        <v>6</v>
      </c>
      <c r="I43" s="12" t="str">
        <f t="shared" si="3"/>
        <v>+/-</v>
      </c>
      <c r="J43" s="12" t="str">
        <f t="shared" si="4"/>
        <v>240</v>
      </c>
      <c r="K43" s="13">
        <f t="shared" si="5"/>
        <v>145.89665653495442</v>
      </c>
      <c r="L43" s="13">
        <f t="shared" si="6"/>
        <v>30</v>
      </c>
      <c r="M43" s="13">
        <f t="shared" si="7"/>
        <v>146.1446726785334</v>
      </c>
      <c r="N43" s="13">
        <f t="shared" si="8"/>
        <v>0.20527604222693352</v>
      </c>
      <c r="O43" s="12" t="s">
        <v>259</v>
      </c>
    </row>
    <row r="44" spans="1:15" x14ac:dyDescent="0.25">
      <c r="A44" s="30">
        <v>34</v>
      </c>
      <c r="B44" s="31" t="s">
        <v>220</v>
      </c>
      <c r="C44" s="79">
        <v>1769</v>
      </c>
      <c r="D44" s="33" t="s">
        <v>459</v>
      </c>
      <c r="E44" s="48" t="str">
        <f t="shared" si="0"/>
        <v>Not Significantly Different</v>
      </c>
      <c r="G44" s="12">
        <f t="shared" si="1"/>
        <v>1769</v>
      </c>
      <c r="H44" s="12">
        <f t="shared" si="2"/>
        <v>6</v>
      </c>
      <c r="I44" s="12" t="str">
        <f t="shared" si="3"/>
        <v>+/-</v>
      </c>
      <c r="J44" s="12" t="str">
        <f t="shared" si="4"/>
        <v>121</v>
      </c>
      <c r="K44" s="13">
        <f t="shared" si="5"/>
        <v>73.556231003039514</v>
      </c>
      <c r="L44" s="13">
        <f t="shared" si="6"/>
        <v>46</v>
      </c>
      <c r="M44" s="13">
        <f t="shared" si="7"/>
        <v>74.046945133541627</v>
      </c>
      <c r="N44" s="13">
        <f t="shared" si="8"/>
        <v>0.62122751879959759</v>
      </c>
      <c r="O44" s="12" t="s">
        <v>261</v>
      </c>
    </row>
    <row r="45" spans="1:15" x14ac:dyDescent="0.25">
      <c r="A45" s="30">
        <v>35</v>
      </c>
      <c r="B45" s="31" t="s">
        <v>244</v>
      </c>
      <c r="C45" s="79">
        <v>1764</v>
      </c>
      <c r="D45" s="33" t="s">
        <v>439</v>
      </c>
      <c r="E45" s="48" t="str">
        <f t="shared" si="0"/>
        <v>Not Significantly Different</v>
      </c>
      <c r="G45" s="12">
        <f t="shared" si="1"/>
        <v>1764</v>
      </c>
      <c r="H45" s="12">
        <f t="shared" si="2"/>
        <v>6</v>
      </c>
      <c r="I45" s="12" t="str">
        <f t="shared" si="3"/>
        <v>+/-</v>
      </c>
      <c r="J45" s="12" t="str">
        <f t="shared" si="4"/>
        <v>125</v>
      </c>
      <c r="K45" s="13">
        <f t="shared" si="5"/>
        <v>75.98784194528875</v>
      </c>
      <c r="L45" s="13">
        <f t="shared" si="6"/>
        <v>51</v>
      </c>
      <c r="M45" s="13">
        <f t="shared" si="7"/>
        <v>76.462952387018092</v>
      </c>
      <c r="N45" s="13">
        <f t="shared" si="8"/>
        <v>0.66698967811055643</v>
      </c>
      <c r="O45" s="12" t="s">
        <v>230</v>
      </c>
    </row>
    <row r="46" spans="1:15" x14ac:dyDescent="0.25">
      <c r="A46" s="30">
        <v>36</v>
      </c>
      <c r="B46" s="31" t="s">
        <v>256</v>
      </c>
      <c r="C46" s="79">
        <v>1763</v>
      </c>
      <c r="D46" s="33" t="s">
        <v>460</v>
      </c>
      <c r="E46" s="48" t="str">
        <f t="shared" si="0"/>
        <v>Not Significantly Different</v>
      </c>
      <c r="G46" s="12">
        <f t="shared" si="1"/>
        <v>1763</v>
      </c>
      <c r="H46" s="12">
        <f t="shared" si="2"/>
        <v>6</v>
      </c>
      <c r="I46" s="12" t="str">
        <f t="shared" si="3"/>
        <v>+/-</v>
      </c>
      <c r="J46" s="12" t="str">
        <f t="shared" si="4"/>
        <v>109</v>
      </c>
      <c r="K46" s="13">
        <f t="shared" si="5"/>
        <v>66.261398176291792</v>
      </c>
      <c r="L46" s="13">
        <f t="shared" si="6"/>
        <v>52</v>
      </c>
      <c r="M46" s="13">
        <f t="shared" si="7"/>
        <v>66.805717214279625</v>
      </c>
      <c r="N46" s="13">
        <f t="shared" si="8"/>
        <v>0.77837649483216798</v>
      </c>
      <c r="O46" s="12" t="s">
        <v>243</v>
      </c>
    </row>
    <row r="47" spans="1:15" x14ac:dyDescent="0.25">
      <c r="A47" s="30">
        <v>37</v>
      </c>
      <c r="B47" s="31" t="s">
        <v>229</v>
      </c>
      <c r="C47" s="79">
        <v>1743</v>
      </c>
      <c r="D47" s="33" t="s">
        <v>461</v>
      </c>
      <c r="E47" s="48" t="str">
        <f t="shared" si="0"/>
        <v>Not Significantly Different</v>
      </c>
      <c r="G47" s="12">
        <f t="shared" si="1"/>
        <v>1743</v>
      </c>
      <c r="H47" s="12">
        <f t="shared" si="2"/>
        <v>5</v>
      </c>
      <c r="I47" s="12" t="str">
        <f t="shared" si="3"/>
        <v>+/-</v>
      </c>
      <c r="J47" s="12" t="str">
        <f t="shared" si="4"/>
        <v>80</v>
      </c>
      <c r="K47" s="13">
        <f t="shared" si="5"/>
        <v>48.632218844984799</v>
      </c>
      <c r="L47" s="13">
        <f t="shared" si="6"/>
        <v>72</v>
      </c>
      <c r="M47" s="13">
        <f t="shared" si="7"/>
        <v>49.371283900904437</v>
      </c>
      <c r="N47" s="13">
        <f t="shared" si="8"/>
        <v>1.4583376066240203</v>
      </c>
      <c r="O47" s="12" t="s">
        <v>260</v>
      </c>
    </row>
    <row r="48" spans="1:15" x14ac:dyDescent="0.25">
      <c r="A48" s="30">
        <v>38</v>
      </c>
      <c r="B48" s="31" t="s">
        <v>223</v>
      </c>
      <c r="C48" s="79">
        <v>1740</v>
      </c>
      <c r="D48" s="33" t="s">
        <v>462</v>
      </c>
      <c r="E48" s="48" t="str">
        <f t="shared" si="0"/>
        <v>Not Significantly Different</v>
      </c>
      <c r="G48" s="12">
        <f t="shared" si="1"/>
        <v>1740</v>
      </c>
      <c r="H48" s="12">
        <f t="shared" si="2"/>
        <v>6</v>
      </c>
      <c r="I48" s="12" t="str">
        <f t="shared" si="3"/>
        <v>+/-</v>
      </c>
      <c r="J48" s="12" t="str">
        <f t="shared" si="4"/>
        <v>236</v>
      </c>
      <c r="K48" s="13">
        <f t="shared" si="5"/>
        <v>143.46504559270517</v>
      </c>
      <c r="L48" s="13">
        <f t="shared" si="6"/>
        <v>75</v>
      </c>
      <c r="M48" s="13">
        <f t="shared" si="7"/>
        <v>143.71725808389954</v>
      </c>
      <c r="N48" s="13">
        <f t="shared" si="8"/>
        <v>0.52185799395237809</v>
      </c>
      <c r="O48" s="12" t="s">
        <v>239</v>
      </c>
    </row>
    <row r="49" spans="1:15" x14ac:dyDescent="0.25">
      <c r="A49" s="30">
        <v>38</v>
      </c>
      <c r="B49" s="31" t="s">
        <v>262</v>
      </c>
      <c r="C49" s="79">
        <v>1740</v>
      </c>
      <c r="D49" s="33" t="s">
        <v>463</v>
      </c>
      <c r="E49" s="48" t="str">
        <f t="shared" si="0"/>
        <v>Not Significantly Different</v>
      </c>
      <c r="G49" s="12">
        <f t="shared" si="1"/>
        <v>1740</v>
      </c>
      <c r="H49" s="12">
        <f t="shared" si="2"/>
        <v>5</v>
      </c>
      <c r="I49" s="12" t="str">
        <f t="shared" si="3"/>
        <v>+/-</v>
      </c>
      <c r="J49" s="12" t="str">
        <f t="shared" si="4"/>
        <v>98</v>
      </c>
      <c r="K49" s="13">
        <f t="shared" si="5"/>
        <v>59.574468085106382</v>
      </c>
      <c r="L49" s="13">
        <f t="shared" si="6"/>
        <v>75</v>
      </c>
      <c r="M49" s="13">
        <f t="shared" si="7"/>
        <v>60.17930052651468</v>
      </c>
      <c r="N49" s="13">
        <f t="shared" si="8"/>
        <v>1.24627570184129</v>
      </c>
      <c r="O49" s="12" t="s">
        <v>248</v>
      </c>
    </row>
    <row r="50" spans="1:15" x14ac:dyDescent="0.25">
      <c r="A50" s="30">
        <v>40</v>
      </c>
      <c r="B50" s="31" t="s">
        <v>261</v>
      </c>
      <c r="C50" s="79">
        <v>1738</v>
      </c>
      <c r="D50" s="33" t="s">
        <v>464</v>
      </c>
      <c r="E50" s="48" t="str">
        <f t="shared" si="0"/>
        <v>Not Significantly Different</v>
      </c>
      <c r="G50" s="12">
        <f t="shared" si="1"/>
        <v>1738</v>
      </c>
      <c r="H50" s="12">
        <f t="shared" si="2"/>
        <v>5</v>
      </c>
      <c r="I50" s="12" t="str">
        <f t="shared" si="3"/>
        <v>+/-</v>
      </c>
      <c r="J50" s="12" t="str">
        <f t="shared" si="4"/>
        <v>89</v>
      </c>
      <c r="K50" s="13">
        <f t="shared" si="5"/>
        <v>54.10334346504559</v>
      </c>
      <c r="L50" s="13">
        <f t="shared" si="6"/>
        <v>77</v>
      </c>
      <c r="M50" s="13">
        <f t="shared" si="7"/>
        <v>54.768629144190776</v>
      </c>
      <c r="N50" s="13">
        <f t="shared" si="8"/>
        <v>1.4059143199892794</v>
      </c>
      <c r="O50" s="12" t="s">
        <v>245</v>
      </c>
    </row>
    <row r="51" spans="1:15" x14ac:dyDescent="0.25">
      <c r="A51" s="30">
        <v>41</v>
      </c>
      <c r="B51" s="31" t="s">
        <v>214</v>
      </c>
      <c r="C51" s="79">
        <v>1721</v>
      </c>
      <c r="D51" s="33" t="s">
        <v>465</v>
      </c>
      <c r="E51" s="48" t="str">
        <f t="shared" si="0"/>
        <v>Not Significantly Different</v>
      </c>
      <c r="G51" s="12">
        <f t="shared" si="1"/>
        <v>1721</v>
      </c>
      <c r="H51" s="12">
        <f t="shared" si="2"/>
        <v>6</v>
      </c>
      <c r="I51" s="12" t="str">
        <f t="shared" si="3"/>
        <v>+/-</v>
      </c>
      <c r="J51" s="12" t="str">
        <f t="shared" si="4"/>
        <v>249</v>
      </c>
      <c r="K51" s="13">
        <f t="shared" si="5"/>
        <v>151.36778115501519</v>
      </c>
      <c r="L51" s="13">
        <f t="shared" si="6"/>
        <v>94</v>
      </c>
      <c r="M51" s="13">
        <f t="shared" si="7"/>
        <v>151.60684725971245</v>
      </c>
      <c r="N51" s="13">
        <f t="shared" si="8"/>
        <v>0.62002476602505852</v>
      </c>
      <c r="O51" s="12" t="s">
        <v>263</v>
      </c>
    </row>
    <row r="52" spans="1:15" x14ac:dyDescent="0.25">
      <c r="A52" s="30">
        <v>42</v>
      </c>
      <c r="B52" s="31" t="s">
        <v>231</v>
      </c>
      <c r="C52" s="79">
        <v>1685</v>
      </c>
      <c r="D52" s="33" t="s">
        <v>466</v>
      </c>
      <c r="E52" s="48" t="str">
        <f t="shared" si="0"/>
        <v>Significantly Different</v>
      </c>
      <c r="G52" s="12">
        <f t="shared" si="1"/>
        <v>1685</v>
      </c>
      <c r="H52" s="12">
        <f t="shared" si="2"/>
        <v>5</v>
      </c>
      <c r="I52" s="12" t="str">
        <f t="shared" si="3"/>
        <v>+/-</v>
      </c>
      <c r="J52" s="12" t="str">
        <f t="shared" si="4"/>
        <v>78</v>
      </c>
      <c r="K52" s="13">
        <f t="shared" si="5"/>
        <v>47.416413373860181</v>
      </c>
      <c r="L52" s="13">
        <f t="shared" si="6"/>
        <v>130</v>
      </c>
      <c r="M52" s="13">
        <f t="shared" si="7"/>
        <v>48.174134361480725</v>
      </c>
      <c r="N52" s="13">
        <f t="shared" si="8"/>
        <v>2.6985435591748992</v>
      </c>
      <c r="O52" s="12" t="s">
        <v>238</v>
      </c>
    </row>
    <row r="53" spans="1:15" x14ac:dyDescent="0.25">
      <c r="A53" s="30">
        <v>43</v>
      </c>
      <c r="B53" s="31" t="s">
        <v>224</v>
      </c>
      <c r="C53" s="79">
        <v>1649</v>
      </c>
      <c r="D53" s="33" t="s">
        <v>467</v>
      </c>
      <c r="E53" s="48" t="str">
        <f t="shared" si="0"/>
        <v>Not Significantly Different</v>
      </c>
      <c r="G53" s="12">
        <f t="shared" si="1"/>
        <v>1649</v>
      </c>
      <c r="H53" s="12">
        <f t="shared" si="2"/>
        <v>6</v>
      </c>
      <c r="I53" s="12" t="str">
        <f t="shared" si="3"/>
        <v>+/-</v>
      </c>
      <c r="J53" s="12" t="str">
        <f t="shared" si="4"/>
        <v>316</v>
      </c>
      <c r="K53" s="13">
        <f t="shared" si="5"/>
        <v>192.09726443768997</v>
      </c>
      <c r="L53" s="13">
        <f t="shared" si="6"/>
        <v>166</v>
      </c>
      <c r="M53" s="13">
        <f t="shared" si="7"/>
        <v>192.28569881476105</v>
      </c>
      <c r="N53" s="13">
        <f t="shared" si="8"/>
        <v>0.86329873216372977</v>
      </c>
      <c r="O53" s="12" t="s">
        <v>251</v>
      </c>
    </row>
    <row r="54" spans="1:15" x14ac:dyDescent="0.25">
      <c r="A54" s="30">
        <v>44</v>
      </c>
      <c r="B54" s="31" t="s">
        <v>218</v>
      </c>
      <c r="C54" s="79">
        <v>1636</v>
      </c>
      <c r="D54" s="33" t="s">
        <v>468</v>
      </c>
      <c r="E54" s="48" t="str">
        <f t="shared" si="0"/>
        <v>Significantly Different</v>
      </c>
      <c r="G54" s="12">
        <f t="shared" si="1"/>
        <v>1636</v>
      </c>
      <c r="H54" s="12">
        <f t="shared" si="2"/>
        <v>5</v>
      </c>
      <c r="I54" s="12" t="str">
        <f t="shared" si="3"/>
        <v>+/-</v>
      </c>
      <c r="J54" s="12" t="str">
        <f t="shared" si="4"/>
        <v>42</v>
      </c>
      <c r="K54" s="13">
        <f t="shared" si="5"/>
        <v>25.531914893617021</v>
      </c>
      <c r="L54" s="13">
        <f t="shared" si="6"/>
        <v>179</v>
      </c>
      <c r="M54" s="13">
        <f t="shared" si="7"/>
        <v>26.913001363135141</v>
      </c>
      <c r="N54" s="13">
        <f t="shared" si="8"/>
        <v>6.6510604887491445</v>
      </c>
      <c r="O54" s="12" t="s">
        <v>258</v>
      </c>
    </row>
    <row r="55" spans="1:15" x14ac:dyDescent="0.25">
      <c r="A55" s="30">
        <v>45</v>
      </c>
      <c r="B55" s="31" t="s">
        <v>239</v>
      </c>
      <c r="C55" s="79">
        <v>1615</v>
      </c>
      <c r="D55" s="33" t="s">
        <v>436</v>
      </c>
      <c r="E55" s="48" t="str">
        <f t="shared" si="0"/>
        <v>Significantly Different</v>
      </c>
      <c r="G55" s="12">
        <f t="shared" si="1"/>
        <v>1615</v>
      </c>
      <c r="H55" s="12">
        <f t="shared" si="2"/>
        <v>6</v>
      </c>
      <c r="I55" s="12" t="str">
        <f t="shared" si="3"/>
        <v>+/-</v>
      </c>
      <c r="J55" s="12" t="str">
        <f t="shared" si="4"/>
        <v>108</v>
      </c>
      <c r="K55" s="13">
        <f t="shared" si="5"/>
        <v>65.653495440729486</v>
      </c>
      <c r="L55" s="13">
        <f t="shared" si="6"/>
        <v>200</v>
      </c>
      <c r="M55" s="13">
        <f t="shared" si="7"/>
        <v>66.202812839207212</v>
      </c>
      <c r="N55" s="13">
        <f t="shared" si="8"/>
        <v>3.021019673072777</v>
      </c>
      <c r="O55" s="12" t="s">
        <v>232</v>
      </c>
    </row>
    <row r="56" spans="1:15" x14ac:dyDescent="0.25">
      <c r="A56" s="30">
        <v>46</v>
      </c>
      <c r="B56" s="31" t="s">
        <v>222</v>
      </c>
      <c r="C56" s="79">
        <v>1614</v>
      </c>
      <c r="D56" s="33" t="s">
        <v>469</v>
      </c>
      <c r="E56" s="48" t="str">
        <f t="shared" si="0"/>
        <v>Significantly Different</v>
      </c>
      <c r="G56" s="12">
        <f t="shared" si="1"/>
        <v>1614</v>
      </c>
      <c r="H56" s="12">
        <f t="shared" si="2"/>
        <v>6</v>
      </c>
      <c r="I56" s="12" t="str">
        <f t="shared" si="3"/>
        <v>+/-</v>
      </c>
      <c r="J56" s="12" t="str">
        <f t="shared" si="4"/>
        <v>154</v>
      </c>
      <c r="K56" s="13">
        <f t="shared" si="5"/>
        <v>93.61702127659575</v>
      </c>
      <c r="L56" s="13">
        <f t="shared" si="6"/>
        <v>201</v>
      </c>
      <c r="M56" s="13">
        <f t="shared" si="7"/>
        <v>94.003072486700106</v>
      </c>
      <c r="N56" s="13">
        <f t="shared" si="8"/>
        <v>2.1382279821591812</v>
      </c>
      <c r="O56" s="12" t="s">
        <v>209</v>
      </c>
    </row>
    <row r="57" spans="1:15" x14ac:dyDescent="0.25">
      <c r="A57" s="30">
        <v>47</v>
      </c>
      <c r="B57" s="31" t="s">
        <v>259</v>
      </c>
      <c r="C57" s="79">
        <v>1607</v>
      </c>
      <c r="D57" s="33" t="s">
        <v>470</v>
      </c>
      <c r="E57" s="48" t="str">
        <f t="shared" si="0"/>
        <v>Significantly Different</v>
      </c>
      <c r="G57" s="12">
        <f t="shared" si="1"/>
        <v>1607</v>
      </c>
      <c r="H57" s="12">
        <f t="shared" si="2"/>
        <v>5</v>
      </c>
      <c r="I57" s="12" t="str">
        <f t="shared" si="3"/>
        <v>+/-</v>
      </c>
      <c r="J57" s="12" t="str">
        <f t="shared" si="4"/>
        <v>55</v>
      </c>
      <c r="K57" s="13">
        <f t="shared" si="5"/>
        <v>33.434650455927049</v>
      </c>
      <c r="L57" s="13">
        <f t="shared" si="6"/>
        <v>208</v>
      </c>
      <c r="M57" s="13">
        <f t="shared" si="7"/>
        <v>34.500823401003551</v>
      </c>
      <c r="N57" s="13">
        <f t="shared" si="8"/>
        <v>6.0288416187177072</v>
      </c>
      <c r="O57" s="12" t="s">
        <v>262</v>
      </c>
    </row>
    <row r="58" spans="1:15" x14ac:dyDescent="0.25">
      <c r="A58" s="30">
        <v>48</v>
      </c>
      <c r="B58" s="31" t="s">
        <v>247</v>
      </c>
      <c r="C58" s="79">
        <v>1573</v>
      </c>
      <c r="D58" s="33" t="s">
        <v>471</v>
      </c>
      <c r="E58" s="48" t="str">
        <f t="shared" si="0"/>
        <v>Significantly Different</v>
      </c>
      <c r="G58" s="12">
        <f t="shared" si="1"/>
        <v>1573</v>
      </c>
      <c r="H58" s="12">
        <f t="shared" si="2"/>
        <v>5</v>
      </c>
      <c r="I58" s="12" t="str">
        <f t="shared" si="3"/>
        <v>+/-</v>
      </c>
      <c r="J58" s="12" t="str">
        <f t="shared" si="4"/>
        <v>85</v>
      </c>
      <c r="K58" s="13">
        <f t="shared" si="5"/>
        <v>51.671732522796354</v>
      </c>
      <c r="L58" s="13">
        <f t="shared" si="6"/>
        <v>242</v>
      </c>
      <c r="M58" s="13">
        <f t="shared" si="7"/>
        <v>52.367918673025585</v>
      </c>
      <c r="N58" s="13">
        <f t="shared" si="8"/>
        <v>4.6211498591532303</v>
      </c>
      <c r="O58" s="12" t="s">
        <v>256</v>
      </c>
    </row>
    <row r="59" spans="1:15" x14ac:dyDescent="0.25">
      <c r="A59" s="30">
        <v>49</v>
      </c>
      <c r="B59" s="31" t="s">
        <v>245</v>
      </c>
      <c r="C59" s="79">
        <v>1556</v>
      </c>
      <c r="D59" s="33" t="s">
        <v>472</v>
      </c>
      <c r="E59" s="48" t="str">
        <f t="shared" si="0"/>
        <v>Not Significantly Different</v>
      </c>
      <c r="G59" s="12">
        <f t="shared" si="1"/>
        <v>1556</v>
      </c>
      <c r="H59" s="12">
        <f t="shared" si="2"/>
        <v>6</v>
      </c>
      <c r="I59" s="12" t="str">
        <f t="shared" si="3"/>
        <v>+/-</v>
      </c>
      <c r="J59" s="12" t="str">
        <f t="shared" si="4"/>
        <v>281</v>
      </c>
      <c r="K59" s="13">
        <f t="shared" si="5"/>
        <v>170.82066869300911</v>
      </c>
      <c r="L59" s="13">
        <f t="shared" si="6"/>
        <v>259</v>
      </c>
      <c r="M59" s="13">
        <f t="shared" si="7"/>
        <v>171.03254607519585</v>
      </c>
      <c r="N59" s="13">
        <f t="shared" si="8"/>
        <v>1.514331663437487</v>
      </c>
      <c r="O59" s="12" t="s">
        <v>212</v>
      </c>
    </row>
    <row r="60" spans="1:15" x14ac:dyDescent="0.25">
      <c r="A60" s="30">
        <v>50</v>
      </c>
      <c r="B60" s="31" t="s">
        <v>209</v>
      </c>
      <c r="C60" s="79">
        <v>1504</v>
      </c>
      <c r="D60" s="33" t="s">
        <v>473</v>
      </c>
      <c r="E60" s="48" t="str">
        <f t="shared" si="0"/>
        <v>Not Significantly Different</v>
      </c>
      <c r="G60" s="12">
        <f t="shared" si="1"/>
        <v>1504</v>
      </c>
      <c r="H60" s="12">
        <f t="shared" si="2"/>
        <v>6</v>
      </c>
      <c r="I60" s="12" t="str">
        <f t="shared" si="3"/>
        <v>+/-</v>
      </c>
      <c r="J60" s="12" t="str">
        <f t="shared" si="4"/>
        <v>322</v>
      </c>
      <c r="K60" s="13">
        <f t="shared" si="5"/>
        <v>195.74468085106383</v>
      </c>
      <c r="L60" s="13">
        <f t="shared" si="6"/>
        <v>311</v>
      </c>
      <c r="M60" s="13">
        <f t="shared" si="7"/>
        <v>195.92960737398022</v>
      </c>
      <c r="N60" s="13">
        <f t="shared" si="8"/>
        <v>1.5873047681169463</v>
      </c>
      <c r="O60" s="12" t="s">
        <v>234</v>
      </c>
    </row>
    <row r="61" spans="1:15" x14ac:dyDescent="0.25">
      <c r="A61" s="30">
        <v>51</v>
      </c>
      <c r="B61" s="31" t="s">
        <v>226</v>
      </c>
      <c r="C61" s="79">
        <v>1259</v>
      </c>
      <c r="D61" s="33" t="s">
        <v>451</v>
      </c>
      <c r="E61" s="48" t="str">
        <f t="shared" si="0"/>
        <v>Significantly Different</v>
      </c>
      <c r="G61" s="12">
        <f t="shared" si="1"/>
        <v>1259</v>
      </c>
      <c r="H61" s="12">
        <f t="shared" si="2"/>
        <v>6</v>
      </c>
      <c r="I61" s="12" t="str">
        <f t="shared" si="3"/>
        <v>+/-</v>
      </c>
      <c r="J61" s="12" t="str">
        <f t="shared" si="4"/>
        <v>257</v>
      </c>
      <c r="K61" s="13">
        <f t="shared" si="5"/>
        <v>156.23100303951367</v>
      </c>
      <c r="L61" s="13">
        <f t="shared" si="6"/>
        <v>556</v>
      </c>
      <c r="M61" s="13">
        <f t="shared" si="7"/>
        <v>156.46263859135746</v>
      </c>
      <c r="N61" s="13">
        <f t="shared" si="8"/>
        <v>3.5535640010017819</v>
      </c>
      <c r="O61" s="12" t="s">
        <v>216</v>
      </c>
    </row>
    <row r="62" spans="1:15" ht="15.75" thickBot="1" x14ac:dyDescent="0.3">
      <c r="A62" s="36"/>
      <c r="B62" s="37" t="s">
        <v>264</v>
      </c>
      <c r="C62" s="80">
        <v>1034</v>
      </c>
      <c r="D62" s="39" t="s">
        <v>474</v>
      </c>
      <c r="E62" s="49" t="str">
        <f t="shared" si="0"/>
        <v>Significantly Different</v>
      </c>
      <c r="G62" s="12">
        <f t="shared" si="1"/>
        <v>1034</v>
      </c>
      <c r="H62" s="12">
        <f t="shared" si="2"/>
        <v>6</v>
      </c>
      <c r="I62" s="12" t="str">
        <f t="shared" si="3"/>
        <v>+/-</v>
      </c>
      <c r="J62" s="12" t="str">
        <f t="shared" si="4"/>
        <v>137</v>
      </c>
      <c r="K62" s="13">
        <f t="shared" si="5"/>
        <v>83.282674772036472</v>
      </c>
      <c r="L62" s="13">
        <f t="shared" si="6"/>
        <v>781</v>
      </c>
      <c r="M62" s="13">
        <f t="shared" si="7"/>
        <v>83.716395535295305</v>
      </c>
      <c r="N62" s="13">
        <f t="shared" si="8"/>
        <v>9.3291164174731573</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293" priority="5" operator="equal">
      <formula>"State Selected"</formula>
    </cfRule>
    <cfRule type="cellIs" dxfId="292" priority="6" operator="equal">
      <formula>"Not Significantly Different"</formula>
    </cfRule>
  </conditionalFormatting>
  <conditionalFormatting sqref="E10:E62">
    <cfRule type="cellIs" dxfId="291" priority="1" operator="equal">
      <formula>"OTHER ERROR"</formula>
    </cfRule>
    <cfRule type="cellIs" dxfId="290" priority="2" operator="equal">
      <formula>"Statistical Test not applicable"</formula>
    </cfRule>
    <cfRule type="cellIs" dxfId="289" priority="3" operator="equal">
      <formula>"Geography Selected"</formula>
    </cfRule>
    <cfRule type="cellIs" dxfId="288"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C1539A0C-A3D9-4FE8-8BFB-F2A4BA0975BB}">
      <formula1>$O$10:$O$62</formula1>
    </dataValidation>
  </dataValidation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F547A-83A2-4ABD-B2D6-3959A3A27FCE}">
  <sheetPr codeName="Sheet84"/>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87</v>
      </c>
    </row>
    <row r="2" spans="1:16" x14ac:dyDescent="0.25">
      <c r="A2" s="14" t="s">
        <v>181</v>
      </c>
      <c r="B2" s="12" t="s">
        <v>475</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88.3</v>
      </c>
      <c r="C6" s="12" t="s">
        <v>188</v>
      </c>
      <c r="H6" s="19" t="s">
        <v>189</v>
      </c>
      <c r="I6" s="12">
        <f>VLOOKUP($B$4,$B$9:$K$62,6,FALSE)</f>
        <v>88.3</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88.3</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88.3</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223</v>
      </c>
      <c r="C11" s="32">
        <v>93.9</v>
      </c>
      <c r="D11" s="35" t="s">
        <v>255</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93.9</v>
      </c>
      <c r="H11" s="12">
        <f t="shared" ref="H11:H62" si="2">LEN(TRIM(D11))</f>
        <v>6</v>
      </c>
      <c r="I11" s="12" t="str">
        <f t="shared" ref="I11:I62" si="3">IF(H11&gt;=3,MID(TRIM(D11),1,3),"NO")</f>
        <v>+/-</v>
      </c>
      <c r="J11" s="12" t="str">
        <f t="shared" ref="J11:J62" si="4">IF(TRIM(I11)="+/-",MID(TRIM(D11),4,H11-3),D11)</f>
        <v>0.4</v>
      </c>
      <c r="K11" s="13">
        <f t="shared" ref="K11:K62" si="5">IF(TRIM(J11)="*****",0,IF(ISERROR(VALUE(J11)),"NA",VALUE(J11/$I$4)))</f>
        <v>0.24316109422492402</v>
      </c>
      <c r="L11" s="13">
        <f t="shared" ref="L11:L62" si="6">IF(AND(ISNUMBER(G11),ISNUMBER($I$6)),$I$6-G11,"N/A")</f>
        <v>-5.6000000000000085</v>
      </c>
      <c r="M11" s="13">
        <f t="shared" ref="M11:M62" si="7">IF(AND(ISNUMBER(K11),ISNUMBER($I$7)),SQRT(K11^2+($I$7)^2),"N/A")</f>
        <v>0.25064471888253259</v>
      </c>
      <c r="N11" s="13">
        <f>IF(AND(ISNUMBER(L11),ISNUMBER(M11),M11&lt;&gt;0),L11/M11,"NA")</f>
        <v>-22.342381778347026</v>
      </c>
      <c r="O11" s="12" t="s">
        <v>208</v>
      </c>
    </row>
    <row r="12" spans="1:16" x14ac:dyDescent="0.25">
      <c r="A12" s="30">
        <v>2</v>
      </c>
      <c r="B12" s="31" t="s">
        <v>209</v>
      </c>
      <c r="C12" s="32">
        <v>93.5</v>
      </c>
      <c r="D12" s="33" t="s">
        <v>265</v>
      </c>
      <c r="E12" s="48" t="str">
        <f t="shared" si="0"/>
        <v>Significantly Different</v>
      </c>
      <c r="G12" s="12">
        <f t="shared" si="1"/>
        <v>93.5</v>
      </c>
      <c r="H12" s="12">
        <f t="shared" si="2"/>
        <v>6</v>
      </c>
      <c r="I12" s="12" t="str">
        <f t="shared" si="3"/>
        <v>+/-</v>
      </c>
      <c r="J12" s="12" t="str">
        <f t="shared" si="4"/>
        <v>0.7</v>
      </c>
      <c r="K12" s="13">
        <f t="shared" si="5"/>
        <v>0.42553191489361697</v>
      </c>
      <c r="L12" s="13">
        <f t="shared" si="6"/>
        <v>-5.2000000000000028</v>
      </c>
      <c r="M12" s="13">
        <f t="shared" si="7"/>
        <v>0.42985214661796195</v>
      </c>
      <c r="N12" s="13">
        <f t="shared" ref="N12:N62" si="8">IF(AND(ISNUMBER(L12),ISNUMBER(M12),M12&lt;&gt;0),L12/M12,"NA")</f>
        <v>-12.097182812539463</v>
      </c>
      <c r="O12" s="12" t="s">
        <v>211</v>
      </c>
    </row>
    <row r="13" spans="1:16" x14ac:dyDescent="0.25">
      <c r="A13" s="30">
        <v>3</v>
      </c>
      <c r="B13" s="31" t="s">
        <v>240</v>
      </c>
      <c r="C13" s="32">
        <v>93.4</v>
      </c>
      <c r="D13" s="33" t="s">
        <v>210</v>
      </c>
      <c r="E13" s="48" t="str">
        <f t="shared" si="0"/>
        <v>Significantly Different</v>
      </c>
      <c r="G13" s="12">
        <f t="shared" si="1"/>
        <v>93.4</v>
      </c>
      <c r="H13" s="12">
        <f t="shared" si="2"/>
        <v>6</v>
      </c>
      <c r="I13" s="12" t="str">
        <f t="shared" si="3"/>
        <v>+/-</v>
      </c>
      <c r="J13" s="12" t="str">
        <f t="shared" si="4"/>
        <v>0.2</v>
      </c>
      <c r="K13" s="13">
        <f t="shared" si="5"/>
        <v>0.12158054711246201</v>
      </c>
      <c r="L13" s="13">
        <f t="shared" si="6"/>
        <v>-5.1000000000000085</v>
      </c>
      <c r="M13" s="13">
        <f t="shared" si="7"/>
        <v>0.1359311840425404</v>
      </c>
      <c r="N13" s="13">
        <f t="shared" si="8"/>
        <v>-37.518984594469039</v>
      </c>
      <c r="O13" s="12" t="s">
        <v>213</v>
      </c>
    </row>
    <row r="14" spans="1:16" x14ac:dyDescent="0.25">
      <c r="A14" s="30">
        <v>4</v>
      </c>
      <c r="B14" s="31" t="s">
        <v>211</v>
      </c>
      <c r="C14" s="32">
        <v>93.3</v>
      </c>
      <c r="D14" s="33" t="s">
        <v>253</v>
      </c>
      <c r="E14" s="48" t="str">
        <f t="shared" si="0"/>
        <v>Significantly Different</v>
      </c>
      <c r="G14" s="12">
        <f t="shared" si="1"/>
        <v>93.3</v>
      </c>
      <c r="H14" s="12">
        <f t="shared" si="2"/>
        <v>6</v>
      </c>
      <c r="I14" s="12" t="str">
        <f t="shared" si="3"/>
        <v>+/-</v>
      </c>
      <c r="J14" s="12" t="str">
        <f t="shared" si="4"/>
        <v>0.6</v>
      </c>
      <c r="K14" s="13">
        <f t="shared" si="5"/>
        <v>0.36474164133738601</v>
      </c>
      <c r="L14" s="13">
        <f t="shared" si="6"/>
        <v>-5</v>
      </c>
      <c r="M14" s="13">
        <f t="shared" si="7"/>
        <v>0.36977279819442066</v>
      </c>
      <c r="N14" s="13">
        <f t="shared" si="8"/>
        <v>-13.521816705865637</v>
      </c>
      <c r="O14" s="12" t="s">
        <v>215</v>
      </c>
    </row>
    <row r="15" spans="1:16" x14ac:dyDescent="0.25">
      <c r="A15" s="30">
        <v>4</v>
      </c>
      <c r="B15" s="31" t="s">
        <v>216</v>
      </c>
      <c r="C15" s="32">
        <v>93.3</v>
      </c>
      <c r="D15" s="33" t="s">
        <v>294</v>
      </c>
      <c r="E15" s="48" t="str">
        <f t="shared" si="0"/>
        <v>Significantly Different</v>
      </c>
      <c r="G15" s="12">
        <f t="shared" si="1"/>
        <v>93.3</v>
      </c>
      <c r="H15" s="12">
        <f t="shared" si="2"/>
        <v>6</v>
      </c>
      <c r="I15" s="12" t="str">
        <f t="shared" si="3"/>
        <v>+/-</v>
      </c>
      <c r="J15" s="12" t="str">
        <f t="shared" si="4"/>
        <v>0.8</v>
      </c>
      <c r="K15" s="13">
        <f t="shared" si="5"/>
        <v>0.48632218844984804</v>
      </c>
      <c r="L15" s="13">
        <f t="shared" si="6"/>
        <v>-5</v>
      </c>
      <c r="M15" s="13">
        <f t="shared" si="7"/>
        <v>0.49010685399991183</v>
      </c>
      <c r="N15" s="13">
        <f t="shared" si="8"/>
        <v>-10.201856919962395</v>
      </c>
      <c r="O15" s="12" t="s">
        <v>218</v>
      </c>
    </row>
    <row r="16" spans="1:16" x14ac:dyDescent="0.25">
      <c r="A16" s="30">
        <v>6</v>
      </c>
      <c r="B16" s="31" t="s">
        <v>214</v>
      </c>
      <c r="C16" s="32">
        <v>93.1</v>
      </c>
      <c r="D16" s="33" t="s">
        <v>255</v>
      </c>
      <c r="E16" s="48" t="str">
        <f t="shared" si="0"/>
        <v>Significantly Different</v>
      </c>
      <c r="G16" s="12">
        <f t="shared" si="1"/>
        <v>93.1</v>
      </c>
      <c r="H16" s="12">
        <f t="shared" si="2"/>
        <v>6</v>
      </c>
      <c r="I16" s="12" t="str">
        <f t="shared" si="3"/>
        <v>+/-</v>
      </c>
      <c r="J16" s="12" t="str">
        <f t="shared" si="4"/>
        <v>0.4</v>
      </c>
      <c r="K16" s="13">
        <f t="shared" si="5"/>
        <v>0.24316109422492402</v>
      </c>
      <c r="L16" s="13">
        <f t="shared" si="6"/>
        <v>-4.7999999999999972</v>
      </c>
      <c r="M16" s="13">
        <f t="shared" si="7"/>
        <v>0.25064471888253259</v>
      </c>
      <c r="N16" s="13">
        <f t="shared" si="8"/>
        <v>-19.150612952868837</v>
      </c>
      <c r="O16" s="12" t="s">
        <v>220</v>
      </c>
    </row>
    <row r="17" spans="1:15" x14ac:dyDescent="0.25">
      <c r="A17" s="30">
        <v>7</v>
      </c>
      <c r="B17" s="31" t="s">
        <v>207</v>
      </c>
      <c r="C17" s="32">
        <v>93</v>
      </c>
      <c r="D17" s="33" t="s">
        <v>255</v>
      </c>
      <c r="E17" s="48" t="str">
        <f t="shared" si="0"/>
        <v>Significantly Different</v>
      </c>
      <c r="G17" s="12">
        <f t="shared" si="1"/>
        <v>93</v>
      </c>
      <c r="H17" s="12">
        <f t="shared" si="2"/>
        <v>6</v>
      </c>
      <c r="I17" s="12" t="str">
        <f t="shared" si="3"/>
        <v>+/-</v>
      </c>
      <c r="J17" s="12" t="str">
        <f t="shared" si="4"/>
        <v>0.4</v>
      </c>
      <c r="K17" s="13">
        <f t="shared" si="5"/>
        <v>0.24316109422492402</v>
      </c>
      <c r="L17" s="13">
        <f t="shared" si="6"/>
        <v>-4.7000000000000028</v>
      </c>
      <c r="M17" s="13">
        <f t="shared" si="7"/>
        <v>0.25064471888253259</v>
      </c>
      <c r="N17" s="13">
        <f t="shared" si="8"/>
        <v>-18.751641849684091</v>
      </c>
      <c r="O17" s="12" t="s">
        <v>222</v>
      </c>
    </row>
    <row r="18" spans="1:15" x14ac:dyDescent="0.25">
      <c r="A18" s="30">
        <v>8</v>
      </c>
      <c r="B18" s="31" t="s">
        <v>232</v>
      </c>
      <c r="C18" s="32">
        <v>92.4</v>
      </c>
      <c r="D18" s="33" t="s">
        <v>255</v>
      </c>
      <c r="E18" s="48" t="str">
        <f t="shared" si="0"/>
        <v>Significantly Different</v>
      </c>
      <c r="G18" s="12">
        <f t="shared" si="1"/>
        <v>92.4</v>
      </c>
      <c r="H18" s="12">
        <f t="shared" si="2"/>
        <v>6</v>
      </c>
      <c r="I18" s="12" t="str">
        <f t="shared" si="3"/>
        <v>+/-</v>
      </c>
      <c r="J18" s="12" t="str">
        <f t="shared" si="4"/>
        <v>0.4</v>
      </c>
      <c r="K18" s="13">
        <f t="shared" si="5"/>
        <v>0.24316109422492402</v>
      </c>
      <c r="L18" s="13">
        <f t="shared" si="6"/>
        <v>-4.1000000000000085</v>
      </c>
      <c r="M18" s="13">
        <f t="shared" si="7"/>
        <v>0.25064471888253259</v>
      </c>
      <c r="N18" s="13">
        <f t="shared" si="8"/>
        <v>-16.357815230575508</v>
      </c>
      <c r="O18" s="12" t="s">
        <v>224</v>
      </c>
    </row>
    <row r="19" spans="1:15" x14ac:dyDescent="0.25">
      <c r="A19" s="30">
        <v>9</v>
      </c>
      <c r="B19" s="31" t="s">
        <v>219</v>
      </c>
      <c r="C19" s="32">
        <v>92.3</v>
      </c>
      <c r="D19" s="33" t="s">
        <v>228</v>
      </c>
      <c r="E19" s="48" t="str">
        <f t="shared" si="0"/>
        <v>Significantly Different</v>
      </c>
      <c r="G19" s="12">
        <f t="shared" si="1"/>
        <v>92.3</v>
      </c>
      <c r="H19" s="12">
        <f t="shared" si="2"/>
        <v>6</v>
      </c>
      <c r="I19" s="12" t="str">
        <f t="shared" si="3"/>
        <v>+/-</v>
      </c>
      <c r="J19" s="12" t="str">
        <f t="shared" si="4"/>
        <v>0.3</v>
      </c>
      <c r="K19" s="13">
        <f t="shared" si="5"/>
        <v>0.18237082066869301</v>
      </c>
      <c r="L19" s="13">
        <f t="shared" si="6"/>
        <v>-4</v>
      </c>
      <c r="M19" s="13">
        <f t="shared" si="7"/>
        <v>0.19223572402239389</v>
      </c>
      <c r="N19" s="13">
        <f t="shared" si="8"/>
        <v>-20.807787003907936</v>
      </c>
      <c r="O19" s="12" t="s">
        <v>226</v>
      </c>
    </row>
    <row r="20" spans="1:15" x14ac:dyDescent="0.25">
      <c r="A20" s="30">
        <v>9</v>
      </c>
      <c r="B20" s="31" t="s">
        <v>230</v>
      </c>
      <c r="C20" s="32">
        <v>92.3</v>
      </c>
      <c r="D20" s="35" t="s">
        <v>253</v>
      </c>
      <c r="E20" s="48" t="str">
        <f t="shared" si="0"/>
        <v>Significantly Different</v>
      </c>
      <c r="G20" s="12">
        <f t="shared" si="1"/>
        <v>92.3</v>
      </c>
      <c r="H20" s="12">
        <f t="shared" si="2"/>
        <v>6</v>
      </c>
      <c r="I20" s="12" t="str">
        <f t="shared" si="3"/>
        <v>+/-</v>
      </c>
      <c r="J20" s="12" t="str">
        <f t="shared" si="4"/>
        <v>0.6</v>
      </c>
      <c r="K20" s="13">
        <f t="shared" si="5"/>
        <v>0.36474164133738601</v>
      </c>
      <c r="L20" s="13">
        <f t="shared" si="6"/>
        <v>-4</v>
      </c>
      <c r="M20" s="13">
        <f t="shared" si="7"/>
        <v>0.36977279819442066</v>
      </c>
      <c r="N20" s="13">
        <f t="shared" si="8"/>
        <v>-10.81745336469251</v>
      </c>
      <c r="O20" s="12" t="s">
        <v>229</v>
      </c>
    </row>
    <row r="21" spans="1:15" x14ac:dyDescent="0.25">
      <c r="A21" s="30">
        <v>9</v>
      </c>
      <c r="B21" s="31" t="s">
        <v>238</v>
      </c>
      <c r="C21" s="32">
        <v>92.3</v>
      </c>
      <c r="D21" s="33" t="s">
        <v>253</v>
      </c>
      <c r="E21" s="48" t="str">
        <f t="shared" si="0"/>
        <v>Significantly Different</v>
      </c>
      <c r="G21" s="12">
        <f t="shared" si="1"/>
        <v>92.3</v>
      </c>
      <c r="H21" s="12">
        <f t="shared" si="2"/>
        <v>6</v>
      </c>
      <c r="I21" s="12" t="str">
        <f t="shared" si="3"/>
        <v>+/-</v>
      </c>
      <c r="J21" s="12" t="str">
        <f t="shared" si="4"/>
        <v>0.6</v>
      </c>
      <c r="K21" s="13">
        <f t="shared" si="5"/>
        <v>0.36474164133738601</v>
      </c>
      <c r="L21" s="13">
        <f t="shared" si="6"/>
        <v>-4</v>
      </c>
      <c r="M21" s="13">
        <f t="shared" si="7"/>
        <v>0.36977279819442066</v>
      </c>
      <c r="N21" s="13">
        <f t="shared" si="8"/>
        <v>-10.81745336469251</v>
      </c>
      <c r="O21" s="12" t="s">
        <v>231</v>
      </c>
    </row>
    <row r="22" spans="1:15" x14ac:dyDescent="0.25">
      <c r="A22" s="30">
        <v>12</v>
      </c>
      <c r="B22" s="31" t="s">
        <v>226</v>
      </c>
      <c r="C22" s="32">
        <v>92.1</v>
      </c>
      <c r="D22" s="33" t="s">
        <v>265</v>
      </c>
      <c r="E22" s="48" t="str">
        <f t="shared" si="0"/>
        <v>Significantly Different</v>
      </c>
      <c r="G22" s="12">
        <f t="shared" si="1"/>
        <v>92.1</v>
      </c>
      <c r="H22" s="12">
        <f t="shared" si="2"/>
        <v>6</v>
      </c>
      <c r="I22" s="12" t="str">
        <f t="shared" si="3"/>
        <v>+/-</v>
      </c>
      <c r="J22" s="12" t="str">
        <f t="shared" si="4"/>
        <v>0.7</v>
      </c>
      <c r="K22" s="13">
        <f t="shared" si="5"/>
        <v>0.42553191489361697</v>
      </c>
      <c r="L22" s="13">
        <f t="shared" si="6"/>
        <v>-3.7999999999999972</v>
      </c>
      <c r="M22" s="13">
        <f t="shared" si="7"/>
        <v>0.42985214661796195</v>
      </c>
      <c r="N22" s="13">
        <f t="shared" si="8"/>
        <v>-8.8402489783942126</v>
      </c>
      <c r="O22" s="12" t="s">
        <v>233</v>
      </c>
    </row>
    <row r="23" spans="1:15" x14ac:dyDescent="0.25">
      <c r="A23" s="30">
        <v>12</v>
      </c>
      <c r="B23" s="31" t="s">
        <v>234</v>
      </c>
      <c r="C23" s="32">
        <v>92.1</v>
      </c>
      <c r="D23" s="33" t="s">
        <v>210</v>
      </c>
      <c r="E23" s="48" t="str">
        <f t="shared" si="0"/>
        <v>Significantly Different</v>
      </c>
      <c r="G23" s="12">
        <f t="shared" si="1"/>
        <v>92.1</v>
      </c>
      <c r="H23" s="12">
        <f t="shared" si="2"/>
        <v>6</v>
      </c>
      <c r="I23" s="12" t="str">
        <f t="shared" si="3"/>
        <v>+/-</v>
      </c>
      <c r="J23" s="12" t="str">
        <f t="shared" si="4"/>
        <v>0.2</v>
      </c>
      <c r="K23" s="13">
        <f t="shared" si="5"/>
        <v>0.12158054711246201</v>
      </c>
      <c r="L23" s="13">
        <f t="shared" si="6"/>
        <v>-3.7999999999999972</v>
      </c>
      <c r="M23" s="13">
        <f t="shared" si="7"/>
        <v>0.1359311840425404</v>
      </c>
      <c r="N23" s="13">
        <f t="shared" si="8"/>
        <v>-27.955321854702351</v>
      </c>
      <c r="O23" s="12" t="s">
        <v>221</v>
      </c>
    </row>
    <row r="24" spans="1:15" x14ac:dyDescent="0.25">
      <c r="A24" s="30">
        <v>14</v>
      </c>
      <c r="B24" s="31" t="s">
        <v>233</v>
      </c>
      <c r="C24" s="32">
        <v>92</v>
      </c>
      <c r="D24" s="33" t="s">
        <v>217</v>
      </c>
      <c r="E24" s="48" t="str">
        <f t="shared" si="0"/>
        <v>Significantly Different</v>
      </c>
      <c r="G24" s="12">
        <f t="shared" si="1"/>
        <v>92</v>
      </c>
      <c r="H24" s="12">
        <f t="shared" si="2"/>
        <v>6</v>
      </c>
      <c r="I24" s="12" t="str">
        <f t="shared" si="3"/>
        <v>+/-</v>
      </c>
      <c r="J24" s="12" t="str">
        <f t="shared" si="4"/>
        <v>0.5</v>
      </c>
      <c r="K24" s="13">
        <f t="shared" si="5"/>
        <v>0.303951367781155</v>
      </c>
      <c r="L24" s="13">
        <f t="shared" si="6"/>
        <v>-3.7000000000000028</v>
      </c>
      <c r="M24" s="13">
        <f t="shared" si="7"/>
        <v>0.30997079109986531</v>
      </c>
      <c r="N24" s="13">
        <f t="shared" si="8"/>
        <v>-11.936608565185582</v>
      </c>
      <c r="O24" s="12" t="s">
        <v>235</v>
      </c>
    </row>
    <row r="25" spans="1:15" x14ac:dyDescent="0.25">
      <c r="A25" s="30">
        <v>15</v>
      </c>
      <c r="B25" s="31" t="s">
        <v>220</v>
      </c>
      <c r="C25" s="32">
        <v>91.9</v>
      </c>
      <c r="D25" s="33" t="s">
        <v>228</v>
      </c>
      <c r="E25" s="48" t="str">
        <f t="shared" si="0"/>
        <v>Significantly Different</v>
      </c>
      <c r="G25" s="12">
        <f t="shared" si="1"/>
        <v>91.9</v>
      </c>
      <c r="H25" s="12">
        <f t="shared" si="2"/>
        <v>6</v>
      </c>
      <c r="I25" s="12" t="str">
        <f t="shared" si="3"/>
        <v>+/-</v>
      </c>
      <c r="J25" s="12" t="str">
        <f t="shared" si="4"/>
        <v>0.3</v>
      </c>
      <c r="K25" s="13">
        <f t="shared" si="5"/>
        <v>0.18237082066869301</v>
      </c>
      <c r="L25" s="13">
        <f t="shared" si="6"/>
        <v>-3.6000000000000085</v>
      </c>
      <c r="M25" s="13">
        <f t="shared" si="7"/>
        <v>0.19223572402239389</v>
      </c>
      <c r="N25" s="13">
        <f t="shared" si="8"/>
        <v>-18.727008303517184</v>
      </c>
      <c r="O25" s="12" t="s">
        <v>237</v>
      </c>
    </row>
    <row r="26" spans="1:15" x14ac:dyDescent="0.25">
      <c r="A26" s="30">
        <v>16</v>
      </c>
      <c r="B26" s="31" t="s">
        <v>256</v>
      </c>
      <c r="C26" s="32">
        <v>91.6</v>
      </c>
      <c r="D26" s="33" t="s">
        <v>210</v>
      </c>
      <c r="E26" s="48" t="str">
        <f t="shared" si="0"/>
        <v>Significantly Different</v>
      </c>
      <c r="G26" s="12">
        <f t="shared" si="1"/>
        <v>91.6</v>
      </c>
      <c r="H26" s="12">
        <f t="shared" si="2"/>
        <v>6</v>
      </c>
      <c r="I26" s="12" t="str">
        <f t="shared" si="3"/>
        <v>+/-</v>
      </c>
      <c r="J26" s="12" t="str">
        <f t="shared" si="4"/>
        <v>0.2</v>
      </c>
      <c r="K26" s="13">
        <f t="shared" si="5"/>
        <v>0.12158054711246201</v>
      </c>
      <c r="L26" s="13">
        <f t="shared" si="6"/>
        <v>-3.2999999999999972</v>
      </c>
      <c r="M26" s="13">
        <f t="shared" si="7"/>
        <v>0.1359311840425404</v>
      </c>
      <c r="N26" s="13">
        <f t="shared" si="8"/>
        <v>-24.276990031715197</v>
      </c>
      <c r="O26" s="12" t="s">
        <v>219</v>
      </c>
    </row>
    <row r="27" spans="1:15" x14ac:dyDescent="0.25">
      <c r="A27" s="30">
        <v>17</v>
      </c>
      <c r="B27" s="31" t="s">
        <v>227</v>
      </c>
      <c r="C27" s="32">
        <v>91.4</v>
      </c>
      <c r="D27" s="33" t="s">
        <v>255</v>
      </c>
      <c r="E27" s="48" t="str">
        <f t="shared" si="0"/>
        <v>Significantly Different</v>
      </c>
      <c r="G27" s="12">
        <f t="shared" si="1"/>
        <v>91.4</v>
      </c>
      <c r="H27" s="12">
        <f t="shared" si="2"/>
        <v>6</v>
      </c>
      <c r="I27" s="12" t="str">
        <f t="shared" si="3"/>
        <v>+/-</v>
      </c>
      <c r="J27" s="12" t="str">
        <f t="shared" si="4"/>
        <v>0.4</v>
      </c>
      <c r="K27" s="13">
        <f t="shared" si="5"/>
        <v>0.24316109422492402</v>
      </c>
      <c r="L27" s="13">
        <f t="shared" si="6"/>
        <v>-3.1000000000000085</v>
      </c>
      <c r="M27" s="13">
        <f t="shared" si="7"/>
        <v>0.25064471888253259</v>
      </c>
      <c r="N27" s="13">
        <f t="shared" si="8"/>
        <v>-12.368104198727833</v>
      </c>
      <c r="O27" s="12" t="s">
        <v>236</v>
      </c>
    </row>
    <row r="28" spans="1:15" x14ac:dyDescent="0.25">
      <c r="A28" s="30">
        <v>18</v>
      </c>
      <c r="B28" s="31" t="s">
        <v>249</v>
      </c>
      <c r="C28" s="32">
        <v>91.1</v>
      </c>
      <c r="D28" s="33" t="s">
        <v>210</v>
      </c>
      <c r="E28" s="48" t="str">
        <f t="shared" si="0"/>
        <v>Significantly Different</v>
      </c>
      <c r="G28" s="12">
        <f t="shared" si="1"/>
        <v>91.1</v>
      </c>
      <c r="H28" s="12">
        <f t="shared" si="2"/>
        <v>6</v>
      </c>
      <c r="I28" s="12" t="str">
        <f t="shared" si="3"/>
        <v>+/-</v>
      </c>
      <c r="J28" s="12" t="str">
        <f t="shared" si="4"/>
        <v>0.2</v>
      </c>
      <c r="K28" s="13">
        <f t="shared" si="5"/>
        <v>0.12158054711246201</v>
      </c>
      <c r="L28" s="13">
        <f t="shared" si="6"/>
        <v>-2.7999999999999972</v>
      </c>
      <c r="M28" s="13">
        <f t="shared" si="7"/>
        <v>0.1359311840425404</v>
      </c>
      <c r="N28" s="13">
        <f t="shared" si="8"/>
        <v>-20.598658208728043</v>
      </c>
      <c r="O28" s="12" t="s">
        <v>225</v>
      </c>
    </row>
    <row r="29" spans="1:15" x14ac:dyDescent="0.25">
      <c r="A29" s="30">
        <v>19</v>
      </c>
      <c r="B29" s="31" t="s">
        <v>236</v>
      </c>
      <c r="C29" s="32">
        <v>91</v>
      </c>
      <c r="D29" s="33" t="s">
        <v>228</v>
      </c>
      <c r="E29" s="48" t="str">
        <f t="shared" si="0"/>
        <v>Significantly Different</v>
      </c>
      <c r="G29" s="12">
        <f t="shared" si="1"/>
        <v>91</v>
      </c>
      <c r="H29" s="12">
        <f t="shared" si="2"/>
        <v>6</v>
      </c>
      <c r="I29" s="12" t="str">
        <f t="shared" si="3"/>
        <v>+/-</v>
      </c>
      <c r="J29" s="12" t="str">
        <f t="shared" si="4"/>
        <v>0.3</v>
      </c>
      <c r="K29" s="13">
        <f t="shared" si="5"/>
        <v>0.18237082066869301</v>
      </c>
      <c r="L29" s="13">
        <f t="shared" si="6"/>
        <v>-2.7000000000000028</v>
      </c>
      <c r="M29" s="13">
        <f t="shared" si="7"/>
        <v>0.19223572402239389</v>
      </c>
      <c r="N29" s="13">
        <f t="shared" si="8"/>
        <v>-14.045256227637871</v>
      </c>
      <c r="O29" s="12" t="s">
        <v>241</v>
      </c>
    </row>
    <row r="30" spans="1:15" x14ac:dyDescent="0.25">
      <c r="A30" s="30">
        <v>19</v>
      </c>
      <c r="B30" s="31" t="s">
        <v>248</v>
      </c>
      <c r="C30" s="32">
        <v>91</v>
      </c>
      <c r="D30" s="33" t="s">
        <v>210</v>
      </c>
      <c r="E30" s="48" t="str">
        <f t="shared" si="0"/>
        <v>Significantly Different</v>
      </c>
      <c r="G30" s="12">
        <f t="shared" si="1"/>
        <v>91</v>
      </c>
      <c r="H30" s="12">
        <f t="shared" si="2"/>
        <v>6</v>
      </c>
      <c r="I30" s="12" t="str">
        <f t="shared" si="3"/>
        <v>+/-</v>
      </c>
      <c r="J30" s="12" t="str">
        <f t="shared" si="4"/>
        <v>0.2</v>
      </c>
      <c r="K30" s="13">
        <f t="shared" si="5"/>
        <v>0.12158054711246201</v>
      </c>
      <c r="L30" s="13">
        <f t="shared" si="6"/>
        <v>-2.7000000000000028</v>
      </c>
      <c r="M30" s="13">
        <f t="shared" si="7"/>
        <v>0.1359311840425404</v>
      </c>
      <c r="N30" s="13">
        <f t="shared" si="8"/>
        <v>-19.862991844130654</v>
      </c>
      <c r="O30" s="12" t="s">
        <v>207</v>
      </c>
    </row>
    <row r="31" spans="1:15" x14ac:dyDescent="0.25">
      <c r="A31" s="30">
        <v>21</v>
      </c>
      <c r="B31" s="31" t="s">
        <v>222</v>
      </c>
      <c r="C31" s="32">
        <v>90.9</v>
      </c>
      <c r="D31" s="33" t="s">
        <v>228</v>
      </c>
      <c r="E31" s="48" t="str">
        <f t="shared" si="0"/>
        <v>Significantly Different</v>
      </c>
      <c r="G31" s="12">
        <f t="shared" si="1"/>
        <v>90.9</v>
      </c>
      <c r="H31" s="12">
        <f t="shared" si="2"/>
        <v>6</v>
      </c>
      <c r="I31" s="12" t="str">
        <f t="shared" si="3"/>
        <v>+/-</v>
      </c>
      <c r="J31" s="12" t="str">
        <f t="shared" si="4"/>
        <v>0.3</v>
      </c>
      <c r="K31" s="13">
        <f t="shared" si="5"/>
        <v>0.18237082066869301</v>
      </c>
      <c r="L31" s="13">
        <f t="shared" si="6"/>
        <v>-2.6000000000000085</v>
      </c>
      <c r="M31" s="13">
        <f t="shared" si="7"/>
        <v>0.19223572402239389</v>
      </c>
      <c r="N31" s="13">
        <f t="shared" si="8"/>
        <v>-13.525061552540203</v>
      </c>
      <c r="O31" s="12" t="s">
        <v>244</v>
      </c>
    </row>
    <row r="32" spans="1:15" x14ac:dyDescent="0.25">
      <c r="A32" s="30">
        <v>21</v>
      </c>
      <c r="B32" s="31" t="s">
        <v>221</v>
      </c>
      <c r="C32" s="32">
        <v>90.9</v>
      </c>
      <c r="D32" s="33" t="s">
        <v>217</v>
      </c>
      <c r="E32" s="48" t="str">
        <f t="shared" si="0"/>
        <v>Significantly Different</v>
      </c>
      <c r="G32" s="12">
        <f t="shared" si="1"/>
        <v>90.9</v>
      </c>
      <c r="H32" s="12">
        <f t="shared" si="2"/>
        <v>6</v>
      </c>
      <c r="I32" s="12" t="str">
        <f t="shared" si="3"/>
        <v>+/-</v>
      </c>
      <c r="J32" s="12" t="str">
        <f t="shared" si="4"/>
        <v>0.5</v>
      </c>
      <c r="K32" s="13">
        <f t="shared" si="5"/>
        <v>0.303951367781155</v>
      </c>
      <c r="L32" s="13">
        <f t="shared" si="6"/>
        <v>-2.6000000000000085</v>
      </c>
      <c r="M32" s="13">
        <f t="shared" si="7"/>
        <v>0.30997079109986531</v>
      </c>
      <c r="N32" s="13">
        <f t="shared" si="8"/>
        <v>-8.3878870998601602</v>
      </c>
      <c r="O32" s="12" t="s">
        <v>247</v>
      </c>
    </row>
    <row r="33" spans="1:15" x14ac:dyDescent="0.25">
      <c r="A33" s="30">
        <v>23</v>
      </c>
      <c r="B33" s="31" t="s">
        <v>247</v>
      </c>
      <c r="C33" s="32">
        <v>90.8</v>
      </c>
      <c r="D33" s="33" t="s">
        <v>228</v>
      </c>
      <c r="E33" s="48" t="str">
        <f t="shared" si="0"/>
        <v>Significantly Different</v>
      </c>
      <c r="G33" s="12">
        <f t="shared" si="1"/>
        <v>90.8</v>
      </c>
      <c r="H33" s="12">
        <f t="shared" si="2"/>
        <v>6</v>
      </c>
      <c r="I33" s="12" t="str">
        <f t="shared" si="3"/>
        <v>+/-</v>
      </c>
      <c r="J33" s="12" t="str">
        <f t="shared" si="4"/>
        <v>0.3</v>
      </c>
      <c r="K33" s="13">
        <f t="shared" si="5"/>
        <v>0.18237082066869301</v>
      </c>
      <c r="L33" s="13">
        <f t="shared" si="6"/>
        <v>-2.5</v>
      </c>
      <c r="M33" s="13">
        <f t="shared" si="7"/>
        <v>0.19223572402239389</v>
      </c>
      <c r="N33" s="13">
        <f t="shared" si="8"/>
        <v>-13.00486687744246</v>
      </c>
      <c r="O33" s="12" t="s">
        <v>249</v>
      </c>
    </row>
    <row r="34" spans="1:15" x14ac:dyDescent="0.25">
      <c r="A34" s="30">
        <v>24</v>
      </c>
      <c r="B34" s="31" t="s">
        <v>243</v>
      </c>
      <c r="C34" s="32">
        <v>90.7</v>
      </c>
      <c r="D34" s="33" t="s">
        <v>210</v>
      </c>
      <c r="E34" s="48" t="str">
        <f t="shared" si="0"/>
        <v>Significantly Different</v>
      </c>
      <c r="G34" s="12">
        <f t="shared" si="1"/>
        <v>90.7</v>
      </c>
      <c r="H34" s="12">
        <f t="shared" si="2"/>
        <v>6</v>
      </c>
      <c r="I34" s="12" t="str">
        <f t="shared" si="3"/>
        <v>+/-</v>
      </c>
      <c r="J34" s="12" t="str">
        <f t="shared" si="4"/>
        <v>0.2</v>
      </c>
      <c r="K34" s="13">
        <f t="shared" si="5"/>
        <v>0.12158054711246201</v>
      </c>
      <c r="L34" s="13">
        <f t="shared" si="6"/>
        <v>-2.4000000000000057</v>
      </c>
      <c r="M34" s="13">
        <f t="shared" si="7"/>
        <v>0.1359311840425404</v>
      </c>
      <c r="N34" s="13">
        <f t="shared" si="8"/>
        <v>-17.655992750338381</v>
      </c>
      <c r="O34" s="12" t="s">
        <v>240</v>
      </c>
    </row>
    <row r="35" spans="1:15" x14ac:dyDescent="0.25">
      <c r="A35" s="30">
        <v>25</v>
      </c>
      <c r="B35" s="31" t="s">
        <v>244</v>
      </c>
      <c r="C35" s="32">
        <v>90.5</v>
      </c>
      <c r="D35" s="33" t="s">
        <v>228</v>
      </c>
      <c r="E35" s="48" t="str">
        <f t="shared" si="0"/>
        <v>Significantly Different</v>
      </c>
      <c r="G35" s="12">
        <f t="shared" si="1"/>
        <v>90.5</v>
      </c>
      <c r="H35" s="12">
        <f t="shared" si="2"/>
        <v>6</v>
      </c>
      <c r="I35" s="12" t="str">
        <f t="shared" si="3"/>
        <v>+/-</v>
      </c>
      <c r="J35" s="12" t="str">
        <f t="shared" si="4"/>
        <v>0.3</v>
      </c>
      <c r="K35" s="13">
        <f t="shared" si="5"/>
        <v>0.18237082066869301</v>
      </c>
      <c r="L35" s="13">
        <f t="shared" si="6"/>
        <v>-2.2000000000000028</v>
      </c>
      <c r="M35" s="13">
        <f t="shared" si="7"/>
        <v>0.19223572402239389</v>
      </c>
      <c r="N35" s="13">
        <f t="shared" si="8"/>
        <v>-11.44428285214938</v>
      </c>
      <c r="O35" s="12" t="s">
        <v>250</v>
      </c>
    </row>
    <row r="36" spans="1:15" x14ac:dyDescent="0.25">
      <c r="A36" s="30">
        <v>25</v>
      </c>
      <c r="B36" s="31" t="s">
        <v>242</v>
      </c>
      <c r="C36" s="32">
        <v>90.5</v>
      </c>
      <c r="D36" s="33" t="s">
        <v>210</v>
      </c>
      <c r="E36" s="48" t="str">
        <f t="shared" si="0"/>
        <v>Significantly Different</v>
      </c>
      <c r="G36" s="12">
        <f t="shared" si="1"/>
        <v>90.5</v>
      </c>
      <c r="H36" s="12">
        <f t="shared" si="2"/>
        <v>6</v>
      </c>
      <c r="I36" s="12" t="str">
        <f t="shared" si="3"/>
        <v>+/-</v>
      </c>
      <c r="J36" s="12" t="str">
        <f t="shared" si="4"/>
        <v>0.2</v>
      </c>
      <c r="K36" s="13">
        <f t="shared" si="5"/>
        <v>0.12158054711246201</v>
      </c>
      <c r="L36" s="13">
        <f t="shared" si="6"/>
        <v>-2.2000000000000028</v>
      </c>
      <c r="M36" s="13">
        <f t="shared" si="7"/>
        <v>0.1359311840425404</v>
      </c>
      <c r="N36" s="13">
        <f t="shared" si="8"/>
        <v>-16.1846600211435</v>
      </c>
      <c r="O36" s="12" t="s">
        <v>242</v>
      </c>
    </row>
    <row r="37" spans="1:15" x14ac:dyDescent="0.25">
      <c r="A37" s="30">
        <v>25</v>
      </c>
      <c r="B37" s="31" t="s">
        <v>239</v>
      </c>
      <c r="C37" s="32">
        <v>90.5</v>
      </c>
      <c r="D37" s="33" t="s">
        <v>255</v>
      </c>
      <c r="E37" s="48" t="str">
        <f t="shared" si="0"/>
        <v>Significantly Different</v>
      </c>
      <c r="G37" s="12">
        <f t="shared" si="1"/>
        <v>90.5</v>
      </c>
      <c r="H37" s="12">
        <f t="shared" si="2"/>
        <v>6</v>
      </c>
      <c r="I37" s="12" t="str">
        <f t="shared" si="3"/>
        <v>+/-</v>
      </c>
      <c r="J37" s="12" t="str">
        <f t="shared" si="4"/>
        <v>0.4</v>
      </c>
      <c r="K37" s="13">
        <f t="shared" si="5"/>
        <v>0.24316109422492402</v>
      </c>
      <c r="L37" s="13">
        <f t="shared" si="6"/>
        <v>-2.2000000000000028</v>
      </c>
      <c r="M37" s="13">
        <f t="shared" si="7"/>
        <v>0.25064471888253259</v>
      </c>
      <c r="N37" s="13">
        <f t="shared" si="8"/>
        <v>-8.7773642700649006</v>
      </c>
      <c r="O37" s="12" t="s">
        <v>223</v>
      </c>
    </row>
    <row r="38" spans="1:15" x14ac:dyDescent="0.25">
      <c r="A38" s="30">
        <v>28</v>
      </c>
      <c r="B38" s="31" t="s">
        <v>257</v>
      </c>
      <c r="C38" s="32">
        <v>90.2</v>
      </c>
      <c r="D38" s="33" t="s">
        <v>210</v>
      </c>
      <c r="E38" s="48" t="str">
        <f t="shared" si="0"/>
        <v>Significantly Different</v>
      </c>
      <c r="G38" s="12">
        <f t="shared" si="1"/>
        <v>90.2</v>
      </c>
      <c r="H38" s="12">
        <f t="shared" si="2"/>
        <v>6</v>
      </c>
      <c r="I38" s="12" t="str">
        <f t="shared" si="3"/>
        <v>+/-</v>
      </c>
      <c r="J38" s="12" t="str">
        <f t="shared" si="4"/>
        <v>0.2</v>
      </c>
      <c r="K38" s="13">
        <f t="shared" si="5"/>
        <v>0.12158054711246201</v>
      </c>
      <c r="L38" s="13">
        <f t="shared" si="6"/>
        <v>-1.9000000000000057</v>
      </c>
      <c r="M38" s="13">
        <f t="shared" si="7"/>
        <v>0.1359311840425404</v>
      </c>
      <c r="N38" s="13">
        <f t="shared" si="8"/>
        <v>-13.977660927351229</v>
      </c>
      <c r="O38" s="12" t="s">
        <v>227</v>
      </c>
    </row>
    <row r="39" spans="1:15" x14ac:dyDescent="0.25">
      <c r="A39" s="30">
        <v>29</v>
      </c>
      <c r="B39" s="31" t="s">
        <v>262</v>
      </c>
      <c r="C39" s="32">
        <v>89.9</v>
      </c>
      <c r="D39" s="33" t="s">
        <v>210</v>
      </c>
      <c r="E39" s="48" t="str">
        <f t="shared" si="0"/>
        <v>Significantly Different</v>
      </c>
      <c r="G39" s="12">
        <f t="shared" si="1"/>
        <v>89.9</v>
      </c>
      <c r="H39" s="12">
        <f t="shared" si="2"/>
        <v>6</v>
      </c>
      <c r="I39" s="12" t="str">
        <f t="shared" si="3"/>
        <v>+/-</v>
      </c>
      <c r="J39" s="12" t="str">
        <f t="shared" si="4"/>
        <v>0.2</v>
      </c>
      <c r="K39" s="13">
        <f t="shared" si="5"/>
        <v>0.12158054711246201</v>
      </c>
      <c r="L39" s="13">
        <f t="shared" si="6"/>
        <v>-1.6000000000000085</v>
      </c>
      <c r="M39" s="13">
        <f t="shared" si="7"/>
        <v>0.1359311840425404</v>
      </c>
      <c r="N39" s="13">
        <f t="shared" si="8"/>
        <v>-11.770661833558956</v>
      </c>
      <c r="O39" s="12" t="s">
        <v>254</v>
      </c>
    </row>
    <row r="40" spans="1:15" x14ac:dyDescent="0.25">
      <c r="A40" s="30">
        <v>30</v>
      </c>
      <c r="B40" s="31" t="s">
        <v>224</v>
      </c>
      <c r="C40" s="32">
        <v>89.8</v>
      </c>
      <c r="D40" s="33" t="s">
        <v>265</v>
      </c>
      <c r="E40" s="48" t="str">
        <f t="shared" si="0"/>
        <v>Significantly Different</v>
      </c>
      <c r="G40" s="12">
        <f t="shared" si="1"/>
        <v>89.8</v>
      </c>
      <c r="H40" s="12">
        <f t="shared" si="2"/>
        <v>6</v>
      </c>
      <c r="I40" s="12" t="str">
        <f t="shared" si="3"/>
        <v>+/-</v>
      </c>
      <c r="J40" s="12" t="str">
        <f t="shared" si="4"/>
        <v>0.7</v>
      </c>
      <c r="K40" s="13">
        <f t="shared" si="5"/>
        <v>0.42553191489361697</v>
      </c>
      <c r="L40" s="13">
        <f t="shared" si="6"/>
        <v>-1.5</v>
      </c>
      <c r="M40" s="13">
        <f t="shared" si="7"/>
        <v>0.42985214661796195</v>
      </c>
      <c r="N40" s="13">
        <f t="shared" si="8"/>
        <v>-3.4895719651556125</v>
      </c>
      <c r="O40" s="12" t="s">
        <v>214</v>
      </c>
    </row>
    <row r="41" spans="1:15" x14ac:dyDescent="0.25">
      <c r="A41" s="30">
        <v>31</v>
      </c>
      <c r="B41" s="31" t="s">
        <v>235</v>
      </c>
      <c r="C41" s="32">
        <v>89.5</v>
      </c>
      <c r="D41" s="33" t="s">
        <v>210</v>
      </c>
      <c r="E41" s="48" t="str">
        <f t="shared" si="0"/>
        <v>Significantly Different</v>
      </c>
      <c r="G41" s="12">
        <f t="shared" si="1"/>
        <v>89.5</v>
      </c>
      <c r="H41" s="12">
        <f t="shared" si="2"/>
        <v>6</v>
      </c>
      <c r="I41" s="12" t="str">
        <f t="shared" si="3"/>
        <v>+/-</v>
      </c>
      <c r="J41" s="12" t="str">
        <f t="shared" si="4"/>
        <v>0.2</v>
      </c>
      <c r="K41" s="13">
        <f t="shared" si="5"/>
        <v>0.12158054711246201</v>
      </c>
      <c r="L41" s="13">
        <f t="shared" si="6"/>
        <v>-1.2000000000000028</v>
      </c>
      <c r="M41" s="13">
        <f t="shared" si="7"/>
        <v>0.1359311840425404</v>
      </c>
      <c r="N41" s="13">
        <f t="shared" si="8"/>
        <v>-8.8279963751691906</v>
      </c>
      <c r="O41" s="12" t="s">
        <v>257</v>
      </c>
    </row>
    <row r="42" spans="1:15" x14ac:dyDescent="0.25">
      <c r="A42" s="30">
        <v>32</v>
      </c>
      <c r="B42" s="31" t="s">
        <v>245</v>
      </c>
      <c r="C42" s="32">
        <v>89.1</v>
      </c>
      <c r="D42" s="33" t="s">
        <v>265</v>
      </c>
      <c r="E42" s="48" t="str">
        <f t="shared" si="0"/>
        <v>Significantly Different</v>
      </c>
      <c r="G42" s="12">
        <f t="shared" si="1"/>
        <v>89.1</v>
      </c>
      <c r="H42" s="12">
        <f t="shared" si="2"/>
        <v>6</v>
      </c>
      <c r="I42" s="12" t="str">
        <f t="shared" si="3"/>
        <v>+/-</v>
      </c>
      <c r="J42" s="12" t="str">
        <f t="shared" si="4"/>
        <v>0.7</v>
      </c>
      <c r="K42" s="13">
        <f t="shared" si="5"/>
        <v>0.42553191489361697</v>
      </c>
      <c r="L42" s="13">
        <f t="shared" si="6"/>
        <v>-0.79999999999999716</v>
      </c>
      <c r="M42" s="13">
        <f t="shared" si="7"/>
        <v>0.42985214661796195</v>
      </c>
      <c r="N42" s="13">
        <f t="shared" si="8"/>
        <v>-1.8611050480829867</v>
      </c>
      <c r="O42" s="12" t="s">
        <v>252</v>
      </c>
    </row>
    <row r="43" spans="1:15" x14ac:dyDescent="0.25">
      <c r="A43" s="30">
        <v>33</v>
      </c>
      <c r="B43" s="31" t="s">
        <v>237</v>
      </c>
      <c r="C43" s="32">
        <v>89</v>
      </c>
      <c r="D43" s="33" t="s">
        <v>228</v>
      </c>
      <c r="E43" s="48" t="str">
        <f t="shared" si="0"/>
        <v>Significantly Different</v>
      </c>
      <c r="G43" s="12">
        <f t="shared" si="1"/>
        <v>89</v>
      </c>
      <c r="H43" s="12">
        <f t="shared" si="2"/>
        <v>6</v>
      </c>
      <c r="I43" s="12" t="str">
        <f t="shared" si="3"/>
        <v>+/-</v>
      </c>
      <c r="J43" s="12" t="str">
        <f t="shared" si="4"/>
        <v>0.3</v>
      </c>
      <c r="K43" s="13">
        <f t="shared" si="5"/>
        <v>0.18237082066869301</v>
      </c>
      <c r="L43" s="13">
        <f t="shared" si="6"/>
        <v>-0.70000000000000284</v>
      </c>
      <c r="M43" s="13">
        <f t="shared" si="7"/>
        <v>0.19223572402239389</v>
      </c>
      <c r="N43" s="13">
        <f t="shared" si="8"/>
        <v>-3.6413627256839036</v>
      </c>
      <c r="O43" s="12" t="s">
        <v>259</v>
      </c>
    </row>
    <row r="44" spans="1:15" x14ac:dyDescent="0.25">
      <c r="A44" s="30">
        <v>34</v>
      </c>
      <c r="B44" s="31" t="s">
        <v>229</v>
      </c>
      <c r="C44" s="32">
        <v>88.5</v>
      </c>
      <c r="D44" s="33" t="s">
        <v>206</v>
      </c>
      <c r="E44" s="48" t="str">
        <f t="shared" si="0"/>
        <v>Significantly Different</v>
      </c>
      <c r="G44" s="12">
        <f t="shared" si="1"/>
        <v>88.5</v>
      </c>
      <c r="H44" s="12">
        <f t="shared" si="2"/>
        <v>6</v>
      </c>
      <c r="I44" s="12" t="str">
        <f t="shared" si="3"/>
        <v>+/-</v>
      </c>
      <c r="J44" s="12" t="str">
        <f t="shared" si="4"/>
        <v>0.1</v>
      </c>
      <c r="K44" s="13">
        <f t="shared" si="5"/>
        <v>6.0790273556231005E-2</v>
      </c>
      <c r="L44" s="13">
        <f t="shared" si="6"/>
        <v>-0.20000000000000284</v>
      </c>
      <c r="M44" s="13">
        <f t="shared" si="7"/>
        <v>8.5970429323592404E-2</v>
      </c>
      <c r="N44" s="13">
        <f t="shared" si="8"/>
        <v>-2.3263813101037742</v>
      </c>
      <c r="O44" s="12" t="s">
        <v>261</v>
      </c>
    </row>
    <row r="45" spans="1:15" x14ac:dyDescent="0.25">
      <c r="A45" s="30">
        <v>35</v>
      </c>
      <c r="B45" s="31" t="s">
        <v>260</v>
      </c>
      <c r="C45" s="32">
        <v>88.4</v>
      </c>
      <c r="D45" s="33" t="s">
        <v>228</v>
      </c>
      <c r="E45" s="48" t="str">
        <f t="shared" si="0"/>
        <v>Not Significantly Different</v>
      </c>
      <c r="G45" s="12">
        <f t="shared" si="1"/>
        <v>88.4</v>
      </c>
      <c r="H45" s="12">
        <f t="shared" si="2"/>
        <v>6</v>
      </c>
      <c r="I45" s="12" t="str">
        <f t="shared" si="3"/>
        <v>+/-</v>
      </c>
      <c r="J45" s="12" t="str">
        <f t="shared" si="4"/>
        <v>0.3</v>
      </c>
      <c r="K45" s="13">
        <f t="shared" si="5"/>
        <v>0.18237082066869301</v>
      </c>
      <c r="L45" s="13">
        <f t="shared" si="6"/>
        <v>-0.10000000000000853</v>
      </c>
      <c r="M45" s="13">
        <f t="shared" si="7"/>
        <v>0.19223572402239389</v>
      </c>
      <c r="N45" s="13">
        <f t="shared" si="8"/>
        <v>-0.52019467509774275</v>
      </c>
      <c r="O45" s="12" t="s">
        <v>230</v>
      </c>
    </row>
    <row r="46" spans="1:15" x14ac:dyDescent="0.25">
      <c r="A46" s="30">
        <v>35</v>
      </c>
      <c r="B46" s="31" t="s">
        <v>263</v>
      </c>
      <c r="C46" s="32">
        <v>88.4</v>
      </c>
      <c r="D46" s="33" t="s">
        <v>228</v>
      </c>
      <c r="E46" s="48" t="str">
        <f t="shared" si="0"/>
        <v>Not Significantly Different</v>
      </c>
      <c r="G46" s="12">
        <f t="shared" si="1"/>
        <v>88.4</v>
      </c>
      <c r="H46" s="12">
        <f t="shared" si="2"/>
        <v>6</v>
      </c>
      <c r="I46" s="12" t="str">
        <f t="shared" si="3"/>
        <v>+/-</v>
      </c>
      <c r="J46" s="12" t="str">
        <f t="shared" si="4"/>
        <v>0.3</v>
      </c>
      <c r="K46" s="13">
        <f t="shared" si="5"/>
        <v>0.18237082066869301</v>
      </c>
      <c r="L46" s="13">
        <f t="shared" si="6"/>
        <v>-0.10000000000000853</v>
      </c>
      <c r="M46" s="13">
        <f t="shared" si="7"/>
        <v>0.19223572402239389</v>
      </c>
      <c r="N46" s="13">
        <f t="shared" si="8"/>
        <v>-0.52019467509774275</v>
      </c>
      <c r="O46" s="12" t="s">
        <v>243</v>
      </c>
    </row>
    <row r="47" spans="1:15" x14ac:dyDescent="0.25">
      <c r="A47" s="30">
        <v>37</v>
      </c>
      <c r="B47" s="31" t="s">
        <v>261</v>
      </c>
      <c r="C47" s="32">
        <v>88.2</v>
      </c>
      <c r="D47" s="33" t="s">
        <v>210</v>
      </c>
      <c r="E47" s="48" t="str">
        <f t="shared" si="0"/>
        <v>Not Significantly Different</v>
      </c>
      <c r="G47" s="12">
        <f t="shared" si="1"/>
        <v>88.2</v>
      </c>
      <c r="H47" s="12">
        <f t="shared" si="2"/>
        <v>6</v>
      </c>
      <c r="I47" s="12" t="str">
        <f t="shared" si="3"/>
        <v>+/-</v>
      </c>
      <c r="J47" s="12" t="str">
        <f t="shared" si="4"/>
        <v>0.2</v>
      </c>
      <c r="K47" s="13">
        <f t="shared" si="5"/>
        <v>0.12158054711246201</v>
      </c>
      <c r="L47" s="13">
        <f t="shared" si="6"/>
        <v>9.9999999999994316E-2</v>
      </c>
      <c r="M47" s="13">
        <f t="shared" si="7"/>
        <v>0.1359311840425404</v>
      </c>
      <c r="N47" s="13">
        <f t="shared" si="8"/>
        <v>0.73566636459738899</v>
      </c>
      <c r="O47" s="12" t="s">
        <v>260</v>
      </c>
    </row>
    <row r="48" spans="1:15" x14ac:dyDescent="0.25">
      <c r="A48" s="30">
        <v>38</v>
      </c>
      <c r="B48" s="31" t="s">
        <v>251</v>
      </c>
      <c r="C48" s="32">
        <v>87.8</v>
      </c>
      <c r="D48" s="33" t="s">
        <v>228</v>
      </c>
      <c r="E48" s="48" t="str">
        <f t="shared" si="0"/>
        <v>Significantly Different</v>
      </c>
      <c r="G48" s="12">
        <f t="shared" si="1"/>
        <v>87.8</v>
      </c>
      <c r="H48" s="12">
        <f t="shared" si="2"/>
        <v>6</v>
      </c>
      <c r="I48" s="12" t="str">
        <f t="shared" si="3"/>
        <v>+/-</v>
      </c>
      <c r="J48" s="12" t="str">
        <f t="shared" si="4"/>
        <v>0.3</v>
      </c>
      <c r="K48" s="13">
        <f t="shared" si="5"/>
        <v>0.18237082066869301</v>
      </c>
      <c r="L48" s="13">
        <f t="shared" si="6"/>
        <v>0.5</v>
      </c>
      <c r="M48" s="13">
        <f t="shared" si="7"/>
        <v>0.19223572402239389</v>
      </c>
      <c r="N48" s="13">
        <f t="shared" si="8"/>
        <v>2.6009733754884921</v>
      </c>
      <c r="O48" s="12" t="s">
        <v>239</v>
      </c>
    </row>
    <row r="49" spans="1:15" x14ac:dyDescent="0.25">
      <c r="A49" s="30">
        <v>38</v>
      </c>
      <c r="B49" s="31" t="s">
        <v>212</v>
      </c>
      <c r="C49" s="32">
        <v>87.8</v>
      </c>
      <c r="D49" s="33" t="s">
        <v>217</v>
      </c>
      <c r="E49" s="48" t="str">
        <f t="shared" si="0"/>
        <v>Not Significantly Different</v>
      </c>
      <c r="G49" s="12">
        <f t="shared" si="1"/>
        <v>87.8</v>
      </c>
      <c r="H49" s="12">
        <f t="shared" si="2"/>
        <v>6</v>
      </c>
      <c r="I49" s="12" t="str">
        <f t="shared" si="3"/>
        <v>+/-</v>
      </c>
      <c r="J49" s="12" t="str">
        <f t="shared" si="4"/>
        <v>0.5</v>
      </c>
      <c r="K49" s="13">
        <f t="shared" si="5"/>
        <v>0.303951367781155</v>
      </c>
      <c r="L49" s="13">
        <f t="shared" si="6"/>
        <v>0.5</v>
      </c>
      <c r="M49" s="13">
        <f t="shared" si="7"/>
        <v>0.30997079109986531</v>
      </c>
      <c r="N49" s="13">
        <f t="shared" si="8"/>
        <v>1.6130552115115637</v>
      </c>
      <c r="O49" s="12" t="s">
        <v>248</v>
      </c>
    </row>
    <row r="50" spans="1:15" x14ac:dyDescent="0.25">
      <c r="A50" s="30">
        <v>40</v>
      </c>
      <c r="B50" s="31" t="s">
        <v>231</v>
      </c>
      <c r="C50" s="32">
        <v>87.6</v>
      </c>
      <c r="D50" s="33" t="s">
        <v>228</v>
      </c>
      <c r="E50" s="48" t="str">
        <f t="shared" si="0"/>
        <v>Significantly Different</v>
      </c>
      <c r="G50" s="12">
        <f t="shared" si="1"/>
        <v>87.6</v>
      </c>
      <c r="H50" s="12">
        <f t="shared" si="2"/>
        <v>6</v>
      </c>
      <c r="I50" s="12" t="str">
        <f t="shared" si="3"/>
        <v>+/-</v>
      </c>
      <c r="J50" s="12" t="str">
        <f t="shared" si="4"/>
        <v>0.3</v>
      </c>
      <c r="K50" s="13">
        <f t="shared" si="5"/>
        <v>0.18237082066869301</v>
      </c>
      <c r="L50" s="13">
        <f t="shared" si="6"/>
        <v>0.70000000000000284</v>
      </c>
      <c r="M50" s="13">
        <f t="shared" si="7"/>
        <v>0.19223572402239389</v>
      </c>
      <c r="N50" s="13">
        <f t="shared" si="8"/>
        <v>3.6413627256839036</v>
      </c>
      <c r="O50" s="12" t="s">
        <v>245</v>
      </c>
    </row>
    <row r="51" spans="1:15" x14ac:dyDescent="0.25">
      <c r="A51" s="30">
        <v>41</v>
      </c>
      <c r="B51" s="31" t="s">
        <v>213</v>
      </c>
      <c r="C51" s="32">
        <v>87.5</v>
      </c>
      <c r="D51" s="33" t="s">
        <v>228</v>
      </c>
      <c r="E51" s="48" t="str">
        <f t="shared" si="0"/>
        <v>Significantly Different</v>
      </c>
      <c r="G51" s="12">
        <f t="shared" si="1"/>
        <v>87.5</v>
      </c>
      <c r="H51" s="12">
        <f t="shared" si="2"/>
        <v>6</v>
      </c>
      <c r="I51" s="12" t="str">
        <f t="shared" si="3"/>
        <v>+/-</v>
      </c>
      <c r="J51" s="12" t="str">
        <f t="shared" si="4"/>
        <v>0.3</v>
      </c>
      <c r="K51" s="13">
        <f t="shared" si="5"/>
        <v>0.18237082066869301</v>
      </c>
      <c r="L51" s="13">
        <f t="shared" si="6"/>
        <v>0.79999999999999716</v>
      </c>
      <c r="M51" s="13">
        <f t="shared" si="7"/>
        <v>0.19223572402239389</v>
      </c>
      <c r="N51" s="13">
        <f t="shared" si="8"/>
        <v>4.1615574007815725</v>
      </c>
      <c r="O51" s="12" t="s">
        <v>263</v>
      </c>
    </row>
    <row r="52" spans="1:15" x14ac:dyDescent="0.25">
      <c r="A52" s="30">
        <v>42</v>
      </c>
      <c r="B52" s="31" t="s">
        <v>215</v>
      </c>
      <c r="C52" s="32">
        <v>87.2</v>
      </c>
      <c r="D52" s="33" t="s">
        <v>255</v>
      </c>
      <c r="E52" s="48" t="str">
        <f t="shared" si="0"/>
        <v>Significantly Different</v>
      </c>
      <c r="G52" s="12">
        <f t="shared" si="1"/>
        <v>87.2</v>
      </c>
      <c r="H52" s="12">
        <f t="shared" si="2"/>
        <v>6</v>
      </c>
      <c r="I52" s="12" t="str">
        <f t="shared" si="3"/>
        <v>+/-</v>
      </c>
      <c r="J52" s="12" t="str">
        <f t="shared" si="4"/>
        <v>0.4</v>
      </c>
      <c r="K52" s="13">
        <f t="shared" si="5"/>
        <v>0.24316109422492402</v>
      </c>
      <c r="L52" s="13">
        <f t="shared" si="6"/>
        <v>1.0999999999999943</v>
      </c>
      <c r="M52" s="13">
        <f t="shared" si="7"/>
        <v>0.25064471888253259</v>
      </c>
      <c r="N52" s="13">
        <f t="shared" si="8"/>
        <v>4.3886821350324219</v>
      </c>
      <c r="O52" s="12" t="s">
        <v>238</v>
      </c>
    </row>
    <row r="53" spans="1:15" x14ac:dyDescent="0.25">
      <c r="A53" s="30">
        <v>43</v>
      </c>
      <c r="B53" s="31" t="s">
        <v>259</v>
      </c>
      <c r="C53" s="32">
        <v>87.1</v>
      </c>
      <c r="D53" s="33" t="s">
        <v>210</v>
      </c>
      <c r="E53" s="48" t="str">
        <f t="shared" si="0"/>
        <v>Significantly Different</v>
      </c>
      <c r="G53" s="12">
        <f t="shared" si="1"/>
        <v>87.1</v>
      </c>
      <c r="H53" s="12">
        <f t="shared" si="2"/>
        <v>6</v>
      </c>
      <c r="I53" s="12" t="str">
        <f t="shared" si="3"/>
        <v>+/-</v>
      </c>
      <c r="J53" s="12" t="str">
        <f t="shared" si="4"/>
        <v>0.2</v>
      </c>
      <c r="K53" s="13">
        <f t="shared" si="5"/>
        <v>0.12158054711246201</v>
      </c>
      <c r="L53" s="13">
        <f t="shared" si="6"/>
        <v>1.2000000000000028</v>
      </c>
      <c r="M53" s="13">
        <f t="shared" si="7"/>
        <v>0.1359311840425404</v>
      </c>
      <c r="N53" s="13">
        <f t="shared" si="8"/>
        <v>8.8279963751691906</v>
      </c>
      <c r="O53" s="12" t="s">
        <v>251</v>
      </c>
    </row>
    <row r="54" spans="1:15" x14ac:dyDescent="0.25">
      <c r="A54" s="30">
        <v>44</v>
      </c>
      <c r="B54" s="31" t="s">
        <v>254</v>
      </c>
      <c r="C54" s="32">
        <v>86.9</v>
      </c>
      <c r="D54" s="33" t="s">
        <v>255</v>
      </c>
      <c r="E54" s="48" t="str">
        <f t="shared" si="0"/>
        <v>Significantly Different</v>
      </c>
      <c r="G54" s="12">
        <f t="shared" si="1"/>
        <v>86.9</v>
      </c>
      <c r="H54" s="12">
        <f t="shared" si="2"/>
        <v>6</v>
      </c>
      <c r="I54" s="12" t="str">
        <f t="shared" si="3"/>
        <v>+/-</v>
      </c>
      <c r="J54" s="12" t="str">
        <f t="shared" si="4"/>
        <v>0.4</v>
      </c>
      <c r="K54" s="13">
        <f t="shared" si="5"/>
        <v>0.24316109422492402</v>
      </c>
      <c r="L54" s="13">
        <f t="shared" si="6"/>
        <v>1.3999999999999915</v>
      </c>
      <c r="M54" s="13">
        <f t="shared" si="7"/>
        <v>0.25064471888253259</v>
      </c>
      <c r="N54" s="13">
        <f t="shared" si="8"/>
        <v>5.5855954445867138</v>
      </c>
      <c r="O54" s="12" t="s">
        <v>258</v>
      </c>
    </row>
    <row r="55" spans="1:15" x14ac:dyDescent="0.25">
      <c r="A55" s="30">
        <v>45</v>
      </c>
      <c r="B55" s="31" t="s">
        <v>225</v>
      </c>
      <c r="C55" s="32">
        <v>86.8</v>
      </c>
      <c r="D55" s="33" t="s">
        <v>228</v>
      </c>
      <c r="E55" s="48" t="str">
        <f t="shared" si="0"/>
        <v>Significantly Different</v>
      </c>
      <c r="G55" s="12">
        <f t="shared" si="1"/>
        <v>86.8</v>
      </c>
      <c r="H55" s="12">
        <f t="shared" si="2"/>
        <v>6</v>
      </c>
      <c r="I55" s="12" t="str">
        <f t="shared" si="3"/>
        <v>+/-</v>
      </c>
      <c r="J55" s="12" t="str">
        <f t="shared" si="4"/>
        <v>0.3</v>
      </c>
      <c r="K55" s="13">
        <f t="shared" si="5"/>
        <v>0.18237082066869301</v>
      </c>
      <c r="L55" s="13">
        <f t="shared" si="6"/>
        <v>1.5</v>
      </c>
      <c r="M55" s="13">
        <f t="shared" si="7"/>
        <v>0.19223572402239389</v>
      </c>
      <c r="N55" s="13">
        <f t="shared" si="8"/>
        <v>7.8029201264654757</v>
      </c>
      <c r="O55" s="12" t="s">
        <v>232</v>
      </c>
    </row>
    <row r="56" spans="1:15" x14ac:dyDescent="0.25">
      <c r="A56" s="30">
        <v>46</v>
      </c>
      <c r="B56" s="31" t="s">
        <v>208</v>
      </c>
      <c r="C56" s="32">
        <v>86.6</v>
      </c>
      <c r="D56" s="33" t="s">
        <v>255</v>
      </c>
      <c r="E56" s="48" t="str">
        <f t="shared" si="0"/>
        <v>Significantly Different</v>
      </c>
      <c r="G56" s="12">
        <f t="shared" si="1"/>
        <v>86.6</v>
      </c>
      <c r="H56" s="12">
        <f t="shared" si="2"/>
        <v>6</v>
      </c>
      <c r="I56" s="12" t="str">
        <f t="shared" si="3"/>
        <v>+/-</v>
      </c>
      <c r="J56" s="12" t="str">
        <f t="shared" si="4"/>
        <v>0.4</v>
      </c>
      <c r="K56" s="13">
        <f t="shared" si="5"/>
        <v>0.24316109422492402</v>
      </c>
      <c r="L56" s="13">
        <f t="shared" si="6"/>
        <v>1.7000000000000028</v>
      </c>
      <c r="M56" s="13">
        <f t="shared" si="7"/>
        <v>0.25064471888253259</v>
      </c>
      <c r="N56" s="13">
        <f t="shared" si="8"/>
        <v>6.7825087541410616</v>
      </c>
      <c r="O56" s="12" t="s">
        <v>209</v>
      </c>
    </row>
    <row r="57" spans="1:15" x14ac:dyDescent="0.25">
      <c r="A57" s="30">
        <v>47</v>
      </c>
      <c r="B57" s="31" t="s">
        <v>241</v>
      </c>
      <c r="C57" s="32">
        <v>85.8</v>
      </c>
      <c r="D57" s="33" t="s">
        <v>255</v>
      </c>
      <c r="E57" s="48" t="str">
        <f t="shared" si="0"/>
        <v>Significantly Different</v>
      </c>
      <c r="G57" s="12">
        <f t="shared" si="1"/>
        <v>85.8</v>
      </c>
      <c r="H57" s="12">
        <f t="shared" si="2"/>
        <v>6</v>
      </c>
      <c r="I57" s="12" t="str">
        <f t="shared" si="3"/>
        <v>+/-</v>
      </c>
      <c r="J57" s="12" t="str">
        <f t="shared" si="4"/>
        <v>0.4</v>
      </c>
      <c r="K57" s="13">
        <f t="shared" si="5"/>
        <v>0.24316109422492402</v>
      </c>
      <c r="L57" s="13">
        <f t="shared" si="6"/>
        <v>2.5</v>
      </c>
      <c r="M57" s="13">
        <f t="shared" si="7"/>
        <v>0.25064471888253259</v>
      </c>
      <c r="N57" s="13">
        <f t="shared" si="8"/>
        <v>9.9742775796191925</v>
      </c>
      <c r="O57" s="12" t="s">
        <v>262</v>
      </c>
    </row>
    <row r="58" spans="1:15" x14ac:dyDescent="0.25">
      <c r="A58" s="30">
        <v>48</v>
      </c>
      <c r="B58" s="31" t="s">
        <v>250</v>
      </c>
      <c r="C58" s="32">
        <v>85.4</v>
      </c>
      <c r="D58" s="33" t="s">
        <v>217</v>
      </c>
      <c r="E58" s="48" t="str">
        <f t="shared" si="0"/>
        <v>Significantly Different</v>
      </c>
      <c r="G58" s="12">
        <f t="shared" si="1"/>
        <v>85.4</v>
      </c>
      <c r="H58" s="12">
        <f t="shared" si="2"/>
        <v>6</v>
      </c>
      <c r="I58" s="12" t="str">
        <f t="shared" si="3"/>
        <v>+/-</v>
      </c>
      <c r="J58" s="12" t="str">
        <f t="shared" si="4"/>
        <v>0.5</v>
      </c>
      <c r="K58" s="13">
        <f t="shared" si="5"/>
        <v>0.303951367781155</v>
      </c>
      <c r="L58" s="13">
        <f t="shared" si="6"/>
        <v>2.8999999999999915</v>
      </c>
      <c r="M58" s="13">
        <f t="shared" si="7"/>
        <v>0.30997079109986531</v>
      </c>
      <c r="N58" s="13">
        <f t="shared" si="8"/>
        <v>9.3557202267670423</v>
      </c>
      <c r="O58" s="12" t="s">
        <v>256</v>
      </c>
    </row>
    <row r="59" spans="1:15" x14ac:dyDescent="0.25">
      <c r="A59" s="30">
        <v>48</v>
      </c>
      <c r="B59" s="31" t="s">
        <v>252</v>
      </c>
      <c r="C59" s="32">
        <v>85.4</v>
      </c>
      <c r="D59" s="33" t="s">
        <v>217</v>
      </c>
      <c r="E59" s="48" t="str">
        <f t="shared" si="0"/>
        <v>Significantly Different</v>
      </c>
      <c r="G59" s="12">
        <f t="shared" si="1"/>
        <v>85.4</v>
      </c>
      <c r="H59" s="12">
        <f t="shared" si="2"/>
        <v>6</v>
      </c>
      <c r="I59" s="12" t="str">
        <f t="shared" si="3"/>
        <v>+/-</v>
      </c>
      <c r="J59" s="12" t="str">
        <f t="shared" si="4"/>
        <v>0.5</v>
      </c>
      <c r="K59" s="13">
        <f t="shared" si="5"/>
        <v>0.303951367781155</v>
      </c>
      <c r="L59" s="13">
        <f t="shared" si="6"/>
        <v>2.8999999999999915</v>
      </c>
      <c r="M59" s="13">
        <f t="shared" si="7"/>
        <v>0.30997079109986531</v>
      </c>
      <c r="N59" s="13">
        <f t="shared" si="8"/>
        <v>9.3557202267670423</v>
      </c>
      <c r="O59" s="12" t="s">
        <v>212</v>
      </c>
    </row>
    <row r="60" spans="1:15" x14ac:dyDescent="0.25">
      <c r="A60" s="30">
        <v>50</v>
      </c>
      <c r="B60" s="31" t="s">
        <v>258</v>
      </c>
      <c r="C60" s="32">
        <v>84</v>
      </c>
      <c r="D60" s="33" t="s">
        <v>210</v>
      </c>
      <c r="E60" s="48" t="str">
        <f t="shared" si="0"/>
        <v>Significantly Different</v>
      </c>
      <c r="G60" s="12">
        <f t="shared" si="1"/>
        <v>84</v>
      </c>
      <c r="H60" s="12">
        <f t="shared" si="2"/>
        <v>6</v>
      </c>
      <c r="I60" s="12" t="str">
        <f t="shared" si="3"/>
        <v>+/-</v>
      </c>
      <c r="J60" s="12" t="str">
        <f t="shared" si="4"/>
        <v>0.2</v>
      </c>
      <c r="K60" s="13">
        <f t="shared" si="5"/>
        <v>0.12158054711246201</v>
      </c>
      <c r="L60" s="13">
        <f t="shared" si="6"/>
        <v>4.2999999999999972</v>
      </c>
      <c r="M60" s="13">
        <f t="shared" si="7"/>
        <v>0.1359311840425404</v>
      </c>
      <c r="N60" s="13">
        <f t="shared" si="8"/>
        <v>31.633653677689505</v>
      </c>
      <c r="O60" s="12" t="s">
        <v>234</v>
      </c>
    </row>
    <row r="61" spans="1:15" x14ac:dyDescent="0.25">
      <c r="A61" s="30">
        <v>51</v>
      </c>
      <c r="B61" s="31" t="s">
        <v>218</v>
      </c>
      <c r="C61" s="32">
        <v>83.8</v>
      </c>
      <c r="D61" s="33" t="s">
        <v>206</v>
      </c>
      <c r="E61" s="48" t="str">
        <f t="shared" si="0"/>
        <v>Significantly Different</v>
      </c>
      <c r="G61" s="12">
        <f t="shared" si="1"/>
        <v>83.8</v>
      </c>
      <c r="H61" s="12">
        <f t="shared" si="2"/>
        <v>6</v>
      </c>
      <c r="I61" s="12" t="str">
        <f t="shared" si="3"/>
        <v>+/-</v>
      </c>
      <c r="J61" s="12" t="str">
        <f t="shared" si="4"/>
        <v>0.1</v>
      </c>
      <c r="K61" s="13">
        <f t="shared" si="5"/>
        <v>6.0790273556231005E-2</v>
      </c>
      <c r="L61" s="13">
        <f t="shared" si="6"/>
        <v>4.5</v>
      </c>
      <c r="M61" s="13">
        <f t="shared" si="7"/>
        <v>8.5970429323592404E-2</v>
      </c>
      <c r="N61" s="13">
        <f t="shared" si="8"/>
        <v>52.343579477334181</v>
      </c>
      <c r="O61" s="12" t="s">
        <v>216</v>
      </c>
    </row>
    <row r="62" spans="1:15" ht="15.75" thickBot="1" x14ac:dyDescent="0.3">
      <c r="A62" s="36"/>
      <c r="B62" s="37" t="s">
        <v>264</v>
      </c>
      <c r="C62" s="38">
        <v>77.5</v>
      </c>
      <c r="D62" s="39" t="s">
        <v>217</v>
      </c>
      <c r="E62" s="49" t="str">
        <f t="shared" si="0"/>
        <v>Significantly Different</v>
      </c>
      <c r="G62" s="12">
        <f t="shared" si="1"/>
        <v>77.5</v>
      </c>
      <c r="H62" s="12">
        <f t="shared" si="2"/>
        <v>6</v>
      </c>
      <c r="I62" s="12" t="str">
        <f t="shared" si="3"/>
        <v>+/-</v>
      </c>
      <c r="J62" s="12" t="str">
        <f t="shared" si="4"/>
        <v>0.5</v>
      </c>
      <c r="K62" s="13">
        <f t="shared" si="5"/>
        <v>0.303951367781155</v>
      </c>
      <c r="L62" s="13">
        <f t="shared" si="6"/>
        <v>10.799999999999997</v>
      </c>
      <c r="M62" s="13">
        <f t="shared" si="7"/>
        <v>0.30997079109986531</v>
      </c>
      <c r="N62" s="13">
        <f t="shared" si="8"/>
        <v>34.841992568649772</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287" priority="5" operator="equal">
      <formula>"State Selected"</formula>
    </cfRule>
    <cfRule type="cellIs" dxfId="286" priority="6" operator="equal">
      <formula>"Not Significantly Different"</formula>
    </cfRule>
  </conditionalFormatting>
  <conditionalFormatting sqref="E10:E62">
    <cfRule type="cellIs" dxfId="285" priority="1" operator="equal">
      <formula>"OTHER ERROR"</formula>
    </cfRule>
    <cfRule type="cellIs" dxfId="284" priority="2" operator="equal">
      <formula>"Statistical Test not applicable"</formula>
    </cfRule>
    <cfRule type="cellIs" dxfId="283" priority="3" operator="equal">
      <formula>"Geography Selected"</formula>
    </cfRule>
    <cfRule type="cellIs" dxfId="282"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0D26A387-11BD-49E1-B174-786DEE417ECC}">
      <formula1>$O$10:$O$62</formula1>
    </dataValidation>
  </dataValidation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B0C0A-913C-4134-B1EF-629F156B5A83}">
  <sheetPr codeName="Sheet86"/>
  <dimension ref="A1:P73"/>
  <sheetViews>
    <sheetView zoomScaleNormal="100" workbookViewId="0">
      <pane ySplit="9" topLeftCell="A10" activePane="bottomLeft" state="frozen"/>
      <selection pane="bottomLeft" activeCell="C29" sqref="C29"/>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89</v>
      </c>
    </row>
    <row r="2" spans="1:16" x14ac:dyDescent="0.25">
      <c r="A2" s="14" t="s">
        <v>181</v>
      </c>
      <c r="B2" s="12" t="s">
        <v>476</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32.6</v>
      </c>
      <c r="C6" s="12" t="s">
        <v>188</v>
      </c>
      <c r="H6" s="19" t="s">
        <v>189</v>
      </c>
      <c r="I6" s="12">
        <f>VLOOKUP($B$4,$B$9:$K$62,6,FALSE)</f>
        <v>32.6</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32.6</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32.6</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226</v>
      </c>
      <c r="C11" s="32">
        <v>60.4</v>
      </c>
      <c r="D11" s="35" t="s">
        <v>246</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60.4</v>
      </c>
      <c r="H11" s="12">
        <f t="shared" ref="H11:H62" si="2">LEN(TRIM(D11))</f>
        <v>6</v>
      </c>
      <c r="I11" s="12" t="str">
        <f t="shared" ref="I11:I62" si="3">IF(H11&gt;=3,MID(TRIM(D11),1,3),"NO")</f>
        <v>+/-</v>
      </c>
      <c r="J11" s="12" t="str">
        <f t="shared" ref="J11:J62" si="4">IF(TRIM(I11)="+/-",MID(TRIM(D11),4,H11-3),D11)</f>
        <v>0.9</v>
      </c>
      <c r="K11" s="13">
        <f t="shared" ref="K11:K62" si="5">IF(TRIM(J11)="*****",0,IF(ISERROR(VALUE(J11)),"NA",VALUE(J11/$I$4)))</f>
        <v>0.54711246200607899</v>
      </c>
      <c r="L11" s="13">
        <f t="shared" ref="L11:L62" si="6">IF(AND(ISNUMBER(G11),ISNUMBER($I$6)),$I$6-G11,"N/A")</f>
        <v>-27.799999999999997</v>
      </c>
      <c r="M11" s="13">
        <f t="shared" ref="M11:M62" si="7">IF(AND(ISNUMBER(K11),ISNUMBER($I$7)),SQRT(K11^2+($I$7)^2),"N/A")</f>
        <v>0.55047933970440222</v>
      </c>
      <c r="N11" s="13">
        <f>IF(AND(ISNUMBER(L11),ISNUMBER(M11),M11&lt;&gt;0),L11/M11,"NA")</f>
        <v>-50.501441189288066</v>
      </c>
      <c r="O11" s="12" t="s">
        <v>208</v>
      </c>
    </row>
    <row r="12" spans="1:16" x14ac:dyDescent="0.25">
      <c r="A12" s="30">
        <v>2</v>
      </c>
      <c r="B12" s="31" t="s">
        <v>247</v>
      </c>
      <c r="C12" s="32">
        <v>44.5</v>
      </c>
      <c r="D12" s="33" t="s">
        <v>255</v>
      </c>
      <c r="E12" s="48" t="str">
        <f t="shared" si="0"/>
        <v>Significantly Different</v>
      </c>
      <c r="G12" s="12">
        <f t="shared" si="1"/>
        <v>44.5</v>
      </c>
      <c r="H12" s="12">
        <f t="shared" si="2"/>
        <v>6</v>
      </c>
      <c r="I12" s="12" t="str">
        <f t="shared" si="3"/>
        <v>+/-</v>
      </c>
      <c r="J12" s="12" t="str">
        <f t="shared" si="4"/>
        <v>0.4</v>
      </c>
      <c r="K12" s="13">
        <f t="shared" si="5"/>
        <v>0.24316109422492402</v>
      </c>
      <c r="L12" s="13">
        <f t="shared" si="6"/>
        <v>-11.899999999999999</v>
      </c>
      <c r="M12" s="13">
        <f t="shared" si="7"/>
        <v>0.25064471888253259</v>
      </c>
      <c r="N12" s="13">
        <f t="shared" ref="N12:N62" si="8">IF(AND(ISNUMBER(L12),ISNUMBER(M12),M12&lt;&gt;0),L12/M12,"NA")</f>
        <v>-47.477561278987352</v>
      </c>
      <c r="O12" s="12" t="s">
        <v>211</v>
      </c>
    </row>
    <row r="13" spans="1:16" x14ac:dyDescent="0.25">
      <c r="A13" s="30">
        <v>3</v>
      </c>
      <c r="B13" s="31" t="s">
        <v>220</v>
      </c>
      <c r="C13" s="32">
        <v>41.7</v>
      </c>
      <c r="D13" s="33" t="s">
        <v>255</v>
      </c>
      <c r="E13" s="48" t="str">
        <f t="shared" si="0"/>
        <v>Significantly Different</v>
      </c>
      <c r="G13" s="12">
        <f t="shared" si="1"/>
        <v>41.7</v>
      </c>
      <c r="H13" s="12">
        <f t="shared" si="2"/>
        <v>6</v>
      </c>
      <c r="I13" s="12" t="str">
        <f t="shared" si="3"/>
        <v>+/-</v>
      </c>
      <c r="J13" s="12" t="str">
        <f t="shared" si="4"/>
        <v>0.4</v>
      </c>
      <c r="K13" s="13">
        <f t="shared" si="5"/>
        <v>0.24316109422492402</v>
      </c>
      <c r="L13" s="13">
        <f t="shared" si="6"/>
        <v>-9.1000000000000014</v>
      </c>
      <c r="M13" s="13">
        <f t="shared" si="7"/>
        <v>0.25064471888253259</v>
      </c>
      <c r="N13" s="13">
        <f t="shared" si="8"/>
        <v>-36.306370389813864</v>
      </c>
      <c r="O13" s="12" t="s">
        <v>213</v>
      </c>
    </row>
    <row r="14" spans="1:16" x14ac:dyDescent="0.25">
      <c r="A14" s="30">
        <v>4</v>
      </c>
      <c r="B14" s="31" t="s">
        <v>244</v>
      </c>
      <c r="C14" s="32">
        <v>40.799999999999997</v>
      </c>
      <c r="D14" s="33" t="s">
        <v>255</v>
      </c>
      <c r="E14" s="48" t="str">
        <f t="shared" si="0"/>
        <v>Significantly Different</v>
      </c>
      <c r="G14" s="12">
        <f t="shared" si="1"/>
        <v>40.799999999999997</v>
      </c>
      <c r="H14" s="12">
        <f t="shared" si="2"/>
        <v>6</v>
      </c>
      <c r="I14" s="12" t="str">
        <f t="shared" si="3"/>
        <v>+/-</v>
      </c>
      <c r="J14" s="12" t="str">
        <f t="shared" si="4"/>
        <v>0.4</v>
      </c>
      <c r="K14" s="13">
        <f t="shared" si="5"/>
        <v>0.24316109422492402</v>
      </c>
      <c r="L14" s="13">
        <f t="shared" si="6"/>
        <v>-8.1999999999999957</v>
      </c>
      <c r="M14" s="13">
        <f t="shared" si="7"/>
        <v>0.25064471888253259</v>
      </c>
      <c r="N14" s="13">
        <f t="shared" si="8"/>
        <v>-32.71563046115093</v>
      </c>
      <c r="O14" s="12" t="s">
        <v>215</v>
      </c>
    </row>
    <row r="15" spans="1:16" x14ac:dyDescent="0.25">
      <c r="A15" s="30">
        <v>4</v>
      </c>
      <c r="B15" s="31" t="s">
        <v>257</v>
      </c>
      <c r="C15" s="32">
        <v>40.799999999999997</v>
      </c>
      <c r="D15" s="33" t="s">
        <v>228</v>
      </c>
      <c r="E15" s="48" t="str">
        <f t="shared" si="0"/>
        <v>Significantly Different</v>
      </c>
      <c r="G15" s="12">
        <f t="shared" si="1"/>
        <v>40.799999999999997</v>
      </c>
      <c r="H15" s="12">
        <f t="shared" si="2"/>
        <v>6</v>
      </c>
      <c r="I15" s="12" t="str">
        <f t="shared" si="3"/>
        <v>+/-</v>
      </c>
      <c r="J15" s="12" t="str">
        <f t="shared" si="4"/>
        <v>0.3</v>
      </c>
      <c r="K15" s="13">
        <f t="shared" si="5"/>
        <v>0.18237082066869301</v>
      </c>
      <c r="L15" s="13">
        <f t="shared" si="6"/>
        <v>-8.1999999999999957</v>
      </c>
      <c r="M15" s="13">
        <f t="shared" si="7"/>
        <v>0.19223572402239389</v>
      </c>
      <c r="N15" s="13">
        <f t="shared" si="8"/>
        <v>-42.655963358011242</v>
      </c>
      <c r="O15" s="12" t="s">
        <v>218</v>
      </c>
    </row>
    <row r="16" spans="1:16" x14ac:dyDescent="0.25">
      <c r="A16" s="30">
        <v>6</v>
      </c>
      <c r="B16" s="31" t="s">
        <v>222</v>
      </c>
      <c r="C16" s="32">
        <v>39.6</v>
      </c>
      <c r="D16" s="33" t="s">
        <v>217</v>
      </c>
      <c r="E16" s="48" t="str">
        <f t="shared" si="0"/>
        <v>Significantly Different</v>
      </c>
      <c r="G16" s="12">
        <f t="shared" si="1"/>
        <v>39.6</v>
      </c>
      <c r="H16" s="12">
        <f t="shared" si="2"/>
        <v>6</v>
      </c>
      <c r="I16" s="12" t="str">
        <f t="shared" si="3"/>
        <v>+/-</v>
      </c>
      <c r="J16" s="12" t="str">
        <f t="shared" si="4"/>
        <v>0.5</v>
      </c>
      <c r="K16" s="13">
        <f t="shared" si="5"/>
        <v>0.303951367781155</v>
      </c>
      <c r="L16" s="13">
        <f t="shared" si="6"/>
        <v>-7</v>
      </c>
      <c r="M16" s="13">
        <f t="shared" si="7"/>
        <v>0.30997079109986531</v>
      </c>
      <c r="N16" s="13">
        <f t="shared" si="8"/>
        <v>-22.582772961161893</v>
      </c>
      <c r="O16" s="12" t="s">
        <v>220</v>
      </c>
    </row>
    <row r="17" spans="1:15" x14ac:dyDescent="0.25">
      <c r="A17" s="30">
        <v>7</v>
      </c>
      <c r="B17" s="31" t="s">
        <v>262</v>
      </c>
      <c r="C17" s="32">
        <v>39.299999999999997</v>
      </c>
      <c r="D17" s="33" t="s">
        <v>255</v>
      </c>
      <c r="E17" s="48" t="str">
        <f t="shared" si="0"/>
        <v>Significantly Different</v>
      </c>
      <c r="G17" s="12">
        <f t="shared" si="1"/>
        <v>39.299999999999997</v>
      </c>
      <c r="H17" s="12">
        <f t="shared" si="2"/>
        <v>6</v>
      </c>
      <c r="I17" s="12" t="str">
        <f t="shared" si="3"/>
        <v>+/-</v>
      </c>
      <c r="J17" s="12" t="str">
        <f t="shared" si="4"/>
        <v>0.4</v>
      </c>
      <c r="K17" s="13">
        <f t="shared" si="5"/>
        <v>0.24316109422492402</v>
      </c>
      <c r="L17" s="13">
        <f t="shared" si="6"/>
        <v>-6.6999999999999957</v>
      </c>
      <c r="M17" s="13">
        <f t="shared" si="7"/>
        <v>0.25064471888253259</v>
      </c>
      <c r="N17" s="13">
        <f t="shared" si="8"/>
        <v>-26.731063913379419</v>
      </c>
      <c r="O17" s="12" t="s">
        <v>222</v>
      </c>
    </row>
    <row r="18" spans="1:15" x14ac:dyDescent="0.25">
      <c r="A18" s="30">
        <v>8</v>
      </c>
      <c r="B18" s="31" t="s">
        <v>209</v>
      </c>
      <c r="C18" s="32">
        <v>38.700000000000003</v>
      </c>
      <c r="D18" s="33" t="s">
        <v>314</v>
      </c>
      <c r="E18" s="48" t="str">
        <f t="shared" si="0"/>
        <v>Significantly Different</v>
      </c>
      <c r="G18" s="12">
        <f t="shared" si="1"/>
        <v>38.700000000000003</v>
      </c>
      <c r="H18" s="12">
        <f t="shared" si="2"/>
        <v>6</v>
      </c>
      <c r="I18" s="12" t="str">
        <f t="shared" si="3"/>
        <v>+/-</v>
      </c>
      <c r="J18" s="12" t="str">
        <f t="shared" si="4"/>
        <v>1.1</v>
      </c>
      <c r="K18" s="13">
        <f t="shared" si="5"/>
        <v>0.66869300911854113</v>
      </c>
      <c r="L18" s="13">
        <f t="shared" si="6"/>
        <v>-6.1000000000000014</v>
      </c>
      <c r="M18" s="13">
        <f t="shared" si="7"/>
        <v>0.67145051776214359</v>
      </c>
      <c r="N18" s="13">
        <f t="shared" si="8"/>
        <v>-9.0848094366365224</v>
      </c>
      <c r="O18" s="12" t="s">
        <v>224</v>
      </c>
    </row>
    <row r="19" spans="1:15" x14ac:dyDescent="0.25">
      <c r="A19" s="30">
        <v>9</v>
      </c>
      <c r="B19" s="31" t="s">
        <v>259</v>
      </c>
      <c r="C19" s="32">
        <v>37.200000000000003</v>
      </c>
      <c r="D19" s="33" t="s">
        <v>210</v>
      </c>
      <c r="E19" s="48" t="str">
        <f t="shared" si="0"/>
        <v>Significantly Different</v>
      </c>
      <c r="G19" s="12">
        <f t="shared" si="1"/>
        <v>37.200000000000003</v>
      </c>
      <c r="H19" s="12">
        <f t="shared" si="2"/>
        <v>6</v>
      </c>
      <c r="I19" s="12" t="str">
        <f t="shared" si="3"/>
        <v>+/-</v>
      </c>
      <c r="J19" s="12" t="str">
        <f t="shared" si="4"/>
        <v>0.2</v>
      </c>
      <c r="K19" s="13">
        <f t="shared" si="5"/>
        <v>0.12158054711246201</v>
      </c>
      <c r="L19" s="13">
        <f t="shared" si="6"/>
        <v>-4.6000000000000014</v>
      </c>
      <c r="M19" s="13">
        <f t="shared" si="7"/>
        <v>0.1359311840425404</v>
      </c>
      <c r="N19" s="13">
        <f t="shared" si="8"/>
        <v>-33.840652771481828</v>
      </c>
      <c r="O19" s="12" t="s">
        <v>226</v>
      </c>
    </row>
    <row r="20" spans="1:15" x14ac:dyDescent="0.25">
      <c r="A20" s="30">
        <v>10</v>
      </c>
      <c r="B20" s="31" t="s">
        <v>214</v>
      </c>
      <c r="C20" s="32">
        <v>36.799999999999997</v>
      </c>
      <c r="D20" s="35" t="s">
        <v>294</v>
      </c>
      <c r="E20" s="48" t="str">
        <f t="shared" si="0"/>
        <v>Significantly Different</v>
      </c>
      <c r="G20" s="12">
        <f t="shared" si="1"/>
        <v>36.799999999999997</v>
      </c>
      <c r="H20" s="12">
        <f t="shared" si="2"/>
        <v>6</v>
      </c>
      <c r="I20" s="12" t="str">
        <f t="shared" si="3"/>
        <v>+/-</v>
      </c>
      <c r="J20" s="12" t="str">
        <f t="shared" si="4"/>
        <v>0.8</v>
      </c>
      <c r="K20" s="13">
        <f t="shared" si="5"/>
        <v>0.48632218844984804</v>
      </c>
      <c r="L20" s="13">
        <f t="shared" si="6"/>
        <v>-4.1999999999999957</v>
      </c>
      <c r="M20" s="13">
        <f t="shared" si="7"/>
        <v>0.49010685399991183</v>
      </c>
      <c r="N20" s="13">
        <f t="shared" si="8"/>
        <v>-8.5695598127684036</v>
      </c>
      <c r="O20" s="12" t="s">
        <v>229</v>
      </c>
    </row>
    <row r="21" spans="1:15" x14ac:dyDescent="0.25">
      <c r="A21" s="30">
        <v>11</v>
      </c>
      <c r="B21" s="31" t="s">
        <v>240</v>
      </c>
      <c r="C21" s="32">
        <v>36.700000000000003</v>
      </c>
      <c r="D21" s="33" t="s">
        <v>228</v>
      </c>
      <c r="E21" s="48" t="str">
        <f t="shared" si="0"/>
        <v>Significantly Different</v>
      </c>
      <c r="G21" s="12">
        <f t="shared" si="1"/>
        <v>36.700000000000003</v>
      </c>
      <c r="H21" s="12">
        <f t="shared" si="2"/>
        <v>6</v>
      </c>
      <c r="I21" s="12" t="str">
        <f t="shared" si="3"/>
        <v>+/-</v>
      </c>
      <c r="J21" s="12" t="str">
        <f t="shared" si="4"/>
        <v>0.3</v>
      </c>
      <c r="K21" s="13">
        <f t="shared" si="5"/>
        <v>0.18237082066869301</v>
      </c>
      <c r="L21" s="13">
        <f t="shared" si="6"/>
        <v>-4.1000000000000014</v>
      </c>
      <c r="M21" s="13">
        <f t="shared" si="7"/>
        <v>0.19223572402239389</v>
      </c>
      <c r="N21" s="13">
        <f t="shared" si="8"/>
        <v>-21.327981679005642</v>
      </c>
      <c r="O21" s="12" t="s">
        <v>231</v>
      </c>
    </row>
    <row r="22" spans="1:15" x14ac:dyDescent="0.25">
      <c r="A22" s="30">
        <v>11</v>
      </c>
      <c r="B22" s="31" t="s">
        <v>256</v>
      </c>
      <c r="C22" s="32">
        <v>36.700000000000003</v>
      </c>
      <c r="D22" s="33" t="s">
        <v>255</v>
      </c>
      <c r="E22" s="48" t="str">
        <f t="shared" si="0"/>
        <v>Significantly Different</v>
      </c>
      <c r="G22" s="12">
        <f t="shared" si="1"/>
        <v>36.700000000000003</v>
      </c>
      <c r="H22" s="12">
        <f t="shared" si="2"/>
        <v>6</v>
      </c>
      <c r="I22" s="12" t="str">
        <f t="shared" si="3"/>
        <v>+/-</v>
      </c>
      <c r="J22" s="12" t="str">
        <f t="shared" si="4"/>
        <v>0.4</v>
      </c>
      <c r="K22" s="13">
        <f t="shared" si="5"/>
        <v>0.24316109422492402</v>
      </c>
      <c r="L22" s="13">
        <f t="shared" si="6"/>
        <v>-4.1000000000000014</v>
      </c>
      <c r="M22" s="13">
        <f t="shared" si="7"/>
        <v>0.25064471888253259</v>
      </c>
      <c r="N22" s="13">
        <f t="shared" si="8"/>
        <v>-16.357815230575479</v>
      </c>
      <c r="O22" s="12" t="s">
        <v>233</v>
      </c>
    </row>
    <row r="23" spans="1:15" x14ac:dyDescent="0.25">
      <c r="A23" s="30">
        <v>13</v>
      </c>
      <c r="B23" s="31" t="s">
        <v>235</v>
      </c>
      <c r="C23" s="32">
        <v>35.1</v>
      </c>
      <c r="D23" s="33" t="s">
        <v>228</v>
      </c>
      <c r="E23" s="48" t="str">
        <f t="shared" si="0"/>
        <v>Significantly Different</v>
      </c>
      <c r="G23" s="12">
        <f t="shared" si="1"/>
        <v>35.1</v>
      </c>
      <c r="H23" s="12">
        <f t="shared" si="2"/>
        <v>6</v>
      </c>
      <c r="I23" s="12" t="str">
        <f t="shared" si="3"/>
        <v>+/-</v>
      </c>
      <c r="J23" s="12" t="str">
        <f t="shared" si="4"/>
        <v>0.3</v>
      </c>
      <c r="K23" s="13">
        <f t="shared" si="5"/>
        <v>0.18237082066869301</v>
      </c>
      <c r="L23" s="13">
        <f t="shared" si="6"/>
        <v>-2.5</v>
      </c>
      <c r="M23" s="13">
        <f t="shared" si="7"/>
        <v>0.19223572402239389</v>
      </c>
      <c r="N23" s="13">
        <f t="shared" si="8"/>
        <v>-13.00486687744246</v>
      </c>
      <c r="O23" s="12" t="s">
        <v>221</v>
      </c>
    </row>
    <row r="24" spans="1:15" x14ac:dyDescent="0.25">
      <c r="A24" s="30">
        <v>14</v>
      </c>
      <c r="B24" s="31" t="s">
        <v>232</v>
      </c>
      <c r="C24" s="32">
        <v>34.9</v>
      </c>
      <c r="D24" s="33" t="s">
        <v>253</v>
      </c>
      <c r="E24" s="48" t="str">
        <f t="shared" si="0"/>
        <v>Significantly Different</v>
      </c>
      <c r="G24" s="12">
        <f t="shared" si="1"/>
        <v>34.9</v>
      </c>
      <c r="H24" s="12">
        <f t="shared" si="2"/>
        <v>6</v>
      </c>
      <c r="I24" s="12" t="str">
        <f t="shared" si="3"/>
        <v>+/-</v>
      </c>
      <c r="J24" s="12" t="str">
        <f t="shared" si="4"/>
        <v>0.6</v>
      </c>
      <c r="K24" s="13">
        <f t="shared" si="5"/>
        <v>0.36474164133738601</v>
      </c>
      <c r="L24" s="13">
        <f t="shared" si="6"/>
        <v>-2.2999999999999972</v>
      </c>
      <c r="M24" s="13">
        <f t="shared" si="7"/>
        <v>0.36977279819442066</v>
      </c>
      <c r="N24" s="13">
        <f t="shared" si="8"/>
        <v>-6.2200356846981855</v>
      </c>
      <c r="O24" s="12" t="s">
        <v>235</v>
      </c>
    </row>
    <row r="25" spans="1:15" x14ac:dyDescent="0.25">
      <c r="A25" s="30">
        <v>15</v>
      </c>
      <c r="B25" s="31" t="s">
        <v>245</v>
      </c>
      <c r="C25" s="32">
        <v>34.4</v>
      </c>
      <c r="D25" s="33" t="s">
        <v>314</v>
      </c>
      <c r="E25" s="48" t="str">
        <f t="shared" si="0"/>
        <v>Significantly Different</v>
      </c>
      <c r="G25" s="12">
        <f t="shared" si="1"/>
        <v>34.4</v>
      </c>
      <c r="H25" s="12">
        <f t="shared" si="2"/>
        <v>6</v>
      </c>
      <c r="I25" s="12" t="str">
        <f t="shared" si="3"/>
        <v>+/-</v>
      </c>
      <c r="J25" s="12" t="str">
        <f t="shared" si="4"/>
        <v>1.1</v>
      </c>
      <c r="K25" s="13">
        <f t="shared" si="5"/>
        <v>0.66869300911854113</v>
      </c>
      <c r="L25" s="13">
        <f t="shared" si="6"/>
        <v>-1.7999999999999972</v>
      </c>
      <c r="M25" s="13">
        <f t="shared" si="7"/>
        <v>0.67145051776214359</v>
      </c>
      <c r="N25" s="13">
        <f t="shared" si="8"/>
        <v>-2.6807634403189691</v>
      </c>
      <c r="O25" s="12" t="s">
        <v>237</v>
      </c>
    </row>
    <row r="26" spans="1:15" x14ac:dyDescent="0.25">
      <c r="A26" s="30">
        <v>16</v>
      </c>
      <c r="B26" s="31" t="s">
        <v>218</v>
      </c>
      <c r="C26" s="32">
        <v>34.200000000000003</v>
      </c>
      <c r="D26" s="33" t="s">
        <v>210</v>
      </c>
      <c r="E26" s="48" t="str">
        <f t="shared" si="0"/>
        <v>Significantly Different</v>
      </c>
      <c r="G26" s="12">
        <f t="shared" si="1"/>
        <v>34.200000000000003</v>
      </c>
      <c r="H26" s="12">
        <f t="shared" si="2"/>
        <v>6</v>
      </c>
      <c r="I26" s="12" t="str">
        <f t="shared" si="3"/>
        <v>+/-</v>
      </c>
      <c r="J26" s="12" t="str">
        <f t="shared" si="4"/>
        <v>0.2</v>
      </c>
      <c r="K26" s="13">
        <f t="shared" si="5"/>
        <v>0.12158054711246201</v>
      </c>
      <c r="L26" s="13">
        <f t="shared" si="6"/>
        <v>-1.6000000000000014</v>
      </c>
      <c r="M26" s="13">
        <f t="shared" si="7"/>
        <v>0.1359311840425404</v>
      </c>
      <c r="N26" s="13">
        <f t="shared" si="8"/>
        <v>-11.770661833558904</v>
      </c>
      <c r="O26" s="12" t="s">
        <v>219</v>
      </c>
    </row>
    <row r="27" spans="1:15" x14ac:dyDescent="0.25">
      <c r="A27" s="30">
        <v>17</v>
      </c>
      <c r="B27" s="31" t="s">
        <v>239</v>
      </c>
      <c r="C27" s="32">
        <v>34</v>
      </c>
      <c r="D27" s="33" t="s">
        <v>217</v>
      </c>
      <c r="E27" s="48" t="str">
        <f t="shared" si="0"/>
        <v>Significantly Different</v>
      </c>
      <c r="G27" s="12">
        <f t="shared" si="1"/>
        <v>34</v>
      </c>
      <c r="H27" s="12">
        <f t="shared" si="2"/>
        <v>6</v>
      </c>
      <c r="I27" s="12" t="str">
        <f t="shared" si="3"/>
        <v>+/-</v>
      </c>
      <c r="J27" s="12" t="str">
        <f t="shared" si="4"/>
        <v>0.5</v>
      </c>
      <c r="K27" s="13">
        <f t="shared" si="5"/>
        <v>0.303951367781155</v>
      </c>
      <c r="L27" s="13">
        <f t="shared" si="6"/>
        <v>-1.3999999999999986</v>
      </c>
      <c r="M27" s="13">
        <f t="shared" si="7"/>
        <v>0.30997079109986531</v>
      </c>
      <c r="N27" s="13">
        <f t="shared" si="8"/>
        <v>-4.5165545922323744</v>
      </c>
      <c r="O27" s="12" t="s">
        <v>236</v>
      </c>
    </row>
    <row r="28" spans="1:15" x14ac:dyDescent="0.25">
      <c r="A28" s="30">
        <v>18</v>
      </c>
      <c r="B28" s="31" t="s">
        <v>236</v>
      </c>
      <c r="C28" s="32">
        <v>33.799999999999997</v>
      </c>
      <c r="D28" s="33" t="s">
        <v>217</v>
      </c>
      <c r="E28" s="48" t="str">
        <f t="shared" si="0"/>
        <v>Significantly Different</v>
      </c>
      <c r="G28" s="12">
        <f t="shared" si="1"/>
        <v>33.799999999999997</v>
      </c>
      <c r="H28" s="12">
        <f t="shared" si="2"/>
        <v>6</v>
      </c>
      <c r="I28" s="12" t="str">
        <f t="shared" si="3"/>
        <v>+/-</v>
      </c>
      <c r="J28" s="12" t="str">
        <f t="shared" si="4"/>
        <v>0.5</v>
      </c>
      <c r="K28" s="13">
        <f t="shared" si="5"/>
        <v>0.303951367781155</v>
      </c>
      <c r="L28" s="13">
        <f t="shared" si="6"/>
        <v>-1.1999999999999957</v>
      </c>
      <c r="M28" s="13">
        <f t="shared" si="7"/>
        <v>0.30997079109986531</v>
      </c>
      <c r="N28" s="13">
        <f t="shared" si="8"/>
        <v>-3.8713325076277396</v>
      </c>
      <c r="O28" s="12" t="s">
        <v>225</v>
      </c>
    </row>
    <row r="29" spans="1:15" x14ac:dyDescent="0.25">
      <c r="A29" s="30">
        <v>19</v>
      </c>
      <c r="B29" s="31" t="s">
        <v>233</v>
      </c>
      <c r="C29" s="32">
        <v>33.5</v>
      </c>
      <c r="D29" s="33" t="s">
        <v>246</v>
      </c>
      <c r="E29" s="48" t="str">
        <f t="shared" si="0"/>
        <v>Not Significantly Different</v>
      </c>
      <c r="G29" s="12">
        <f t="shared" si="1"/>
        <v>33.5</v>
      </c>
      <c r="H29" s="12">
        <f t="shared" si="2"/>
        <v>6</v>
      </c>
      <c r="I29" s="12" t="str">
        <f t="shared" si="3"/>
        <v>+/-</v>
      </c>
      <c r="J29" s="12" t="str">
        <f t="shared" si="4"/>
        <v>0.9</v>
      </c>
      <c r="K29" s="13">
        <f t="shared" si="5"/>
        <v>0.54711246200607899</v>
      </c>
      <c r="L29" s="13">
        <f t="shared" si="6"/>
        <v>-0.89999999999999858</v>
      </c>
      <c r="M29" s="13">
        <f t="shared" si="7"/>
        <v>0.55047933970440222</v>
      </c>
      <c r="N29" s="13">
        <f t="shared" si="8"/>
        <v>-1.6349387435381006</v>
      </c>
      <c r="O29" s="12" t="s">
        <v>241</v>
      </c>
    </row>
    <row r="30" spans="1:15" x14ac:dyDescent="0.25">
      <c r="A30" s="30">
        <v>20</v>
      </c>
      <c r="B30" s="31" t="s">
        <v>227</v>
      </c>
      <c r="C30" s="32">
        <v>32.4</v>
      </c>
      <c r="D30" s="33" t="s">
        <v>253</v>
      </c>
      <c r="E30" s="48" t="str">
        <f t="shared" si="0"/>
        <v>Not Significantly Different</v>
      </c>
      <c r="G30" s="12">
        <f t="shared" si="1"/>
        <v>32.4</v>
      </c>
      <c r="H30" s="12">
        <f t="shared" si="2"/>
        <v>6</v>
      </c>
      <c r="I30" s="12" t="str">
        <f t="shared" si="3"/>
        <v>+/-</v>
      </c>
      <c r="J30" s="12" t="str">
        <f t="shared" si="4"/>
        <v>0.6</v>
      </c>
      <c r="K30" s="13">
        <f t="shared" si="5"/>
        <v>0.36474164133738601</v>
      </c>
      <c r="L30" s="13">
        <f t="shared" si="6"/>
        <v>0.20000000000000284</v>
      </c>
      <c r="M30" s="13">
        <f t="shared" si="7"/>
        <v>0.36977279819442066</v>
      </c>
      <c r="N30" s="13">
        <f t="shared" si="8"/>
        <v>0.5408726682346332</v>
      </c>
      <c r="O30" s="12" t="s">
        <v>207</v>
      </c>
    </row>
    <row r="31" spans="1:15" x14ac:dyDescent="0.25">
      <c r="A31" s="30">
        <v>21</v>
      </c>
      <c r="B31" s="31" t="s">
        <v>231</v>
      </c>
      <c r="C31" s="32">
        <v>31.9</v>
      </c>
      <c r="D31" s="33" t="s">
        <v>228</v>
      </c>
      <c r="E31" s="48" t="str">
        <f t="shared" si="0"/>
        <v>Significantly Different</v>
      </c>
      <c r="G31" s="12">
        <f t="shared" si="1"/>
        <v>31.9</v>
      </c>
      <c r="H31" s="12">
        <f t="shared" si="2"/>
        <v>6</v>
      </c>
      <c r="I31" s="12" t="str">
        <f t="shared" si="3"/>
        <v>+/-</v>
      </c>
      <c r="J31" s="12" t="str">
        <f t="shared" si="4"/>
        <v>0.3</v>
      </c>
      <c r="K31" s="13">
        <f t="shared" si="5"/>
        <v>0.18237082066869301</v>
      </c>
      <c r="L31" s="13">
        <f t="shared" si="6"/>
        <v>0.70000000000000284</v>
      </c>
      <c r="M31" s="13">
        <f t="shared" si="7"/>
        <v>0.19223572402239389</v>
      </c>
      <c r="N31" s="13">
        <f t="shared" si="8"/>
        <v>3.6413627256839036</v>
      </c>
      <c r="O31" s="12" t="s">
        <v>244</v>
      </c>
    </row>
    <row r="32" spans="1:15" x14ac:dyDescent="0.25">
      <c r="A32" s="30">
        <v>21</v>
      </c>
      <c r="B32" s="31" t="s">
        <v>261</v>
      </c>
      <c r="C32" s="32">
        <v>31.9</v>
      </c>
      <c r="D32" s="33" t="s">
        <v>228</v>
      </c>
      <c r="E32" s="48" t="str">
        <f t="shared" si="0"/>
        <v>Significantly Different</v>
      </c>
      <c r="G32" s="12">
        <f t="shared" si="1"/>
        <v>31.9</v>
      </c>
      <c r="H32" s="12">
        <f t="shared" si="2"/>
        <v>6</v>
      </c>
      <c r="I32" s="12" t="str">
        <f t="shared" si="3"/>
        <v>+/-</v>
      </c>
      <c r="J32" s="12" t="str">
        <f t="shared" si="4"/>
        <v>0.3</v>
      </c>
      <c r="K32" s="13">
        <f t="shared" si="5"/>
        <v>0.18237082066869301</v>
      </c>
      <c r="L32" s="13">
        <f t="shared" si="6"/>
        <v>0.70000000000000284</v>
      </c>
      <c r="M32" s="13">
        <f t="shared" si="7"/>
        <v>0.19223572402239389</v>
      </c>
      <c r="N32" s="13">
        <f t="shared" si="8"/>
        <v>3.6413627256839036</v>
      </c>
      <c r="O32" s="12" t="s">
        <v>247</v>
      </c>
    </row>
    <row r="33" spans="1:15" x14ac:dyDescent="0.25">
      <c r="A33" s="30">
        <v>23</v>
      </c>
      <c r="B33" s="31" t="s">
        <v>248</v>
      </c>
      <c r="C33" s="32">
        <v>31.8</v>
      </c>
      <c r="D33" s="33" t="s">
        <v>228</v>
      </c>
      <c r="E33" s="48" t="str">
        <f t="shared" si="0"/>
        <v>Significantly Different</v>
      </c>
      <c r="G33" s="12">
        <f t="shared" si="1"/>
        <v>31.8</v>
      </c>
      <c r="H33" s="12">
        <f t="shared" si="2"/>
        <v>6</v>
      </c>
      <c r="I33" s="12" t="str">
        <f t="shared" si="3"/>
        <v>+/-</v>
      </c>
      <c r="J33" s="12" t="str">
        <f t="shared" si="4"/>
        <v>0.3</v>
      </c>
      <c r="K33" s="13">
        <f t="shared" si="5"/>
        <v>0.18237082066869301</v>
      </c>
      <c r="L33" s="13">
        <f t="shared" si="6"/>
        <v>0.80000000000000071</v>
      </c>
      <c r="M33" s="13">
        <f t="shared" si="7"/>
        <v>0.19223572402239389</v>
      </c>
      <c r="N33" s="13">
        <f t="shared" si="8"/>
        <v>4.1615574007815903</v>
      </c>
      <c r="O33" s="12" t="s">
        <v>249</v>
      </c>
    </row>
    <row r="34" spans="1:15" x14ac:dyDescent="0.25">
      <c r="A34" s="30">
        <v>24</v>
      </c>
      <c r="B34" s="31" t="s">
        <v>223</v>
      </c>
      <c r="C34" s="32">
        <v>31.7</v>
      </c>
      <c r="D34" s="33" t="s">
        <v>294</v>
      </c>
      <c r="E34" s="48" t="str">
        <f t="shared" si="0"/>
        <v>Significantly Different</v>
      </c>
      <c r="G34" s="12">
        <f t="shared" si="1"/>
        <v>31.7</v>
      </c>
      <c r="H34" s="12">
        <f t="shared" si="2"/>
        <v>6</v>
      </c>
      <c r="I34" s="12" t="str">
        <f t="shared" si="3"/>
        <v>+/-</v>
      </c>
      <c r="J34" s="12" t="str">
        <f t="shared" si="4"/>
        <v>0.8</v>
      </c>
      <c r="K34" s="13">
        <f t="shared" si="5"/>
        <v>0.48632218844984804</v>
      </c>
      <c r="L34" s="13">
        <f t="shared" si="6"/>
        <v>0.90000000000000213</v>
      </c>
      <c r="M34" s="13">
        <f t="shared" si="7"/>
        <v>0.49010685399991183</v>
      </c>
      <c r="N34" s="13">
        <f t="shared" si="8"/>
        <v>1.8363342455932357</v>
      </c>
      <c r="O34" s="12" t="s">
        <v>240</v>
      </c>
    </row>
    <row r="35" spans="1:15" x14ac:dyDescent="0.25">
      <c r="A35" s="30">
        <v>25</v>
      </c>
      <c r="B35" s="31" t="s">
        <v>207</v>
      </c>
      <c r="C35" s="32">
        <v>31.5</v>
      </c>
      <c r="D35" s="33" t="s">
        <v>265</v>
      </c>
      <c r="E35" s="48" t="str">
        <f t="shared" si="0"/>
        <v>Significantly Different</v>
      </c>
      <c r="G35" s="12">
        <f t="shared" si="1"/>
        <v>31.5</v>
      </c>
      <c r="H35" s="12">
        <f t="shared" si="2"/>
        <v>6</v>
      </c>
      <c r="I35" s="12" t="str">
        <f t="shared" si="3"/>
        <v>+/-</v>
      </c>
      <c r="J35" s="12" t="str">
        <f t="shared" si="4"/>
        <v>0.7</v>
      </c>
      <c r="K35" s="13">
        <f t="shared" si="5"/>
        <v>0.42553191489361697</v>
      </c>
      <c r="L35" s="13">
        <f t="shared" si="6"/>
        <v>1.1000000000000014</v>
      </c>
      <c r="M35" s="13">
        <f t="shared" si="7"/>
        <v>0.42985214661796195</v>
      </c>
      <c r="N35" s="13">
        <f t="shared" si="8"/>
        <v>2.5590194411141192</v>
      </c>
      <c r="O35" s="12" t="s">
        <v>250</v>
      </c>
    </row>
    <row r="36" spans="1:15" x14ac:dyDescent="0.25">
      <c r="A36" s="30">
        <v>26</v>
      </c>
      <c r="B36" s="31" t="s">
        <v>224</v>
      </c>
      <c r="C36" s="32">
        <v>31.3</v>
      </c>
      <c r="D36" s="33" t="s">
        <v>320</v>
      </c>
      <c r="E36" s="48" t="str">
        <f t="shared" si="0"/>
        <v>Significantly Different</v>
      </c>
      <c r="G36" s="12">
        <f t="shared" si="1"/>
        <v>31.3</v>
      </c>
      <c r="H36" s="12">
        <f t="shared" si="2"/>
        <v>6</v>
      </c>
      <c r="I36" s="12" t="str">
        <f t="shared" si="3"/>
        <v>+/-</v>
      </c>
      <c r="J36" s="12" t="str">
        <f t="shared" si="4"/>
        <v>1.0</v>
      </c>
      <c r="K36" s="13">
        <f t="shared" si="5"/>
        <v>0.60790273556231</v>
      </c>
      <c r="L36" s="13">
        <f t="shared" si="6"/>
        <v>1.3000000000000007</v>
      </c>
      <c r="M36" s="13">
        <f t="shared" si="7"/>
        <v>0.61093468821403585</v>
      </c>
      <c r="N36" s="13">
        <f t="shared" si="8"/>
        <v>2.1278870312640632</v>
      </c>
      <c r="O36" s="12" t="s">
        <v>242</v>
      </c>
    </row>
    <row r="37" spans="1:15" x14ac:dyDescent="0.25">
      <c r="A37" s="30">
        <v>27</v>
      </c>
      <c r="B37" s="31" t="s">
        <v>229</v>
      </c>
      <c r="C37" s="32">
        <v>30.4</v>
      </c>
      <c r="D37" s="33" t="s">
        <v>210</v>
      </c>
      <c r="E37" s="48" t="str">
        <f t="shared" si="0"/>
        <v>Significantly Different</v>
      </c>
      <c r="G37" s="12">
        <f t="shared" si="1"/>
        <v>30.4</v>
      </c>
      <c r="H37" s="12">
        <f t="shared" si="2"/>
        <v>6</v>
      </c>
      <c r="I37" s="12" t="str">
        <f t="shared" si="3"/>
        <v>+/-</v>
      </c>
      <c r="J37" s="12" t="str">
        <f t="shared" si="4"/>
        <v>0.2</v>
      </c>
      <c r="K37" s="13">
        <f t="shared" si="5"/>
        <v>0.12158054711246201</v>
      </c>
      <c r="L37" s="13">
        <f t="shared" si="6"/>
        <v>2.2000000000000028</v>
      </c>
      <c r="M37" s="13">
        <f t="shared" si="7"/>
        <v>0.1359311840425404</v>
      </c>
      <c r="N37" s="13">
        <f t="shared" si="8"/>
        <v>16.1846600211435</v>
      </c>
      <c r="O37" s="12" t="s">
        <v>223</v>
      </c>
    </row>
    <row r="38" spans="1:15" x14ac:dyDescent="0.25">
      <c r="A38" s="30">
        <v>28</v>
      </c>
      <c r="B38" s="31" t="s">
        <v>258</v>
      </c>
      <c r="C38" s="32">
        <v>30.3</v>
      </c>
      <c r="D38" s="33" t="s">
        <v>210</v>
      </c>
      <c r="E38" s="48" t="str">
        <f t="shared" si="0"/>
        <v>Significantly Different</v>
      </c>
      <c r="G38" s="12">
        <f t="shared" si="1"/>
        <v>30.3</v>
      </c>
      <c r="H38" s="12">
        <f t="shared" si="2"/>
        <v>6</v>
      </c>
      <c r="I38" s="12" t="str">
        <f t="shared" si="3"/>
        <v>+/-</v>
      </c>
      <c r="J38" s="12" t="str">
        <f t="shared" si="4"/>
        <v>0.2</v>
      </c>
      <c r="K38" s="13">
        <f t="shared" si="5"/>
        <v>0.12158054711246201</v>
      </c>
      <c r="L38" s="13">
        <f t="shared" si="6"/>
        <v>2.3000000000000007</v>
      </c>
      <c r="M38" s="13">
        <f t="shared" si="7"/>
        <v>0.1359311840425404</v>
      </c>
      <c r="N38" s="13">
        <f t="shared" si="8"/>
        <v>16.920326385740914</v>
      </c>
      <c r="O38" s="12" t="s">
        <v>227</v>
      </c>
    </row>
    <row r="39" spans="1:15" x14ac:dyDescent="0.25">
      <c r="A39" s="30">
        <v>29</v>
      </c>
      <c r="B39" s="31" t="s">
        <v>211</v>
      </c>
      <c r="C39" s="32">
        <v>30.2</v>
      </c>
      <c r="D39" s="33" t="s">
        <v>321</v>
      </c>
      <c r="E39" s="48" t="str">
        <f t="shared" si="0"/>
        <v>Significantly Different</v>
      </c>
      <c r="G39" s="12">
        <f t="shared" si="1"/>
        <v>30.2</v>
      </c>
      <c r="H39" s="12">
        <f t="shared" si="2"/>
        <v>6</v>
      </c>
      <c r="I39" s="12" t="str">
        <f t="shared" si="3"/>
        <v>+/-</v>
      </c>
      <c r="J39" s="12" t="str">
        <f t="shared" si="4"/>
        <v>1.2</v>
      </c>
      <c r="K39" s="13">
        <f t="shared" si="5"/>
        <v>0.72948328267477203</v>
      </c>
      <c r="L39" s="13">
        <f t="shared" si="6"/>
        <v>2.4000000000000021</v>
      </c>
      <c r="M39" s="13">
        <f t="shared" si="7"/>
        <v>0.73201182849801194</v>
      </c>
      <c r="N39" s="13">
        <f t="shared" si="8"/>
        <v>3.2786355446256565</v>
      </c>
      <c r="O39" s="12" t="s">
        <v>254</v>
      </c>
    </row>
    <row r="40" spans="1:15" x14ac:dyDescent="0.25">
      <c r="A40" s="30">
        <v>30</v>
      </c>
      <c r="B40" s="31" t="s">
        <v>234</v>
      </c>
      <c r="C40" s="32">
        <v>30</v>
      </c>
      <c r="D40" s="33" t="s">
        <v>228</v>
      </c>
      <c r="E40" s="48" t="str">
        <f t="shared" si="0"/>
        <v>Significantly Different</v>
      </c>
      <c r="G40" s="12">
        <f t="shared" si="1"/>
        <v>30</v>
      </c>
      <c r="H40" s="12">
        <f t="shared" si="2"/>
        <v>6</v>
      </c>
      <c r="I40" s="12" t="str">
        <f t="shared" si="3"/>
        <v>+/-</v>
      </c>
      <c r="J40" s="12" t="str">
        <f t="shared" si="4"/>
        <v>0.3</v>
      </c>
      <c r="K40" s="13">
        <f t="shared" si="5"/>
        <v>0.18237082066869301</v>
      </c>
      <c r="L40" s="13">
        <f t="shared" si="6"/>
        <v>2.6000000000000014</v>
      </c>
      <c r="M40" s="13">
        <f t="shared" si="7"/>
        <v>0.19223572402239389</v>
      </c>
      <c r="N40" s="13">
        <f t="shared" si="8"/>
        <v>13.525061552540166</v>
      </c>
      <c r="O40" s="12" t="s">
        <v>214</v>
      </c>
    </row>
    <row r="41" spans="1:15" x14ac:dyDescent="0.25">
      <c r="A41" s="30">
        <v>31</v>
      </c>
      <c r="B41" s="31" t="s">
        <v>213</v>
      </c>
      <c r="C41" s="32">
        <v>29.7</v>
      </c>
      <c r="D41" s="33" t="s">
        <v>255</v>
      </c>
      <c r="E41" s="48" t="str">
        <f t="shared" si="0"/>
        <v>Significantly Different</v>
      </c>
      <c r="G41" s="12">
        <f t="shared" si="1"/>
        <v>29.7</v>
      </c>
      <c r="H41" s="12">
        <f t="shared" si="2"/>
        <v>6</v>
      </c>
      <c r="I41" s="12" t="str">
        <f t="shared" si="3"/>
        <v>+/-</v>
      </c>
      <c r="J41" s="12" t="str">
        <f t="shared" si="4"/>
        <v>0.4</v>
      </c>
      <c r="K41" s="13">
        <f t="shared" si="5"/>
        <v>0.24316109422492402</v>
      </c>
      <c r="L41" s="13">
        <f t="shared" si="6"/>
        <v>2.9000000000000021</v>
      </c>
      <c r="M41" s="13">
        <f t="shared" si="7"/>
        <v>0.25064471888253259</v>
      </c>
      <c r="N41" s="13">
        <f t="shared" si="8"/>
        <v>11.570161992358271</v>
      </c>
      <c r="O41" s="12" t="s">
        <v>257</v>
      </c>
    </row>
    <row r="42" spans="1:15" x14ac:dyDescent="0.25">
      <c r="A42" s="30">
        <v>31</v>
      </c>
      <c r="B42" s="31" t="s">
        <v>230</v>
      </c>
      <c r="C42" s="32">
        <v>29.7</v>
      </c>
      <c r="D42" s="33" t="s">
        <v>320</v>
      </c>
      <c r="E42" s="48" t="str">
        <f t="shared" si="0"/>
        <v>Significantly Different</v>
      </c>
      <c r="G42" s="12">
        <f t="shared" si="1"/>
        <v>29.7</v>
      </c>
      <c r="H42" s="12">
        <f t="shared" si="2"/>
        <v>6</v>
      </c>
      <c r="I42" s="12" t="str">
        <f t="shared" si="3"/>
        <v>+/-</v>
      </c>
      <c r="J42" s="12" t="str">
        <f t="shared" si="4"/>
        <v>1.0</v>
      </c>
      <c r="K42" s="13">
        <f t="shared" si="5"/>
        <v>0.60790273556231</v>
      </c>
      <c r="L42" s="13">
        <f t="shared" si="6"/>
        <v>2.9000000000000021</v>
      </c>
      <c r="M42" s="13">
        <f t="shared" si="7"/>
        <v>0.61093468821403585</v>
      </c>
      <c r="N42" s="13">
        <f t="shared" si="8"/>
        <v>4.7468249158967568</v>
      </c>
      <c r="O42" s="12" t="s">
        <v>252</v>
      </c>
    </row>
    <row r="43" spans="1:15" x14ac:dyDescent="0.25">
      <c r="A43" s="30">
        <v>33</v>
      </c>
      <c r="B43" s="31" t="s">
        <v>249</v>
      </c>
      <c r="C43" s="32">
        <v>29.6</v>
      </c>
      <c r="D43" s="33" t="s">
        <v>228</v>
      </c>
      <c r="E43" s="48" t="str">
        <f t="shared" si="0"/>
        <v>Significantly Different</v>
      </c>
      <c r="G43" s="12">
        <f t="shared" si="1"/>
        <v>29.6</v>
      </c>
      <c r="H43" s="12">
        <f t="shared" si="2"/>
        <v>6</v>
      </c>
      <c r="I43" s="12" t="str">
        <f t="shared" si="3"/>
        <v>+/-</v>
      </c>
      <c r="J43" s="12" t="str">
        <f t="shared" si="4"/>
        <v>0.3</v>
      </c>
      <c r="K43" s="13">
        <f t="shared" si="5"/>
        <v>0.18237082066869301</v>
      </c>
      <c r="L43" s="13">
        <f t="shared" si="6"/>
        <v>3</v>
      </c>
      <c r="M43" s="13">
        <f t="shared" si="7"/>
        <v>0.19223572402239389</v>
      </c>
      <c r="N43" s="13">
        <f t="shared" si="8"/>
        <v>15.605840252930951</v>
      </c>
      <c r="O43" s="12" t="s">
        <v>259</v>
      </c>
    </row>
    <row r="44" spans="1:15" x14ac:dyDescent="0.25">
      <c r="A44" s="30">
        <v>34</v>
      </c>
      <c r="B44" s="31" t="s">
        <v>242</v>
      </c>
      <c r="C44" s="32">
        <v>29.5</v>
      </c>
      <c r="D44" s="33" t="s">
        <v>228</v>
      </c>
      <c r="E44" s="48" t="str">
        <f t="shared" si="0"/>
        <v>Significantly Different</v>
      </c>
      <c r="G44" s="12">
        <f t="shared" si="1"/>
        <v>29.5</v>
      </c>
      <c r="H44" s="12">
        <f t="shared" si="2"/>
        <v>6</v>
      </c>
      <c r="I44" s="12" t="str">
        <f t="shared" si="3"/>
        <v>+/-</v>
      </c>
      <c r="J44" s="12" t="str">
        <f t="shared" si="4"/>
        <v>0.3</v>
      </c>
      <c r="K44" s="13">
        <f t="shared" si="5"/>
        <v>0.18237082066869301</v>
      </c>
      <c r="L44" s="13">
        <f t="shared" si="6"/>
        <v>3.1000000000000014</v>
      </c>
      <c r="M44" s="13">
        <f t="shared" si="7"/>
        <v>0.19223572402239389</v>
      </c>
      <c r="N44" s="13">
        <f t="shared" si="8"/>
        <v>16.126034928028655</v>
      </c>
      <c r="O44" s="12" t="s">
        <v>261</v>
      </c>
    </row>
    <row r="45" spans="1:15" x14ac:dyDescent="0.25">
      <c r="A45" s="30">
        <v>35</v>
      </c>
      <c r="B45" s="31" t="s">
        <v>238</v>
      </c>
      <c r="C45" s="32">
        <v>29.2</v>
      </c>
      <c r="D45" s="33" t="s">
        <v>320</v>
      </c>
      <c r="E45" s="48" t="str">
        <f t="shared" si="0"/>
        <v>Significantly Different</v>
      </c>
      <c r="G45" s="12">
        <f t="shared" si="1"/>
        <v>29.2</v>
      </c>
      <c r="H45" s="12">
        <f t="shared" si="2"/>
        <v>6</v>
      </c>
      <c r="I45" s="12" t="str">
        <f t="shared" si="3"/>
        <v>+/-</v>
      </c>
      <c r="J45" s="12" t="str">
        <f t="shared" si="4"/>
        <v>1.0</v>
      </c>
      <c r="K45" s="13">
        <f t="shared" si="5"/>
        <v>0.60790273556231</v>
      </c>
      <c r="L45" s="13">
        <f t="shared" si="6"/>
        <v>3.4000000000000021</v>
      </c>
      <c r="M45" s="13">
        <f t="shared" si="7"/>
        <v>0.61093468821403585</v>
      </c>
      <c r="N45" s="13">
        <f t="shared" si="8"/>
        <v>5.565243004844473</v>
      </c>
      <c r="O45" s="12" t="s">
        <v>230</v>
      </c>
    </row>
    <row r="46" spans="1:15" x14ac:dyDescent="0.25">
      <c r="A46" s="30">
        <v>36</v>
      </c>
      <c r="B46" s="31" t="s">
        <v>219</v>
      </c>
      <c r="C46" s="32">
        <v>29</v>
      </c>
      <c r="D46" s="33" t="s">
        <v>217</v>
      </c>
      <c r="E46" s="48" t="str">
        <f t="shared" si="0"/>
        <v>Significantly Different</v>
      </c>
      <c r="G46" s="12">
        <f t="shared" si="1"/>
        <v>29</v>
      </c>
      <c r="H46" s="12">
        <f t="shared" si="2"/>
        <v>6</v>
      </c>
      <c r="I46" s="12" t="str">
        <f t="shared" si="3"/>
        <v>+/-</v>
      </c>
      <c r="J46" s="12" t="str">
        <f t="shared" si="4"/>
        <v>0.5</v>
      </c>
      <c r="K46" s="13">
        <f t="shared" si="5"/>
        <v>0.303951367781155</v>
      </c>
      <c r="L46" s="13">
        <f t="shared" si="6"/>
        <v>3.6000000000000014</v>
      </c>
      <c r="M46" s="13">
        <f t="shared" si="7"/>
        <v>0.30997079109986531</v>
      </c>
      <c r="N46" s="13">
        <f t="shared" si="8"/>
        <v>11.613997522883265</v>
      </c>
      <c r="O46" s="12" t="s">
        <v>243</v>
      </c>
    </row>
    <row r="47" spans="1:15" x14ac:dyDescent="0.25">
      <c r="A47" s="30">
        <v>36</v>
      </c>
      <c r="B47" s="31" t="s">
        <v>243</v>
      </c>
      <c r="C47" s="32">
        <v>29</v>
      </c>
      <c r="D47" s="33" t="s">
        <v>228</v>
      </c>
      <c r="E47" s="48" t="str">
        <f t="shared" si="0"/>
        <v>Significantly Different</v>
      </c>
      <c r="G47" s="12">
        <f t="shared" si="1"/>
        <v>29</v>
      </c>
      <c r="H47" s="12">
        <f t="shared" si="2"/>
        <v>6</v>
      </c>
      <c r="I47" s="12" t="str">
        <f t="shared" si="3"/>
        <v>+/-</v>
      </c>
      <c r="J47" s="12" t="str">
        <f t="shared" si="4"/>
        <v>0.3</v>
      </c>
      <c r="K47" s="13">
        <f t="shared" si="5"/>
        <v>0.18237082066869301</v>
      </c>
      <c r="L47" s="13">
        <f t="shared" si="6"/>
        <v>3.6000000000000014</v>
      </c>
      <c r="M47" s="13">
        <f t="shared" si="7"/>
        <v>0.19223572402239389</v>
      </c>
      <c r="N47" s="13">
        <f t="shared" si="8"/>
        <v>18.727008303517149</v>
      </c>
      <c r="O47" s="12" t="s">
        <v>260</v>
      </c>
    </row>
    <row r="48" spans="1:15" x14ac:dyDescent="0.25">
      <c r="A48" s="30">
        <v>38</v>
      </c>
      <c r="B48" s="31" t="s">
        <v>263</v>
      </c>
      <c r="C48" s="32">
        <v>28.3</v>
      </c>
      <c r="D48" s="33" t="s">
        <v>217</v>
      </c>
      <c r="E48" s="48" t="str">
        <f t="shared" si="0"/>
        <v>Significantly Different</v>
      </c>
      <c r="G48" s="12">
        <f t="shared" si="1"/>
        <v>28.3</v>
      </c>
      <c r="H48" s="12">
        <f t="shared" si="2"/>
        <v>6</v>
      </c>
      <c r="I48" s="12" t="str">
        <f t="shared" si="3"/>
        <v>+/-</v>
      </c>
      <c r="J48" s="12" t="str">
        <f t="shared" si="4"/>
        <v>0.5</v>
      </c>
      <c r="K48" s="13">
        <f t="shared" si="5"/>
        <v>0.303951367781155</v>
      </c>
      <c r="L48" s="13">
        <f t="shared" si="6"/>
        <v>4.3000000000000007</v>
      </c>
      <c r="M48" s="13">
        <f t="shared" si="7"/>
        <v>0.30997079109986531</v>
      </c>
      <c r="N48" s="13">
        <f t="shared" si="8"/>
        <v>13.87227481899945</v>
      </c>
      <c r="O48" s="12" t="s">
        <v>239</v>
      </c>
    </row>
    <row r="49" spans="1:15" x14ac:dyDescent="0.25">
      <c r="A49" s="30">
        <v>39</v>
      </c>
      <c r="B49" s="31" t="s">
        <v>221</v>
      </c>
      <c r="C49" s="32">
        <v>27.7</v>
      </c>
      <c r="D49" s="33" t="s">
        <v>294</v>
      </c>
      <c r="E49" s="48" t="str">
        <f t="shared" si="0"/>
        <v>Significantly Different</v>
      </c>
      <c r="G49" s="12">
        <f t="shared" si="1"/>
        <v>27.7</v>
      </c>
      <c r="H49" s="12">
        <f t="shared" si="2"/>
        <v>6</v>
      </c>
      <c r="I49" s="12" t="str">
        <f t="shared" si="3"/>
        <v>+/-</v>
      </c>
      <c r="J49" s="12" t="str">
        <f t="shared" si="4"/>
        <v>0.8</v>
      </c>
      <c r="K49" s="13">
        <f t="shared" si="5"/>
        <v>0.48632218844984804</v>
      </c>
      <c r="L49" s="13">
        <f t="shared" si="6"/>
        <v>4.9000000000000021</v>
      </c>
      <c r="M49" s="13">
        <f t="shared" si="7"/>
        <v>0.49010685399991183</v>
      </c>
      <c r="N49" s="13">
        <f t="shared" si="8"/>
        <v>9.9978197815631518</v>
      </c>
      <c r="O49" s="12" t="s">
        <v>248</v>
      </c>
    </row>
    <row r="50" spans="1:15" x14ac:dyDescent="0.25">
      <c r="A50" s="30">
        <v>39</v>
      </c>
      <c r="B50" s="31" t="s">
        <v>252</v>
      </c>
      <c r="C50" s="32">
        <v>27.7</v>
      </c>
      <c r="D50" s="33" t="s">
        <v>265</v>
      </c>
      <c r="E50" s="48" t="str">
        <f t="shared" si="0"/>
        <v>Significantly Different</v>
      </c>
      <c r="G50" s="12">
        <f t="shared" si="1"/>
        <v>27.7</v>
      </c>
      <c r="H50" s="12">
        <f t="shared" si="2"/>
        <v>6</v>
      </c>
      <c r="I50" s="12" t="str">
        <f t="shared" si="3"/>
        <v>+/-</v>
      </c>
      <c r="J50" s="12" t="str">
        <f t="shared" si="4"/>
        <v>0.7</v>
      </c>
      <c r="K50" s="13">
        <f t="shared" si="5"/>
        <v>0.42553191489361697</v>
      </c>
      <c r="L50" s="13">
        <f t="shared" si="6"/>
        <v>4.9000000000000021</v>
      </c>
      <c r="M50" s="13">
        <f t="shared" si="7"/>
        <v>0.42985214661796195</v>
      </c>
      <c r="N50" s="13">
        <f t="shared" si="8"/>
        <v>11.39926841950834</v>
      </c>
      <c r="O50" s="12" t="s">
        <v>245</v>
      </c>
    </row>
    <row r="51" spans="1:15" x14ac:dyDescent="0.25">
      <c r="A51" s="30">
        <v>41</v>
      </c>
      <c r="B51" s="31" t="s">
        <v>251</v>
      </c>
      <c r="C51" s="32">
        <v>27.5</v>
      </c>
      <c r="D51" s="33" t="s">
        <v>255</v>
      </c>
      <c r="E51" s="48" t="str">
        <f t="shared" si="0"/>
        <v>Significantly Different</v>
      </c>
      <c r="G51" s="12">
        <f t="shared" si="1"/>
        <v>27.5</v>
      </c>
      <c r="H51" s="12">
        <f t="shared" si="2"/>
        <v>6</v>
      </c>
      <c r="I51" s="12" t="str">
        <f t="shared" si="3"/>
        <v>+/-</v>
      </c>
      <c r="J51" s="12" t="str">
        <f t="shared" si="4"/>
        <v>0.4</v>
      </c>
      <c r="K51" s="13">
        <f t="shared" si="5"/>
        <v>0.24316109422492402</v>
      </c>
      <c r="L51" s="13">
        <f t="shared" si="6"/>
        <v>5.1000000000000014</v>
      </c>
      <c r="M51" s="13">
        <f t="shared" si="7"/>
        <v>0.25064471888253259</v>
      </c>
      <c r="N51" s="13">
        <f t="shared" si="8"/>
        <v>20.347526262423159</v>
      </c>
      <c r="O51" s="12" t="s">
        <v>263</v>
      </c>
    </row>
    <row r="52" spans="1:15" x14ac:dyDescent="0.25">
      <c r="A52" s="30">
        <v>42</v>
      </c>
      <c r="B52" s="31" t="s">
        <v>237</v>
      </c>
      <c r="C52" s="32">
        <v>27.1</v>
      </c>
      <c r="D52" s="33" t="s">
        <v>217</v>
      </c>
      <c r="E52" s="48" t="str">
        <f t="shared" si="0"/>
        <v>Significantly Different</v>
      </c>
      <c r="G52" s="12">
        <f t="shared" si="1"/>
        <v>27.1</v>
      </c>
      <c r="H52" s="12">
        <f t="shared" si="2"/>
        <v>6</v>
      </c>
      <c r="I52" s="12" t="str">
        <f t="shared" si="3"/>
        <v>+/-</v>
      </c>
      <c r="J52" s="12" t="str">
        <f t="shared" si="4"/>
        <v>0.5</v>
      </c>
      <c r="K52" s="13">
        <f t="shared" si="5"/>
        <v>0.303951367781155</v>
      </c>
      <c r="L52" s="13">
        <f t="shared" si="6"/>
        <v>5.5</v>
      </c>
      <c r="M52" s="13">
        <f t="shared" si="7"/>
        <v>0.30997079109986531</v>
      </c>
      <c r="N52" s="13">
        <f t="shared" si="8"/>
        <v>17.743607326627203</v>
      </c>
      <c r="O52" s="12" t="s">
        <v>238</v>
      </c>
    </row>
    <row r="53" spans="1:15" x14ac:dyDescent="0.25">
      <c r="A53" s="30">
        <v>43</v>
      </c>
      <c r="B53" s="31" t="s">
        <v>216</v>
      </c>
      <c r="C53" s="32">
        <v>26.9</v>
      </c>
      <c r="D53" s="33" t="s">
        <v>321</v>
      </c>
      <c r="E53" s="48" t="str">
        <f t="shared" si="0"/>
        <v>Significantly Different</v>
      </c>
      <c r="G53" s="12">
        <f t="shared" si="1"/>
        <v>26.9</v>
      </c>
      <c r="H53" s="12">
        <f t="shared" si="2"/>
        <v>6</v>
      </c>
      <c r="I53" s="12" t="str">
        <f t="shared" si="3"/>
        <v>+/-</v>
      </c>
      <c r="J53" s="12" t="str">
        <f t="shared" si="4"/>
        <v>1.2</v>
      </c>
      <c r="K53" s="13">
        <f t="shared" si="5"/>
        <v>0.72948328267477203</v>
      </c>
      <c r="L53" s="13">
        <f t="shared" si="6"/>
        <v>5.7000000000000028</v>
      </c>
      <c r="M53" s="13">
        <f t="shared" si="7"/>
        <v>0.73201182849801194</v>
      </c>
      <c r="N53" s="13">
        <f t="shared" si="8"/>
        <v>7.7867594184859312</v>
      </c>
      <c r="O53" s="12" t="s">
        <v>251</v>
      </c>
    </row>
    <row r="54" spans="1:15" x14ac:dyDescent="0.25">
      <c r="A54" s="30">
        <v>44</v>
      </c>
      <c r="B54" s="31" t="s">
        <v>260</v>
      </c>
      <c r="C54" s="32">
        <v>25.6</v>
      </c>
      <c r="D54" s="33" t="s">
        <v>217</v>
      </c>
      <c r="E54" s="48" t="str">
        <f t="shared" si="0"/>
        <v>Significantly Different</v>
      </c>
      <c r="G54" s="12">
        <f t="shared" si="1"/>
        <v>25.6</v>
      </c>
      <c r="H54" s="12">
        <f t="shared" si="2"/>
        <v>6</v>
      </c>
      <c r="I54" s="12" t="str">
        <f t="shared" si="3"/>
        <v>+/-</v>
      </c>
      <c r="J54" s="12" t="str">
        <f t="shared" si="4"/>
        <v>0.5</v>
      </c>
      <c r="K54" s="13">
        <f t="shared" si="5"/>
        <v>0.303951367781155</v>
      </c>
      <c r="L54" s="13">
        <f t="shared" si="6"/>
        <v>7</v>
      </c>
      <c r="M54" s="13">
        <f t="shared" si="7"/>
        <v>0.30997079109986531</v>
      </c>
      <c r="N54" s="13">
        <f t="shared" si="8"/>
        <v>22.582772961161893</v>
      </c>
      <c r="O54" s="12" t="s">
        <v>258</v>
      </c>
    </row>
    <row r="55" spans="1:15" x14ac:dyDescent="0.25">
      <c r="A55" s="30">
        <v>45</v>
      </c>
      <c r="B55" s="31" t="s">
        <v>208</v>
      </c>
      <c r="C55" s="32">
        <v>25.5</v>
      </c>
      <c r="D55" s="33" t="s">
        <v>255</v>
      </c>
      <c r="E55" s="48" t="str">
        <f t="shared" si="0"/>
        <v>Significantly Different</v>
      </c>
      <c r="G55" s="12">
        <f t="shared" si="1"/>
        <v>25.5</v>
      </c>
      <c r="H55" s="12">
        <f t="shared" si="2"/>
        <v>6</v>
      </c>
      <c r="I55" s="12" t="str">
        <f t="shared" si="3"/>
        <v>+/-</v>
      </c>
      <c r="J55" s="12" t="str">
        <f t="shared" si="4"/>
        <v>0.4</v>
      </c>
      <c r="K55" s="13">
        <f t="shared" si="5"/>
        <v>0.24316109422492402</v>
      </c>
      <c r="L55" s="13">
        <f t="shared" si="6"/>
        <v>7.1000000000000014</v>
      </c>
      <c r="M55" s="13">
        <f t="shared" si="7"/>
        <v>0.25064471888253259</v>
      </c>
      <c r="N55" s="13">
        <f t="shared" si="8"/>
        <v>28.326948326118512</v>
      </c>
      <c r="O55" s="12" t="s">
        <v>232</v>
      </c>
    </row>
    <row r="56" spans="1:15" x14ac:dyDescent="0.25">
      <c r="A56" s="30">
        <v>46</v>
      </c>
      <c r="B56" s="31" t="s">
        <v>254</v>
      </c>
      <c r="C56" s="32">
        <v>24.9</v>
      </c>
      <c r="D56" s="33" t="s">
        <v>253</v>
      </c>
      <c r="E56" s="48" t="str">
        <f t="shared" si="0"/>
        <v>Significantly Different</v>
      </c>
      <c r="G56" s="12">
        <f t="shared" si="1"/>
        <v>24.9</v>
      </c>
      <c r="H56" s="12">
        <f t="shared" si="2"/>
        <v>6</v>
      </c>
      <c r="I56" s="12" t="str">
        <f t="shared" si="3"/>
        <v>+/-</v>
      </c>
      <c r="J56" s="12" t="str">
        <f t="shared" si="4"/>
        <v>0.6</v>
      </c>
      <c r="K56" s="13">
        <f t="shared" si="5"/>
        <v>0.36474164133738601</v>
      </c>
      <c r="L56" s="13">
        <f t="shared" si="6"/>
        <v>7.7000000000000028</v>
      </c>
      <c r="M56" s="13">
        <f t="shared" si="7"/>
        <v>0.36977279819442066</v>
      </c>
      <c r="N56" s="13">
        <f t="shared" si="8"/>
        <v>20.823597727033089</v>
      </c>
      <c r="O56" s="12" t="s">
        <v>209</v>
      </c>
    </row>
    <row r="57" spans="1:15" x14ac:dyDescent="0.25">
      <c r="A57" s="30">
        <v>47</v>
      </c>
      <c r="B57" s="31" t="s">
        <v>225</v>
      </c>
      <c r="C57" s="32">
        <v>24.8</v>
      </c>
      <c r="D57" s="33" t="s">
        <v>255</v>
      </c>
      <c r="E57" s="48" t="str">
        <f t="shared" si="0"/>
        <v>Significantly Different</v>
      </c>
      <c r="G57" s="12">
        <f t="shared" si="1"/>
        <v>24.8</v>
      </c>
      <c r="H57" s="12">
        <f t="shared" si="2"/>
        <v>6</v>
      </c>
      <c r="I57" s="12" t="str">
        <f t="shared" si="3"/>
        <v>+/-</v>
      </c>
      <c r="J57" s="12" t="str">
        <f t="shared" si="4"/>
        <v>0.4</v>
      </c>
      <c r="K57" s="13">
        <f t="shared" si="5"/>
        <v>0.24316109422492402</v>
      </c>
      <c r="L57" s="13">
        <f t="shared" si="6"/>
        <v>7.8000000000000007</v>
      </c>
      <c r="M57" s="13">
        <f t="shared" si="7"/>
        <v>0.25064471888253259</v>
      </c>
      <c r="N57" s="13">
        <f t="shared" si="8"/>
        <v>31.119746048411884</v>
      </c>
      <c r="O57" s="12" t="s">
        <v>262</v>
      </c>
    </row>
    <row r="58" spans="1:15" x14ac:dyDescent="0.25">
      <c r="A58" s="30">
        <v>48</v>
      </c>
      <c r="B58" s="31" t="s">
        <v>241</v>
      </c>
      <c r="C58" s="32">
        <v>24.3</v>
      </c>
      <c r="D58" s="33" t="s">
        <v>255</v>
      </c>
      <c r="E58" s="48" t="str">
        <f t="shared" si="0"/>
        <v>Significantly Different</v>
      </c>
      <c r="G58" s="12">
        <f t="shared" si="1"/>
        <v>24.3</v>
      </c>
      <c r="H58" s="12">
        <f t="shared" si="2"/>
        <v>6</v>
      </c>
      <c r="I58" s="12" t="str">
        <f t="shared" si="3"/>
        <v>+/-</v>
      </c>
      <c r="J58" s="12" t="str">
        <f t="shared" si="4"/>
        <v>0.4</v>
      </c>
      <c r="K58" s="13">
        <f t="shared" si="5"/>
        <v>0.24316109422492402</v>
      </c>
      <c r="L58" s="13">
        <f t="shared" si="6"/>
        <v>8.3000000000000007</v>
      </c>
      <c r="M58" s="13">
        <f t="shared" si="7"/>
        <v>0.25064471888253259</v>
      </c>
      <c r="N58" s="13">
        <f t="shared" si="8"/>
        <v>33.114601564335722</v>
      </c>
      <c r="O58" s="12" t="s">
        <v>256</v>
      </c>
    </row>
    <row r="59" spans="1:15" x14ac:dyDescent="0.25">
      <c r="A59" s="30">
        <v>49</v>
      </c>
      <c r="B59" s="31" t="s">
        <v>215</v>
      </c>
      <c r="C59" s="32">
        <v>23.3</v>
      </c>
      <c r="D59" s="33" t="s">
        <v>253</v>
      </c>
      <c r="E59" s="48" t="str">
        <f t="shared" si="0"/>
        <v>Significantly Different</v>
      </c>
      <c r="G59" s="12">
        <f t="shared" si="1"/>
        <v>23.3</v>
      </c>
      <c r="H59" s="12">
        <f t="shared" si="2"/>
        <v>6</v>
      </c>
      <c r="I59" s="12" t="str">
        <f t="shared" si="3"/>
        <v>+/-</v>
      </c>
      <c r="J59" s="12" t="str">
        <f t="shared" si="4"/>
        <v>0.6</v>
      </c>
      <c r="K59" s="13">
        <f t="shared" si="5"/>
        <v>0.36474164133738601</v>
      </c>
      <c r="L59" s="13">
        <f t="shared" si="6"/>
        <v>9.3000000000000007</v>
      </c>
      <c r="M59" s="13">
        <f t="shared" si="7"/>
        <v>0.36977279819442066</v>
      </c>
      <c r="N59" s="13">
        <f t="shared" si="8"/>
        <v>25.150579072910087</v>
      </c>
      <c r="O59" s="12" t="s">
        <v>212</v>
      </c>
    </row>
    <row r="60" spans="1:15" x14ac:dyDescent="0.25">
      <c r="A60" s="30">
        <v>50</v>
      </c>
      <c r="B60" s="31" t="s">
        <v>250</v>
      </c>
      <c r="C60" s="32">
        <v>23.2</v>
      </c>
      <c r="D60" s="33" t="s">
        <v>253</v>
      </c>
      <c r="E60" s="48" t="str">
        <f t="shared" si="0"/>
        <v>Significantly Different</v>
      </c>
      <c r="G60" s="12">
        <f t="shared" si="1"/>
        <v>23.2</v>
      </c>
      <c r="H60" s="12">
        <f t="shared" si="2"/>
        <v>6</v>
      </c>
      <c r="I60" s="12" t="str">
        <f t="shared" si="3"/>
        <v>+/-</v>
      </c>
      <c r="J60" s="12" t="str">
        <f t="shared" si="4"/>
        <v>0.6</v>
      </c>
      <c r="K60" s="13">
        <f t="shared" si="5"/>
        <v>0.36474164133738601</v>
      </c>
      <c r="L60" s="13">
        <f t="shared" si="6"/>
        <v>9.4000000000000021</v>
      </c>
      <c r="M60" s="13">
        <f t="shared" si="7"/>
        <v>0.36977279819442066</v>
      </c>
      <c r="N60" s="13">
        <f t="shared" si="8"/>
        <v>25.421015407027404</v>
      </c>
      <c r="O60" s="12" t="s">
        <v>234</v>
      </c>
    </row>
    <row r="61" spans="1:15" x14ac:dyDescent="0.25">
      <c r="A61" s="30">
        <v>51</v>
      </c>
      <c r="B61" s="31" t="s">
        <v>212</v>
      </c>
      <c r="C61" s="32">
        <v>21.3</v>
      </c>
      <c r="D61" s="33" t="s">
        <v>265</v>
      </c>
      <c r="E61" s="48" t="str">
        <f t="shared" si="0"/>
        <v>Significantly Different</v>
      </c>
      <c r="G61" s="12">
        <f t="shared" si="1"/>
        <v>21.3</v>
      </c>
      <c r="H61" s="12">
        <f t="shared" si="2"/>
        <v>6</v>
      </c>
      <c r="I61" s="12" t="str">
        <f t="shared" si="3"/>
        <v>+/-</v>
      </c>
      <c r="J61" s="12" t="str">
        <f t="shared" si="4"/>
        <v>0.7</v>
      </c>
      <c r="K61" s="13">
        <f t="shared" si="5"/>
        <v>0.42553191489361697</v>
      </c>
      <c r="L61" s="13">
        <f t="shared" si="6"/>
        <v>11.3</v>
      </c>
      <c r="M61" s="13">
        <f t="shared" si="7"/>
        <v>0.42985214661796195</v>
      </c>
      <c r="N61" s="13">
        <f t="shared" si="8"/>
        <v>26.288108804172282</v>
      </c>
      <c r="O61" s="12" t="s">
        <v>216</v>
      </c>
    </row>
    <row r="62" spans="1:15" ht="15.75" thickBot="1" x14ac:dyDescent="0.3">
      <c r="A62" s="36"/>
      <c r="B62" s="37" t="s">
        <v>264</v>
      </c>
      <c r="C62" s="38">
        <v>26.7</v>
      </c>
      <c r="D62" s="39" t="s">
        <v>253</v>
      </c>
      <c r="E62" s="49" t="str">
        <f t="shared" si="0"/>
        <v>Significantly Different</v>
      </c>
      <c r="G62" s="12">
        <f t="shared" si="1"/>
        <v>26.7</v>
      </c>
      <c r="H62" s="12">
        <f t="shared" si="2"/>
        <v>6</v>
      </c>
      <c r="I62" s="12" t="str">
        <f t="shared" si="3"/>
        <v>+/-</v>
      </c>
      <c r="J62" s="12" t="str">
        <f t="shared" si="4"/>
        <v>0.6</v>
      </c>
      <c r="K62" s="13">
        <f t="shared" si="5"/>
        <v>0.36474164133738601</v>
      </c>
      <c r="L62" s="13">
        <f t="shared" si="6"/>
        <v>5.9000000000000021</v>
      </c>
      <c r="M62" s="13">
        <f t="shared" si="7"/>
        <v>0.36977279819442066</v>
      </c>
      <c r="N62" s="13">
        <f t="shared" si="8"/>
        <v>15.955743712921457</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281" priority="5" operator="equal">
      <formula>"State Selected"</formula>
    </cfRule>
    <cfRule type="cellIs" dxfId="280" priority="6" operator="equal">
      <formula>"Not Significantly Different"</formula>
    </cfRule>
  </conditionalFormatting>
  <conditionalFormatting sqref="E10:E62">
    <cfRule type="cellIs" dxfId="279" priority="1" operator="equal">
      <formula>"OTHER ERROR"</formula>
    </cfRule>
    <cfRule type="cellIs" dxfId="278" priority="2" operator="equal">
      <formula>"Statistical Test not applicable"</formula>
    </cfRule>
    <cfRule type="cellIs" dxfId="277" priority="3" operator="equal">
      <formula>"Geography Selected"</formula>
    </cfRule>
    <cfRule type="cellIs" dxfId="276"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92630E66-458C-416D-BDC9-DAF635959C74}">
      <formula1>$O$10:$O$62</formula1>
    </dataValidation>
  </dataValidation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25A90-2A78-47F4-8DB1-EC6DE96384A1}">
  <sheetPr codeName="Sheet88"/>
  <dimension ref="A1:P73"/>
  <sheetViews>
    <sheetView zoomScaleNormal="100" workbookViewId="0">
      <pane ySplit="9" topLeftCell="A16" activePane="bottomLeft" state="frozen"/>
      <selection pane="bottomLeft" activeCell="B36" sqref="B36"/>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91</v>
      </c>
    </row>
    <row r="2" spans="1:16" x14ac:dyDescent="0.25">
      <c r="A2" s="14" t="s">
        <v>181</v>
      </c>
      <c r="B2" s="12" t="s">
        <v>477</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12.6</v>
      </c>
      <c r="C6" s="12" t="s">
        <v>188</v>
      </c>
      <c r="H6" s="19" t="s">
        <v>189</v>
      </c>
      <c r="I6" s="12">
        <f>VLOOKUP($B$4,$B$9:$K$62,6,FALSE)</f>
        <v>12.6</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12.6</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12.6</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226</v>
      </c>
      <c r="C11" s="32">
        <v>34.5</v>
      </c>
      <c r="D11" s="35" t="s">
        <v>320</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34.5</v>
      </c>
      <c r="H11" s="12">
        <f t="shared" ref="H11:H62" si="2">LEN(TRIM(D11))</f>
        <v>6</v>
      </c>
      <c r="I11" s="12" t="str">
        <f t="shared" ref="I11:I62" si="3">IF(H11&gt;=3,MID(TRIM(D11),1,3),"NO")</f>
        <v>+/-</v>
      </c>
      <c r="J11" s="12" t="str">
        <f t="shared" ref="J11:J62" si="4">IF(TRIM(I11)="+/-",MID(TRIM(D11),4,H11-3),D11)</f>
        <v>1.0</v>
      </c>
      <c r="K11" s="13">
        <f t="shared" ref="K11:K62" si="5">IF(TRIM(J11)="*****",0,IF(ISERROR(VALUE(J11)),"NA",VALUE(J11/$I$4)))</f>
        <v>0.60790273556231</v>
      </c>
      <c r="L11" s="13">
        <f t="shared" ref="L11:L62" si="6">IF(AND(ISNUMBER(G11),ISNUMBER($I$6)),$I$6-G11,"N/A")</f>
        <v>-21.9</v>
      </c>
      <c r="M11" s="13">
        <f t="shared" ref="M11:M62" si="7">IF(AND(ISNUMBER(K11),ISNUMBER($I$7)),SQRT(K11^2+($I$7)^2),"N/A")</f>
        <v>0.61093468821403585</v>
      </c>
      <c r="N11" s="13">
        <f>IF(AND(ISNUMBER(L11),ISNUMBER(M11),M11&lt;&gt;0),L11/M11,"NA")</f>
        <v>-35.84671229590996</v>
      </c>
      <c r="O11" s="12" t="s">
        <v>208</v>
      </c>
    </row>
    <row r="12" spans="1:16" x14ac:dyDescent="0.25">
      <c r="A12" s="30">
        <v>2</v>
      </c>
      <c r="B12" s="31" t="s">
        <v>247</v>
      </c>
      <c r="C12" s="32">
        <v>20.100000000000001</v>
      </c>
      <c r="D12" s="33" t="s">
        <v>228</v>
      </c>
      <c r="E12" s="48" t="str">
        <f t="shared" si="0"/>
        <v>Significantly Different</v>
      </c>
      <c r="G12" s="12">
        <f t="shared" si="1"/>
        <v>20.100000000000001</v>
      </c>
      <c r="H12" s="12">
        <f t="shared" si="2"/>
        <v>6</v>
      </c>
      <c r="I12" s="12" t="str">
        <f t="shared" si="3"/>
        <v>+/-</v>
      </c>
      <c r="J12" s="12" t="str">
        <f t="shared" si="4"/>
        <v>0.3</v>
      </c>
      <c r="K12" s="13">
        <f t="shared" si="5"/>
        <v>0.18237082066869301</v>
      </c>
      <c r="L12" s="13">
        <f t="shared" si="6"/>
        <v>-7.5000000000000018</v>
      </c>
      <c r="M12" s="13">
        <f t="shared" si="7"/>
        <v>0.19223572402239389</v>
      </c>
      <c r="N12" s="13">
        <f t="shared" ref="N12:N62" si="8">IF(AND(ISNUMBER(L12),ISNUMBER(M12),M12&lt;&gt;0),L12/M12,"NA")</f>
        <v>-39.014600632327387</v>
      </c>
      <c r="O12" s="12" t="s">
        <v>211</v>
      </c>
    </row>
    <row r="13" spans="1:16" x14ac:dyDescent="0.25">
      <c r="A13" s="30">
        <v>3</v>
      </c>
      <c r="B13" s="31" t="s">
        <v>244</v>
      </c>
      <c r="C13" s="32">
        <v>18.899999999999999</v>
      </c>
      <c r="D13" s="33" t="s">
        <v>255</v>
      </c>
      <c r="E13" s="48" t="str">
        <f t="shared" si="0"/>
        <v>Significantly Different</v>
      </c>
      <c r="G13" s="12">
        <f t="shared" si="1"/>
        <v>18.899999999999999</v>
      </c>
      <c r="H13" s="12">
        <f t="shared" si="2"/>
        <v>6</v>
      </c>
      <c r="I13" s="12" t="str">
        <f t="shared" si="3"/>
        <v>+/-</v>
      </c>
      <c r="J13" s="12" t="str">
        <f t="shared" si="4"/>
        <v>0.4</v>
      </c>
      <c r="K13" s="13">
        <f t="shared" si="5"/>
        <v>0.24316109422492402</v>
      </c>
      <c r="L13" s="13">
        <f t="shared" si="6"/>
        <v>-6.2999999999999989</v>
      </c>
      <c r="M13" s="13">
        <f t="shared" si="7"/>
        <v>0.25064471888253259</v>
      </c>
      <c r="N13" s="13">
        <f t="shared" si="8"/>
        <v>-25.135179500640358</v>
      </c>
      <c r="O13" s="12" t="s">
        <v>213</v>
      </c>
    </row>
    <row r="14" spans="1:16" x14ac:dyDescent="0.25">
      <c r="A14" s="30">
        <v>4</v>
      </c>
      <c r="B14" s="31" t="s">
        <v>222</v>
      </c>
      <c r="C14" s="32">
        <v>17.8</v>
      </c>
      <c r="D14" s="33" t="s">
        <v>255</v>
      </c>
      <c r="E14" s="48" t="str">
        <f t="shared" si="0"/>
        <v>Significantly Different</v>
      </c>
      <c r="G14" s="12">
        <f t="shared" si="1"/>
        <v>17.8</v>
      </c>
      <c r="H14" s="12">
        <f t="shared" si="2"/>
        <v>6</v>
      </c>
      <c r="I14" s="12" t="str">
        <f t="shared" si="3"/>
        <v>+/-</v>
      </c>
      <c r="J14" s="12" t="str">
        <f t="shared" si="4"/>
        <v>0.4</v>
      </c>
      <c r="K14" s="13">
        <f t="shared" si="5"/>
        <v>0.24316109422492402</v>
      </c>
      <c r="L14" s="13">
        <f t="shared" si="6"/>
        <v>-5.2000000000000011</v>
      </c>
      <c r="M14" s="13">
        <f t="shared" si="7"/>
        <v>0.25064471888253259</v>
      </c>
      <c r="N14" s="13">
        <f t="shared" si="8"/>
        <v>-20.746497365607922</v>
      </c>
      <c r="O14" s="12" t="s">
        <v>215</v>
      </c>
    </row>
    <row r="15" spans="1:16" x14ac:dyDescent="0.25">
      <c r="A15" s="30">
        <v>5</v>
      </c>
      <c r="B15" s="31" t="s">
        <v>262</v>
      </c>
      <c r="C15" s="32">
        <v>17.100000000000001</v>
      </c>
      <c r="D15" s="33" t="s">
        <v>228</v>
      </c>
      <c r="E15" s="48" t="str">
        <f t="shared" si="0"/>
        <v>Significantly Different</v>
      </c>
      <c r="G15" s="12">
        <f t="shared" si="1"/>
        <v>17.100000000000001</v>
      </c>
      <c r="H15" s="12">
        <f t="shared" si="2"/>
        <v>6</v>
      </c>
      <c r="I15" s="12" t="str">
        <f t="shared" si="3"/>
        <v>+/-</v>
      </c>
      <c r="J15" s="12" t="str">
        <f t="shared" si="4"/>
        <v>0.3</v>
      </c>
      <c r="K15" s="13">
        <f t="shared" si="5"/>
        <v>0.18237082066869301</v>
      </c>
      <c r="L15" s="13">
        <f t="shared" si="6"/>
        <v>-4.5000000000000018</v>
      </c>
      <c r="M15" s="13">
        <f t="shared" si="7"/>
        <v>0.19223572402239389</v>
      </c>
      <c r="N15" s="13">
        <f t="shared" si="8"/>
        <v>-23.408760379396437</v>
      </c>
      <c r="O15" s="12" t="s">
        <v>218</v>
      </c>
    </row>
    <row r="16" spans="1:16" x14ac:dyDescent="0.25">
      <c r="A16" s="30">
        <v>6</v>
      </c>
      <c r="B16" s="31" t="s">
        <v>259</v>
      </c>
      <c r="C16" s="32">
        <v>16.399999999999999</v>
      </c>
      <c r="D16" s="33" t="s">
        <v>210</v>
      </c>
      <c r="E16" s="48" t="str">
        <f t="shared" si="0"/>
        <v>Significantly Different</v>
      </c>
      <c r="G16" s="12">
        <f t="shared" si="1"/>
        <v>16.399999999999999</v>
      </c>
      <c r="H16" s="12">
        <f t="shared" si="2"/>
        <v>6</v>
      </c>
      <c r="I16" s="12" t="str">
        <f t="shared" si="3"/>
        <v>+/-</v>
      </c>
      <c r="J16" s="12" t="str">
        <f t="shared" si="4"/>
        <v>0.2</v>
      </c>
      <c r="K16" s="13">
        <f t="shared" si="5"/>
        <v>0.12158054711246201</v>
      </c>
      <c r="L16" s="13">
        <f t="shared" si="6"/>
        <v>-3.7999999999999989</v>
      </c>
      <c r="M16" s="13">
        <f t="shared" si="7"/>
        <v>0.1359311840425404</v>
      </c>
      <c r="N16" s="13">
        <f t="shared" si="8"/>
        <v>-27.955321854702365</v>
      </c>
      <c r="O16" s="12" t="s">
        <v>220</v>
      </c>
    </row>
    <row r="17" spans="1:15" x14ac:dyDescent="0.25">
      <c r="A17" s="30">
        <v>7</v>
      </c>
      <c r="B17" s="31" t="s">
        <v>257</v>
      </c>
      <c r="C17" s="32">
        <v>16</v>
      </c>
      <c r="D17" s="33" t="s">
        <v>228</v>
      </c>
      <c r="E17" s="48" t="str">
        <f t="shared" si="0"/>
        <v>Significantly Different</v>
      </c>
      <c r="G17" s="12">
        <f t="shared" si="1"/>
        <v>16</v>
      </c>
      <c r="H17" s="12">
        <f t="shared" si="2"/>
        <v>6</v>
      </c>
      <c r="I17" s="12" t="str">
        <f t="shared" si="3"/>
        <v>+/-</v>
      </c>
      <c r="J17" s="12" t="str">
        <f t="shared" si="4"/>
        <v>0.3</v>
      </c>
      <c r="K17" s="13">
        <f t="shared" si="5"/>
        <v>0.18237082066869301</v>
      </c>
      <c r="L17" s="13">
        <f t="shared" si="6"/>
        <v>-3.4000000000000004</v>
      </c>
      <c r="M17" s="13">
        <f t="shared" si="7"/>
        <v>0.19223572402239389</v>
      </c>
      <c r="N17" s="13">
        <f t="shared" si="8"/>
        <v>-17.686618953321748</v>
      </c>
      <c r="O17" s="12" t="s">
        <v>222</v>
      </c>
    </row>
    <row r="18" spans="1:15" x14ac:dyDescent="0.25">
      <c r="A18" s="30">
        <v>8</v>
      </c>
      <c r="B18" s="31" t="s">
        <v>220</v>
      </c>
      <c r="C18" s="32">
        <v>15.7</v>
      </c>
      <c r="D18" s="33" t="s">
        <v>228</v>
      </c>
      <c r="E18" s="48" t="str">
        <f t="shared" si="0"/>
        <v>Significantly Different</v>
      </c>
      <c r="G18" s="12">
        <f t="shared" si="1"/>
        <v>15.7</v>
      </c>
      <c r="H18" s="12">
        <f t="shared" si="2"/>
        <v>6</v>
      </c>
      <c r="I18" s="12" t="str">
        <f t="shared" si="3"/>
        <v>+/-</v>
      </c>
      <c r="J18" s="12" t="str">
        <f t="shared" si="4"/>
        <v>0.3</v>
      </c>
      <c r="K18" s="13">
        <f t="shared" si="5"/>
        <v>0.18237082066869301</v>
      </c>
      <c r="L18" s="13">
        <f t="shared" si="6"/>
        <v>-3.0999999999999996</v>
      </c>
      <c r="M18" s="13">
        <f t="shared" si="7"/>
        <v>0.19223572402239389</v>
      </c>
      <c r="N18" s="13">
        <f t="shared" si="8"/>
        <v>-16.126034928028648</v>
      </c>
      <c r="O18" s="12" t="s">
        <v>224</v>
      </c>
    </row>
    <row r="19" spans="1:15" x14ac:dyDescent="0.25">
      <c r="A19" s="30">
        <v>9</v>
      </c>
      <c r="B19" s="31" t="s">
        <v>209</v>
      </c>
      <c r="C19" s="32">
        <v>15.6</v>
      </c>
      <c r="D19" s="33" t="s">
        <v>265</v>
      </c>
      <c r="E19" s="48" t="str">
        <f t="shared" si="0"/>
        <v>Significantly Different</v>
      </c>
      <c r="G19" s="12">
        <f t="shared" si="1"/>
        <v>15.6</v>
      </c>
      <c r="H19" s="12">
        <f t="shared" si="2"/>
        <v>6</v>
      </c>
      <c r="I19" s="12" t="str">
        <f t="shared" si="3"/>
        <v>+/-</v>
      </c>
      <c r="J19" s="12" t="str">
        <f t="shared" si="4"/>
        <v>0.7</v>
      </c>
      <c r="K19" s="13">
        <f t="shared" si="5"/>
        <v>0.42553191489361697</v>
      </c>
      <c r="L19" s="13">
        <f t="shared" si="6"/>
        <v>-3</v>
      </c>
      <c r="M19" s="13">
        <f t="shared" si="7"/>
        <v>0.42985214661796195</v>
      </c>
      <c r="N19" s="13">
        <f t="shared" si="8"/>
        <v>-6.979143930311225</v>
      </c>
      <c r="O19" s="12" t="s">
        <v>226</v>
      </c>
    </row>
    <row r="20" spans="1:15" x14ac:dyDescent="0.25">
      <c r="A20" s="30">
        <v>10</v>
      </c>
      <c r="B20" s="31" t="s">
        <v>214</v>
      </c>
      <c r="C20" s="32">
        <v>14.5</v>
      </c>
      <c r="D20" s="35" t="s">
        <v>253</v>
      </c>
      <c r="E20" s="48" t="str">
        <f t="shared" si="0"/>
        <v>Significantly Different</v>
      </c>
      <c r="G20" s="12">
        <f t="shared" si="1"/>
        <v>14.5</v>
      </c>
      <c r="H20" s="12">
        <f t="shared" si="2"/>
        <v>6</v>
      </c>
      <c r="I20" s="12" t="str">
        <f t="shared" si="3"/>
        <v>+/-</v>
      </c>
      <c r="J20" s="12" t="str">
        <f t="shared" si="4"/>
        <v>0.6</v>
      </c>
      <c r="K20" s="13">
        <f t="shared" si="5"/>
        <v>0.36474164133738601</v>
      </c>
      <c r="L20" s="13">
        <f t="shared" si="6"/>
        <v>-1.9000000000000004</v>
      </c>
      <c r="M20" s="13">
        <f t="shared" si="7"/>
        <v>0.36977279819442066</v>
      </c>
      <c r="N20" s="13">
        <f t="shared" si="8"/>
        <v>-5.138290348228943</v>
      </c>
      <c r="O20" s="12" t="s">
        <v>229</v>
      </c>
    </row>
    <row r="21" spans="1:15" x14ac:dyDescent="0.25">
      <c r="A21" s="30">
        <v>10</v>
      </c>
      <c r="B21" s="31" t="s">
        <v>245</v>
      </c>
      <c r="C21" s="32">
        <v>14.5</v>
      </c>
      <c r="D21" s="33" t="s">
        <v>294</v>
      </c>
      <c r="E21" s="48" t="str">
        <f t="shared" si="0"/>
        <v>Significantly Different</v>
      </c>
      <c r="G21" s="12">
        <f t="shared" si="1"/>
        <v>14.5</v>
      </c>
      <c r="H21" s="12">
        <f t="shared" si="2"/>
        <v>6</v>
      </c>
      <c r="I21" s="12" t="str">
        <f t="shared" si="3"/>
        <v>+/-</v>
      </c>
      <c r="J21" s="12" t="str">
        <f t="shared" si="4"/>
        <v>0.8</v>
      </c>
      <c r="K21" s="13">
        <f t="shared" si="5"/>
        <v>0.48632218844984804</v>
      </c>
      <c r="L21" s="13">
        <f t="shared" si="6"/>
        <v>-1.9000000000000004</v>
      </c>
      <c r="M21" s="13">
        <f t="shared" si="7"/>
        <v>0.49010685399991183</v>
      </c>
      <c r="N21" s="13">
        <f t="shared" si="8"/>
        <v>-3.876705629585711</v>
      </c>
      <c r="O21" s="12" t="s">
        <v>231</v>
      </c>
    </row>
    <row r="22" spans="1:15" x14ac:dyDescent="0.25">
      <c r="A22" s="30">
        <v>12</v>
      </c>
      <c r="B22" s="31" t="s">
        <v>235</v>
      </c>
      <c r="C22" s="32">
        <v>14</v>
      </c>
      <c r="D22" s="33" t="s">
        <v>210</v>
      </c>
      <c r="E22" s="48" t="str">
        <f t="shared" si="0"/>
        <v>Significantly Different</v>
      </c>
      <c r="G22" s="12">
        <f t="shared" si="1"/>
        <v>14</v>
      </c>
      <c r="H22" s="12">
        <f t="shared" si="2"/>
        <v>6</v>
      </c>
      <c r="I22" s="12" t="str">
        <f t="shared" si="3"/>
        <v>+/-</v>
      </c>
      <c r="J22" s="12" t="str">
        <f t="shared" si="4"/>
        <v>0.2</v>
      </c>
      <c r="K22" s="13">
        <f t="shared" si="5"/>
        <v>0.12158054711246201</v>
      </c>
      <c r="L22" s="13">
        <f t="shared" si="6"/>
        <v>-1.4000000000000004</v>
      </c>
      <c r="M22" s="13">
        <f t="shared" si="7"/>
        <v>0.1359311840425404</v>
      </c>
      <c r="N22" s="13">
        <f t="shared" si="8"/>
        <v>-10.299329104364034</v>
      </c>
      <c r="O22" s="12" t="s">
        <v>233</v>
      </c>
    </row>
    <row r="23" spans="1:15" x14ac:dyDescent="0.25">
      <c r="A23" s="30">
        <v>13</v>
      </c>
      <c r="B23" s="31" t="s">
        <v>256</v>
      </c>
      <c r="C23" s="32">
        <v>13.9</v>
      </c>
      <c r="D23" s="33" t="s">
        <v>228</v>
      </c>
      <c r="E23" s="48" t="str">
        <f t="shared" si="0"/>
        <v>Significantly Different</v>
      </c>
      <c r="G23" s="12">
        <f t="shared" si="1"/>
        <v>13.9</v>
      </c>
      <c r="H23" s="12">
        <f t="shared" si="2"/>
        <v>6</v>
      </c>
      <c r="I23" s="12" t="str">
        <f t="shared" si="3"/>
        <v>+/-</v>
      </c>
      <c r="J23" s="12" t="str">
        <f t="shared" si="4"/>
        <v>0.3</v>
      </c>
      <c r="K23" s="13">
        <f t="shared" si="5"/>
        <v>0.18237082066869301</v>
      </c>
      <c r="L23" s="13">
        <f t="shared" si="6"/>
        <v>-1.3000000000000007</v>
      </c>
      <c r="M23" s="13">
        <f t="shared" si="7"/>
        <v>0.19223572402239389</v>
      </c>
      <c r="N23" s="13">
        <f t="shared" si="8"/>
        <v>-6.7625307762700828</v>
      </c>
      <c r="O23" s="12" t="s">
        <v>221</v>
      </c>
    </row>
    <row r="24" spans="1:15" x14ac:dyDescent="0.25">
      <c r="A24" s="30">
        <v>14</v>
      </c>
      <c r="B24" s="31" t="s">
        <v>224</v>
      </c>
      <c r="C24" s="32">
        <v>13.1</v>
      </c>
      <c r="D24" s="33" t="s">
        <v>265</v>
      </c>
      <c r="E24" s="48" t="str">
        <f t="shared" si="0"/>
        <v>Not Significantly Different</v>
      </c>
      <c r="G24" s="12">
        <f t="shared" si="1"/>
        <v>13.1</v>
      </c>
      <c r="H24" s="12">
        <f t="shared" si="2"/>
        <v>6</v>
      </c>
      <c r="I24" s="12" t="str">
        <f t="shared" si="3"/>
        <v>+/-</v>
      </c>
      <c r="J24" s="12" t="str">
        <f t="shared" si="4"/>
        <v>0.7</v>
      </c>
      <c r="K24" s="13">
        <f t="shared" si="5"/>
        <v>0.42553191489361697</v>
      </c>
      <c r="L24" s="13">
        <f t="shared" si="6"/>
        <v>-0.5</v>
      </c>
      <c r="M24" s="13">
        <f t="shared" si="7"/>
        <v>0.42985214661796195</v>
      </c>
      <c r="N24" s="13">
        <f t="shared" si="8"/>
        <v>-1.1631906550518709</v>
      </c>
      <c r="O24" s="12" t="s">
        <v>235</v>
      </c>
    </row>
    <row r="25" spans="1:15" x14ac:dyDescent="0.25">
      <c r="A25" s="30">
        <v>15</v>
      </c>
      <c r="B25" s="31" t="s">
        <v>218</v>
      </c>
      <c r="C25" s="32">
        <v>12.9</v>
      </c>
      <c r="D25" s="33" t="s">
        <v>206</v>
      </c>
      <c r="E25" s="48" t="str">
        <f t="shared" si="0"/>
        <v>Significantly Different</v>
      </c>
      <c r="G25" s="12">
        <f t="shared" si="1"/>
        <v>12.9</v>
      </c>
      <c r="H25" s="12">
        <f t="shared" si="2"/>
        <v>6</v>
      </c>
      <c r="I25" s="12" t="str">
        <f t="shared" si="3"/>
        <v>+/-</v>
      </c>
      <c r="J25" s="12" t="str">
        <f t="shared" si="4"/>
        <v>0.1</v>
      </c>
      <c r="K25" s="13">
        <f t="shared" si="5"/>
        <v>6.0790273556231005E-2</v>
      </c>
      <c r="L25" s="13">
        <f t="shared" si="6"/>
        <v>-0.30000000000000071</v>
      </c>
      <c r="M25" s="13">
        <f t="shared" si="7"/>
        <v>8.5970429323592404E-2</v>
      </c>
      <c r="N25" s="13">
        <f t="shared" si="8"/>
        <v>-3.4895719651556205</v>
      </c>
      <c r="O25" s="12" t="s">
        <v>237</v>
      </c>
    </row>
    <row r="26" spans="1:15" x14ac:dyDescent="0.25">
      <c r="A26" s="30">
        <v>15</v>
      </c>
      <c r="B26" s="31" t="s">
        <v>239</v>
      </c>
      <c r="C26" s="32">
        <v>12.9</v>
      </c>
      <c r="D26" s="33" t="s">
        <v>228</v>
      </c>
      <c r="E26" s="48" t="str">
        <f t="shared" si="0"/>
        <v>Not Significantly Different</v>
      </c>
      <c r="G26" s="12">
        <f t="shared" si="1"/>
        <v>12.9</v>
      </c>
      <c r="H26" s="12">
        <f t="shared" si="2"/>
        <v>6</v>
      </c>
      <c r="I26" s="12" t="str">
        <f t="shared" si="3"/>
        <v>+/-</v>
      </c>
      <c r="J26" s="12" t="str">
        <f t="shared" si="4"/>
        <v>0.3</v>
      </c>
      <c r="K26" s="13">
        <f t="shared" si="5"/>
        <v>0.18237082066869301</v>
      </c>
      <c r="L26" s="13">
        <f t="shared" si="6"/>
        <v>-0.30000000000000071</v>
      </c>
      <c r="M26" s="13">
        <f t="shared" si="7"/>
        <v>0.19223572402239389</v>
      </c>
      <c r="N26" s="13">
        <f t="shared" si="8"/>
        <v>-1.5605840252930989</v>
      </c>
      <c r="O26" s="12" t="s">
        <v>219</v>
      </c>
    </row>
    <row r="27" spans="1:15" x14ac:dyDescent="0.25">
      <c r="A27" s="30">
        <v>17</v>
      </c>
      <c r="B27" s="31" t="s">
        <v>236</v>
      </c>
      <c r="C27" s="32">
        <v>12.8</v>
      </c>
      <c r="D27" s="33" t="s">
        <v>255</v>
      </c>
      <c r="E27" s="48" t="str">
        <f t="shared" si="0"/>
        <v>Not Significantly Different</v>
      </c>
      <c r="G27" s="12">
        <f t="shared" si="1"/>
        <v>12.8</v>
      </c>
      <c r="H27" s="12">
        <f t="shared" si="2"/>
        <v>6</v>
      </c>
      <c r="I27" s="12" t="str">
        <f t="shared" si="3"/>
        <v>+/-</v>
      </c>
      <c r="J27" s="12" t="str">
        <f t="shared" si="4"/>
        <v>0.4</v>
      </c>
      <c r="K27" s="13">
        <f t="shared" si="5"/>
        <v>0.24316109422492402</v>
      </c>
      <c r="L27" s="13">
        <f t="shared" si="6"/>
        <v>-0.20000000000000107</v>
      </c>
      <c r="M27" s="13">
        <f t="shared" si="7"/>
        <v>0.25064471888253259</v>
      </c>
      <c r="N27" s="13">
        <f t="shared" si="8"/>
        <v>-0.79794220636953961</v>
      </c>
      <c r="O27" s="12" t="s">
        <v>236</v>
      </c>
    </row>
    <row r="28" spans="1:15" x14ac:dyDescent="0.25">
      <c r="A28" s="30">
        <v>18</v>
      </c>
      <c r="B28" s="31" t="s">
        <v>248</v>
      </c>
      <c r="C28" s="32">
        <v>12.7</v>
      </c>
      <c r="D28" s="33" t="s">
        <v>210</v>
      </c>
      <c r="E28" s="48" t="str">
        <f t="shared" si="0"/>
        <v>Not Significantly Different</v>
      </c>
      <c r="G28" s="12">
        <f t="shared" si="1"/>
        <v>12.7</v>
      </c>
      <c r="H28" s="12">
        <f t="shared" si="2"/>
        <v>6</v>
      </c>
      <c r="I28" s="12" t="str">
        <f t="shared" si="3"/>
        <v>+/-</v>
      </c>
      <c r="J28" s="12" t="str">
        <f t="shared" si="4"/>
        <v>0.2</v>
      </c>
      <c r="K28" s="13">
        <f t="shared" si="5"/>
        <v>0.12158054711246201</v>
      </c>
      <c r="L28" s="13">
        <f t="shared" si="6"/>
        <v>-9.9999999999999645E-2</v>
      </c>
      <c r="M28" s="13">
        <f t="shared" si="7"/>
        <v>0.1359311840425404</v>
      </c>
      <c r="N28" s="13">
        <f t="shared" si="8"/>
        <v>-0.73566636459742829</v>
      </c>
      <c r="O28" s="12" t="s">
        <v>225</v>
      </c>
    </row>
    <row r="29" spans="1:15" x14ac:dyDescent="0.25">
      <c r="A29" s="30">
        <v>19</v>
      </c>
      <c r="B29" s="31" t="s">
        <v>240</v>
      </c>
      <c r="C29" s="32">
        <v>12.5</v>
      </c>
      <c r="D29" s="33" t="s">
        <v>228</v>
      </c>
      <c r="E29" s="48" t="str">
        <f t="shared" si="0"/>
        <v>Not Significantly Different</v>
      </c>
      <c r="G29" s="12">
        <f t="shared" si="1"/>
        <v>12.5</v>
      </c>
      <c r="H29" s="12">
        <f t="shared" si="2"/>
        <v>6</v>
      </c>
      <c r="I29" s="12" t="str">
        <f t="shared" si="3"/>
        <v>+/-</v>
      </c>
      <c r="J29" s="12" t="str">
        <f t="shared" si="4"/>
        <v>0.3</v>
      </c>
      <c r="K29" s="13">
        <f t="shared" si="5"/>
        <v>0.18237082066869301</v>
      </c>
      <c r="L29" s="13">
        <f t="shared" si="6"/>
        <v>9.9999999999999645E-2</v>
      </c>
      <c r="M29" s="13">
        <f t="shared" si="7"/>
        <v>0.19223572402239389</v>
      </c>
      <c r="N29" s="13">
        <f t="shared" si="8"/>
        <v>0.52019467509769657</v>
      </c>
      <c r="O29" s="12" t="s">
        <v>241</v>
      </c>
    </row>
    <row r="30" spans="1:15" x14ac:dyDescent="0.25">
      <c r="A30" s="30">
        <v>20</v>
      </c>
      <c r="B30" s="31" t="s">
        <v>231</v>
      </c>
      <c r="C30" s="32">
        <v>12.3</v>
      </c>
      <c r="D30" s="33" t="s">
        <v>210</v>
      </c>
      <c r="E30" s="48" t="str">
        <f t="shared" si="0"/>
        <v>Significantly Different</v>
      </c>
      <c r="G30" s="12">
        <f t="shared" si="1"/>
        <v>12.3</v>
      </c>
      <c r="H30" s="12">
        <f t="shared" si="2"/>
        <v>6</v>
      </c>
      <c r="I30" s="12" t="str">
        <f t="shared" si="3"/>
        <v>+/-</v>
      </c>
      <c r="J30" s="12" t="str">
        <f t="shared" si="4"/>
        <v>0.2</v>
      </c>
      <c r="K30" s="13">
        <f t="shared" si="5"/>
        <v>0.12158054711246201</v>
      </c>
      <c r="L30" s="13">
        <f t="shared" si="6"/>
        <v>0.29999999999999893</v>
      </c>
      <c r="M30" s="13">
        <f t="shared" si="7"/>
        <v>0.1359311840425404</v>
      </c>
      <c r="N30" s="13">
        <f t="shared" si="8"/>
        <v>2.2069990937922848</v>
      </c>
      <c r="O30" s="12" t="s">
        <v>207</v>
      </c>
    </row>
    <row r="31" spans="1:15" x14ac:dyDescent="0.25">
      <c r="A31" s="30">
        <v>21</v>
      </c>
      <c r="B31" s="31" t="s">
        <v>252</v>
      </c>
      <c r="C31" s="32">
        <v>12</v>
      </c>
      <c r="D31" s="33" t="s">
        <v>217</v>
      </c>
      <c r="E31" s="48" t="str">
        <f t="shared" si="0"/>
        <v>Significantly Different</v>
      </c>
      <c r="G31" s="12">
        <f t="shared" si="1"/>
        <v>12</v>
      </c>
      <c r="H31" s="12">
        <f t="shared" si="2"/>
        <v>6</v>
      </c>
      <c r="I31" s="12" t="str">
        <f t="shared" si="3"/>
        <v>+/-</v>
      </c>
      <c r="J31" s="12" t="str">
        <f t="shared" si="4"/>
        <v>0.5</v>
      </c>
      <c r="K31" s="13">
        <f t="shared" si="5"/>
        <v>0.303951367781155</v>
      </c>
      <c r="L31" s="13">
        <f t="shared" si="6"/>
        <v>0.59999999999999964</v>
      </c>
      <c r="M31" s="13">
        <f t="shared" si="7"/>
        <v>0.30997079109986531</v>
      </c>
      <c r="N31" s="13">
        <f t="shared" si="8"/>
        <v>1.9356662538138754</v>
      </c>
      <c r="O31" s="12" t="s">
        <v>244</v>
      </c>
    </row>
    <row r="32" spans="1:15" x14ac:dyDescent="0.25">
      <c r="A32" s="30">
        <v>21</v>
      </c>
      <c r="B32" s="31" t="s">
        <v>232</v>
      </c>
      <c r="C32" s="32">
        <v>12</v>
      </c>
      <c r="D32" s="33" t="s">
        <v>255</v>
      </c>
      <c r="E32" s="48" t="str">
        <f t="shared" si="0"/>
        <v>Significantly Different</v>
      </c>
      <c r="G32" s="12">
        <f t="shared" si="1"/>
        <v>12</v>
      </c>
      <c r="H32" s="12">
        <f t="shared" si="2"/>
        <v>6</v>
      </c>
      <c r="I32" s="12" t="str">
        <f t="shared" si="3"/>
        <v>+/-</v>
      </c>
      <c r="J32" s="12" t="str">
        <f t="shared" si="4"/>
        <v>0.4</v>
      </c>
      <c r="K32" s="13">
        <f t="shared" si="5"/>
        <v>0.24316109422492402</v>
      </c>
      <c r="L32" s="13">
        <f t="shared" si="6"/>
        <v>0.59999999999999964</v>
      </c>
      <c r="M32" s="13">
        <f t="shared" si="7"/>
        <v>0.25064471888253259</v>
      </c>
      <c r="N32" s="13">
        <f t="shared" si="8"/>
        <v>2.3938266191086046</v>
      </c>
      <c r="O32" s="12" t="s">
        <v>247</v>
      </c>
    </row>
    <row r="33" spans="1:15" x14ac:dyDescent="0.25">
      <c r="A33" s="30">
        <v>23</v>
      </c>
      <c r="B33" s="31" t="s">
        <v>211</v>
      </c>
      <c r="C33" s="32">
        <v>11.7</v>
      </c>
      <c r="D33" s="33" t="s">
        <v>265</v>
      </c>
      <c r="E33" s="48" t="str">
        <f t="shared" si="0"/>
        <v>Significantly Different</v>
      </c>
      <c r="G33" s="12">
        <f t="shared" si="1"/>
        <v>11.7</v>
      </c>
      <c r="H33" s="12">
        <f t="shared" si="2"/>
        <v>6</v>
      </c>
      <c r="I33" s="12" t="str">
        <f t="shared" si="3"/>
        <v>+/-</v>
      </c>
      <c r="J33" s="12" t="str">
        <f t="shared" si="4"/>
        <v>0.7</v>
      </c>
      <c r="K33" s="13">
        <f t="shared" si="5"/>
        <v>0.42553191489361697</v>
      </c>
      <c r="L33" s="13">
        <f t="shared" si="6"/>
        <v>0.90000000000000036</v>
      </c>
      <c r="M33" s="13">
        <f t="shared" si="7"/>
        <v>0.42985214661796195</v>
      </c>
      <c r="N33" s="13">
        <f t="shared" si="8"/>
        <v>2.0937431790933685</v>
      </c>
      <c r="O33" s="12" t="s">
        <v>249</v>
      </c>
    </row>
    <row r="34" spans="1:15" x14ac:dyDescent="0.25">
      <c r="A34" s="30">
        <v>24</v>
      </c>
      <c r="B34" s="31" t="s">
        <v>233</v>
      </c>
      <c r="C34" s="32">
        <v>11.5</v>
      </c>
      <c r="D34" s="33" t="s">
        <v>217</v>
      </c>
      <c r="E34" s="48" t="str">
        <f t="shared" si="0"/>
        <v>Significantly Different</v>
      </c>
      <c r="G34" s="12">
        <f t="shared" si="1"/>
        <v>11.5</v>
      </c>
      <c r="H34" s="12">
        <f t="shared" si="2"/>
        <v>6</v>
      </c>
      <c r="I34" s="12" t="str">
        <f t="shared" si="3"/>
        <v>+/-</v>
      </c>
      <c r="J34" s="12" t="str">
        <f t="shared" si="4"/>
        <v>0.5</v>
      </c>
      <c r="K34" s="13">
        <f t="shared" si="5"/>
        <v>0.303951367781155</v>
      </c>
      <c r="L34" s="13">
        <f t="shared" si="6"/>
        <v>1.0999999999999996</v>
      </c>
      <c r="M34" s="13">
        <f t="shared" si="7"/>
        <v>0.30997079109986531</v>
      </c>
      <c r="N34" s="13">
        <f t="shared" si="8"/>
        <v>3.5487214653254391</v>
      </c>
      <c r="O34" s="12" t="s">
        <v>240</v>
      </c>
    </row>
    <row r="35" spans="1:15" x14ac:dyDescent="0.25">
      <c r="A35" s="30">
        <v>24</v>
      </c>
      <c r="B35" s="31" t="s">
        <v>249</v>
      </c>
      <c r="C35" s="32">
        <v>11.5</v>
      </c>
      <c r="D35" s="33" t="s">
        <v>210</v>
      </c>
      <c r="E35" s="48" t="str">
        <f t="shared" si="0"/>
        <v>Significantly Different</v>
      </c>
      <c r="G35" s="12">
        <f t="shared" si="1"/>
        <v>11.5</v>
      </c>
      <c r="H35" s="12">
        <f t="shared" si="2"/>
        <v>6</v>
      </c>
      <c r="I35" s="12" t="str">
        <f t="shared" si="3"/>
        <v>+/-</v>
      </c>
      <c r="J35" s="12" t="str">
        <f t="shared" si="4"/>
        <v>0.2</v>
      </c>
      <c r="K35" s="13">
        <f t="shared" si="5"/>
        <v>0.12158054711246201</v>
      </c>
      <c r="L35" s="13">
        <f t="shared" si="6"/>
        <v>1.0999999999999996</v>
      </c>
      <c r="M35" s="13">
        <f t="shared" si="7"/>
        <v>0.1359311840425404</v>
      </c>
      <c r="N35" s="13">
        <f t="shared" si="8"/>
        <v>8.092330010571736</v>
      </c>
      <c r="O35" s="12" t="s">
        <v>250</v>
      </c>
    </row>
    <row r="36" spans="1:15" x14ac:dyDescent="0.25">
      <c r="A36" s="30">
        <v>24</v>
      </c>
      <c r="B36" s="31" t="s">
        <v>242</v>
      </c>
      <c r="C36" s="32">
        <v>11.5</v>
      </c>
      <c r="D36" s="33" t="s">
        <v>210</v>
      </c>
      <c r="E36" s="48" t="str">
        <f t="shared" si="0"/>
        <v>Significantly Different</v>
      </c>
      <c r="G36" s="12">
        <f t="shared" si="1"/>
        <v>11.5</v>
      </c>
      <c r="H36" s="12">
        <f t="shared" si="2"/>
        <v>6</v>
      </c>
      <c r="I36" s="12" t="str">
        <f t="shared" si="3"/>
        <v>+/-</v>
      </c>
      <c r="J36" s="12" t="str">
        <f t="shared" si="4"/>
        <v>0.2</v>
      </c>
      <c r="K36" s="13">
        <f t="shared" si="5"/>
        <v>0.12158054711246201</v>
      </c>
      <c r="L36" s="13">
        <f t="shared" si="6"/>
        <v>1.0999999999999996</v>
      </c>
      <c r="M36" s="13">
        <f t="shared" si="7"/>
        <v>0.1359311840425404</v>
      </c>
      <c r="N36" s="13">
        <f t="shared" si="8"/>
        <v>8.092330010571736</v>
      </c>
      <c r="O36" s="12" t="s">
        <v>242</v>
      </c>
    </row>
    <row r="37" spans="1:15" x14ac:dyDescent="0.25">
      <c r="A37" s="30">
        <v>27</v>
      </c>
      <c r="B37" s="31" t="s">
        <v>207</v>
      </c>
      <c r="C37" s="32">
        <v>11.4</v>
      </c>
      <c r="D37" s="33" t="s">
        <v>217</v>
      </c>
      <c r="E37" s="48" t="str">
        <f t="shared" si="0"/>
        <v>Significantly Different</v>
      </c>
      <c r="G37" s="12">
        <f t="shared" si="1"/>
        <v>11.4</v>
      </c>
      <c r="H37" s="12">
        <f t="shared" si="2"/>
        <v>6</v>
      </c>
      <c r="I37" s="12" t="str">
        <f t="shared" si="3"/>
        <v>+/-</v>
      </c>
      <c r="J37" s="12" t="str">
        <f t="shared" si="4"/>
        <v>0.5</v>
      </c>
      <c r="K37" s="13">
        <f t="shared" si="5"/>
        <v>0.303951367781155</v>
      </c>
      <c r="L37" s="13">
        <f t="shared" si="6"/>
        <v>1.1999999999999993</v>
      </c>
      <c r="M37" s="13">
        <f t="shared" si="7"/>
        <v>0.30997079109986531</v>
      </c>
      <c r="N37" s="13">
        <f t="shared" si="8"/>
        <v>3.8713325076277507</v>
      </c>
      <c r="O37" s="12" t="s">
        <v>223</v>
      </c>
    </row>
    <row r="38" spans="1:15" x14ac:dyDescent="0.25">
      <c r="A38" s="30">
        <v>27</v>
      </c>
      <c r="B38" s="31" t="s">
        <v>261</v>
      </c>
      <c r="C38" s="32">
        <v>11.4</v>
      </c>
      <c r="D38" s="33" t="s">
        <v>210</v>
      </c>
      <c r="E38" s="48" t="str">
        <f t="shared" si="0"/>
        <v>Significantly Different</v>
      </c>
      <c r="G38" s="12">
        <f t="shared" si="1"/>
        <v>11.4</v>
      </c>
      <c r="H38" s="12">
        <f t="shared" si="2"/>
        <v>6</v>
      </c>
      <c r="I38" s="12" t="str">
        <f t="shared" si="3"/>
        <v>+/-</v>
      </c>
      <c r="J38" s="12" t="str">
        <f t="shared" si="4"/>
        <v>0.2</v>
      </c>
      <c r="K38" s="13">
        <f t="shared" si="5"/>
        <v>0.12158054711246201</v>
      </c>
      <c r="L38" s="13">
        <f t="shared" si="6"/>
        <v>1.1999999999999993</v>
      </c>
      <c r="M38" s="13">
        <f t="shared" si="7"/>
        <v>0.1359311840425404</v>
      </c>
      <c r="N38" s="13">
        <f t="shared" si="8"/>
        <v>8.8279963751691657</v>
      </c>
      <c r="O38" s="12" t="s">
        <v>227</v>
      </c>
    </row>
    <row r="39" spans="1:15" x14ac:dyDescent="0.25">
      <c r="A39" s="30">
        <v>29</v>
      </c>
      <c r="B39" s="31" t="s">
        <v>229</v>
      </c>
      <c r="C39" s="32">
        <v>11.3</v>
      </c>
      <c r="D39" s="33" t="s">
        <v>206</v>
      </c>
      <c r="E39" s="48" t="str">
        <f t="shared" si="0"/>
        <v>Significantly Different</v>
      </c>
      <c r="G39" s="12">
        <f t="shared" si="1"/>
        <v>11.3</v>
      </c>
      <c r="H39" s="12">
        <f t="shared" si="2"/>
        <v>6</v>
      </c>
      <c r="I39" s="12" t="str">
        <f t="shared" si="3"/>
        <v>+/-</v>
      </c>
      <c r="J39" s="12" t="str">
        <f t="shared" si="4"/>
        <v>0.1</v>
      </c>
      <c r="K39" s="13">
        <f t="shared" si="5"/>
        <v>6.0790273556231005E-2</v>
      </c>
      <c r="L39" s="13">
        <f t="shared" si="6"/>
        <v>1.2999999999999989</v>
      </c>
      <c r="M39" s="13">
        <f t="shared" si="7"/>
        <v>8.5970429323592404E-2</v>
      </c>
      <c r="N39" s="13">
        <f t="shared" si="8"/>
        <v>15.121478515674307</v>
      </c>
      <c r="O39" s="12" t="s">
        <v>254</v>
      </c>
    </row>
    <row r="40" spans="1:15" x14ac:dyDescent="0.25">
      <c r="A40" s="30">
        <v>30</v>
      </c>
      <c r="B40" s="31" t="s">
        <v>213</v>
      </c>
      <c r="C40" s="32">
        <v>11.2</v>
      </c>
      <c r="D40" s="33" t="s">
        <v>228</v>
      </c>
      <c r="E40" s="48" t="str">
        <f t="shared" si="0"/>
        <v>Significantly Different</v>
      </c>
      <c r="G40" s="12">
        <f t="shared" si="1"/>
        <v>11.2</v>
      </c>
      <c r="H40" s="12">
        <f t="shared" si="2"/>
        <v>6</v>
      </c>
      <c r="I40" s="12" t="str">
        <f t="shared" si="3"/>
        <v>+/-</v>
      </c>
      <c r="J40" s="12" t="str">
        <f t="shared" si="4"/>
        <v>0.3</v>
      </c>
      <c r="K40" s="13">
        <f t="shared" si="5"/>
        <v>0.18237082066869301</v>
      </c>
      <c r="L40" s="13">
        <f t="shared" si="6"/>
        <v>1.4000000000000004</v>
      </c>
      <c r="M40" s="13">
        <f t="shared" si="7"/>
        <v>0.19223572402239389</v>
      </c>
      <c r="N40" s="13">
        <f t="shared" si="8"/>
        <v>7.2827254513677788</v>
      </c>
      <c r="O40" s="12" t="s">
        <v>214</v>
      </c>
    </row>
    <row r="41" spans="1:15" x14ac:dyDescent="0.25">
      <c r="A41" s="30">
        <v>31</v>
      </c>
      <c r="B41" s="31" t="s">
        <v>227</v>
      </c>
      <c r="C41" s="32">
        <v>11.1</v>
      </c>
      <c r="D41" s="33" t="s">
        <v>255</v>
      </c>
      <c r="E41" s="48" t="str">
        <f t="shared" si="0"/>
        <v>Significantly Different</v>
      </c>
      <c r="G41" s="12">
        <f t="shared" si="1"/>
        <v>11.1</v>
      </c>
      <c r="H41" s="12">
        <f t="shared" si="2"/>
        <v>6</v>
      </c>
      <c r="I41" s="12" t="str">
        <f t="shared" si="3"/>
        <v>+/-</v>
      </c>
      <c r="J41" s="12" t="str">
        <f t="shared" si="4"/>
        <v>0.4</v>
      </c>
      <c r="K41" s="13">
        <f t="shared" si="5"/>
        <v>0.24316109422492402</v>
      </c>
      <c r="L41" s="13">
        <f t="shared" si="6"/>
        <v>1.5</v>
      </c>
      <c r="M41" s="13">
        <f t="shared" si="7"/>
        <v>0.25064471888253259</v>
      </c>
      <c r="N41" s="13">
        <f t="shared" si="8"/>
        <v>5.9845665477715153</v>
      </c>
      <c r="O41" s="12" t="s">
        <v>257</v>
      </c>
    </row>
    <row r="42" spans="1:15" x14ac:dyDescent="0.25">
      <c r="A42" s="30">
        <v>31</v>
      </c>
      <c r="B42" s="31" t="s">
        <v>243</v>
      </c>
      <c r="C42" s="32">
        <v>11.1</v>
      </c>
      <c r="D42" s="33" t="s">
        <v>210</v>
      </c>
      <c r="E42" s="48" t="str">
        <f t="shared" si="0"/>
        <v>Significantly Different</v>
      </c>
      <c r="G42" s="12">
        <f t="shared" si="1"/>
        <v>11.1</v>
      </c>
      <c r="H42" s="12">
        <f t="shared" si="2"/>
        <v>6</v>
      </c>
      <c r="I42" s="12" t="str">
        <f t="shared" si="3"/>
        <v>+/-</v>
      </c>
      <c r="J42" s="12" t="str">
        <f t="shared" si="4"/>
        <v>0.2</v>
      </c>
      <c r="K42" s="13">
        <f t="shared" si="5"/>
        <v>0.12158054711246201</v>
      </c>
      <c r="L42" s="13">
        <f t="shared" si="6"/>
        <v>1.5</v>
      </c>
      <c r="M42" s="13">
        <f t="shared" si="7"/>
        <v>0.1359311840425404</v>
      </c>
      <c r="N42" s="13">
        <f t="shared" si="8"/>
        <v>11.034995468961462</v>
      </c>
      <c r="O42" s="12" t="s">
        <v>252</v>
      </c>
    </row>
    <row r="43" spans="1:15" x14ac:dyDescent="0.25">
      <c r="A43" s="30">
        <v>33</v>
      </c>
      <c r="B43" s="31" t="s">
        <v>223</v>
      </c>
      <c r="C43" s="32">
        <v>11</v>
      </c>
      <c r="D43" s="33" t="s">
        <v>217</v>
      </c>
      <c r="E43" s="48" t="str">
        <f t="shared" si="0"/>
        <v>Significantly Different</v>
      </c>
      <c r="G43" s="12">
        <f t="shared" si="1"/>
        <v>11</v>
      </c>
      <c r="H43" s="12">
        <f t="shared" si="2"/>
        <v>6</v>
      </c>
      <c r="I43" s="12" t="str">
        <f t="shared" si="3"/>
        <v>+/-</v>
      </c>
      <c r="J43" s="12" t="str">
        <f t="shared" si="4"/>
        <v>0.5</v>
      </c>
      <c r="K43" s="13">
        <f t="shared" si="5"/>
        <v>0.303951367781155</v>
      </c>
      <c r="L43" s="13">
        <f t="shared" si="6"/>
        <v>1.5999999999999996</v>
      </c>
      <c r="M43" s="13">
        <f t="shared" si="7"/>
        <v>0.30997079109986531</v>
      </c>
      <c r="N43" s="13">
        <f t="shared" si="8"/>
        <v>5.161776676837003</v>
      </c>
      <c r="O43" s="12" t="s">
        <v>259</v>
      </c>
    </row>
    <row r="44" spans="1:15" x14ac:dyDescent="0.25">
      <c r="A44" s="30">
        <v>34</v>
      </c>
      <c r="B44" s="31" t="s">
        <v>258</v>
      </c>
      <c r="C44" s="32">
        <v>10.7</v>
      </c>
      <c r="D44" s="33" t="s">
        <v>210</v>
      </c>
      <c r="E44" s="48" t="str">
        <f t="shared" si="0"/>
        <v>Significantly Different</v>
      </c>
      <c r="G44" s="12">
        <f t="shared" si="1"/>
        <v>10.7</v>
      </c>
      <c r="H44" s="12">
        <f t="shared" si="2"/>
        <v>6</v>
      </c>
      <c r="I44" s="12" t="str">
        <f t="shared" si="3"/>
        <v>+/-</v>
      </c>
      <c r="J44" s="12" t="str">
        <f t="shared" si="4"/>
        <v>0.2</v>
      </c>
      <c r="K44" s="13">
        <f t="shared" si="5"/>
        <v>0.12158054711246201</v>
      </c>
      <c r="L44" s="13">
        <f t="shared" si="6"/>
        <v>1.9000000000000004</v>
      </c>
      <c r="M44" s="13">
        <f t="shared" si="7"/>
        <v>0.1359311840425404</v>
      </c>
      <c r="N44" s="13">
        <f t="shared" si="8"/>
        <v>13.977660927351188</v>
      </c>
      <c r="O44" s="12" t="s">
        <v>261</v>
      </c>
    </row>
    <row r="45" spans="1:15" x14ac:dyDescent="0.25">
      <c r="A45" s="30">
        <v>35</v>
      </c>
      <c r="B45" s="31" t="s">
        <v>234</v>
      </c>
      <c r="C45" s="32">
        <v>10.6</v>
      </c>
      <c r="D45" s="33" t="s">
        <v>210</v>
      </c>
      <c r="E45" s="48" t="str">
        <f t="shared" si="0"/>
        <v>Significantly Different</v>
      </c>
      <c r="G45" s="12">
        <f t="shared" si="1"/>
        <v>10.6</v>
      </c>
      <c r="H45" s="12">
        <f t="shared" si="2"/>
        <v>6</v>
      </c>
      <c r="I45" s="12" t="str">
        <f t="shared" si="3"/>
        <v>+/-</v>
      </c>
      <c r="J45" s="12" t="str">
        <f t="shared" si="4"/>
        <v>0.2</v>
      </c>
      <c r="K45" s="13">
        <f t="shared" si="5"/>
        <v>0.12158054711246201</v>
      </c>
      <c r="L45" s="13">
        <f t="shared" si="6"/>
        <v>2</v>
      </c>
      <c r="M45" s="13">
        <f t="shared" si="7"/>
        <v>0.1359311840425404</v>
      </c>
      <c r="N45" s="13">
        <f t="shared" si="8"/>
        <v>14.713327291948618</v>
      </c>
      <c r="O45" s="12" t="s">
        <v>230</v>
      </c>
    </row>
    <row r="46" spans="1:15" x14ac:dyDescent="0.25">
      <c r="A46" s="30">
        <v>36</v>
      </c>
      <c r="B46" s="31" t="s">
        <v>263</v>
      </c>
      <c r="C46" s="32">
        <v>10.4</v>
      </c>
      <c r="D46" s="33" t="s">
        <v>228</v>
      </c>
      <c r="E46" s="48" t="str">
        <f t="shared" si="0"/>
        <v>Significantly Different</v>
      </c>
      <c r="G46" s="12">
        <f t="shared" si="1"/>
        <v>10.4</v>
      </c>
      <c r="H46" s="12">
        <f t="shared" si="2"/>
        <v>6</v>
      </c>
      <c r="I46" s="12" t="str">
        <f t="shared" si="3"/>
        <v>+/-</v>
      </c>
      <c r="J46" s="12" t="str">
        <f t="shared" si="4"/>
        <v>0.3</v>
      </c>
      <c r="K46" s="13">
        <f t="shared" si="5"/>
        <v>0.18237082066869301</v>
      </c>
      <c r="L46" s="13">
        <f t="shared" si="6"/>
        <v>2.1999999999999993</v>
      </c>
      <c r="M46" s="13">
        <f t="shared" si="7"/>
        <v>0.19223572402239389</v>
      </c>
      <c r="N46" s="13">
        <f t="shared" si="8"/>
        <v>11.44428285214936</v>
      </c>
      <c r="O46" s="12" t="s">
        <v>243</v>
      </c>
    </row>
    <row r="47" spans="1:15" x14ac:dyDescent="0.25">
      <c r="A47" s="30">
        <v>37</v>
      </c>
      <c r="B47" s="31" t="s">
        <v>225</v>
      </c>
      <c r="C47" s="32">
        <v>10.3</v>
      </c>
      <c r="D47" s="33" t="s">
        <v>228</v>
      </c>
      <c r="E47" s="48" t="str">
        <f t="shared" si="0"/>
        <v>Significantly Different</v>
      </c>
      <c r="G47" s="12">
        <f t="shared" si="1"/>
        <v>10.3</v>
      </c>
      <c r="H47" s="12">
        <f t="shared" si="2"/>
        <v>6</v>
      </c>
      <c r="I47" s="12" t="str">
        <f t="shared" si="3"/>
        <v>+/-</v>
      </c>
      <c r="J47" s="12" t="str">
        <f t="shared" si="4"/>
        <v>0.3</v>
      </c>
      <c r="K47" s="13">
        <f t="shared" si="5"/>
        <v>0.18237082066869301</v>
      </c>
      <c r="L47" s="13">
        <f t="shared" si="6"/>
        <v>2.2999999999999989</v>
      </c>
      <c r="M47" s="13">
        <f t="shared" si="7"/>
        <v>0.19223572402239389</v>
      </c>
      <c r="N47" s="13">
        <f t="shared" si="8"/>
        <v>11.964477527247057</v>
      </c>
      <c r="O47" s="12" t="s">
        <v>260</v>
      </c>
    </row>
    <row r="48" spans="1:15" x14ac:dyDescent="0.25">
      <c r="A48" s="30">
        <v>38</v>
      </c>
      <c r="B48" s="31" t="s">
        <v>251</v>
      </c>
      <c r="C48" s="32">
        <v>10.199999999999999</v>
      </c>
      <c r="D48" s="33" t="s">
        <v>228</v>
      </c>
      <c r="E48" s="48" t="str">
        <f t="shared" si="0"/>
        <v>Significantly Different</v>
      </c>
      <c r="G48" s="12">
        <f t="shared" si="1"/>
        <v>10.199999999999999</v>
      </c>
      <c r="H48" s="12">
        <f t="shared" si="2"/>
        <v>6</v>
      </c>
      <c r="I48" s="12" t="str">
        <f t="shared" si="3"/>
        <v>+/-</v>
      </c>
      <c r="J48" s="12" t="str">
        <f t="shared" si="4"/>
        <v>0.3</v>
      </c>
      <c r="K48" s="13">
        <f t="shared" si="5"/>
        <v>0.18237082066869301</v>
      </c>
      <c r="L48" s="13">
        <f t="shared" si="6"/>
        <v>2.4000000000000004</v>
      </c>
      <c r="M48" s="13">
        <f t="shared" si="7"/>
        <v>0.19223572402239389</v>
      </c>
      <c r="N48" s="13">
        <f t="shared" si="8"/>
        <v>12.484672202344763</v>
      </c>
      <c r="O48" s="12" t="s">
        <v>239</v>
      </c>
    </row>
    <row r="49" spans="1:15" x14ac:dyDescent="0.25">
      <c r="A49" s="30">
        <v>39</v>
      </c>
      <c r="B49" s="31" t="s">
        <v>216</v>
      </c>
      <c r="C49" s="32">
        <v>10</v>
      </c>
      <c r="D49" s="33" t="s">
        <v>246</v>
      </c>
      <c r="E49" s="48" t="str">
        <f t="shared" si="0"/>
        <v>Significantly Different</v>
      </c>
      <c r="G49" s="12">
        <f t="shared" si="1"/>
        <v>10</v>
      </c>
      <c r="H49" s="12">
        <f t="shared" si="2"/>
        <v>6</v>
      </c>
      <c r="I49" s="12" t="str">
        <f t="shared" si="3"/>
        <v>+/-</v>
      </c>
      <c r="J49" s="12" t="str">
        <f t="shared" si="4"/>
        <v>0.9</v>
      </c>
      <c r="K49" s="13">
        <f t="shared" si="5"/>
        <v>0.54711246200607899</v>
      </c>
      <c r="L49" s="13">
        <f t="shared" si="6"/>
        <v>2.5999999999999996</v>
      </c>
      <c r="M49" s="13">
        <f t="shared" si="7"/>
        <v>0.55047933970440222</v>
      </c>
      <c r="N49" s="13">
        <f t="shared" si="8"/>
        <v>4.7231563702211865</v>
      </c>
      <c r="O49" s="12" t="s">
        <v>248</v>
      </c>
    </row>
    <row r="50" spans="1:15" x14ac:dyDescent="0.25">
      <c r="A50" s="30">
        <v>40</v>
      </c>
      <c r="B50" s="31" t="s">
        <v>237</v>
      </c>
      <c r="C50" s="32">
        <v>9.8000000000000007</v>
      </c>
      <c r="D50" s="33" t="s">
        <v>228</v>
      </c>
      <c r="E50" s="48" t="str">
        <f t="shared" si="0"/>
        <v>Significantly Different</v>
      </c>
      <c r="G50" s="12">
        <f t="shared" si="1"/>
        <v>9.8000000000000007</v>
      </c>
      <c r="H50" s="12">
        <f t="shared" si="2"/>
        <v>6</v>
      </c>
      <c r="I50" s="12" t="str">
        <f t="shared" si="3"/>
        <v>+/-</v>
      </c>
      <c r="J50" s="12" t="str">
        <f t="shared" si="4"/>
        <v>0.3</v>
      </c>
      <c r="K50" s="13">
        <f t="shared" si="5"/>
        <v>0.18237082066869301</v>
      </c>
      <c r="L50" s="13">
        <f t="shared" si="6"/>
        <v>2.7999999999999989</v>
      </c>
      <c r="M50" s="13">
        <f t="shared" si="7"/>
        <v>0.19223572402239389</v>
      </c>
      <c r="N50" s="13">
        <f t="shared" si="8"/>
        <v>14.565450902735549</v>
      </c>
      <c r="O50" s="12" t="s">
        <v>245</v>
      </c>
    </row>
    <row r="51" spans="1:15" x14ac:dyDescent="0.25">
      <c r="A51" s="30">
        <v>41</v>
      </c>
      <c r="B51" s="31" t="s">
        <v>208</v>
      </c>
      <c r="C51" s="32">
        <v>9.5</v>
      </c>
      <c r="D51" s="33" t="s">
        <v>228</v>
      </c>
      <c r="E51" s="48" t="str">
        <f t="shared" si="0"/>
        <v>Significantly Different</v>
      </c>
      <c r="G51" s="12">
        <f t="shared" si="1"/>
        <v>9.5</v>
      </c>
      <c r="H51" s="12">
        <f t="shared" si="2"/>
        <v>6</v>
      </c>
      <c r="I51" s="12" t="str">
        <f t="shared" si="3"/>
        <v>+/-</v>
      </c>
      <c r="J51" s="12" t="str">
        <f t="shared" si="4"/>
        <v>0.3</v>
      </c>
      <c r="K51" s="13">
        <f t="shared" si="5"/>
        <v>0.18237082066869301</v>
      </c>
      <c r="L51" s="13">
        <f t="shared" si="6"/>
        <v>3.0999999999999996</v>
      </c>
      <c r="M51" s="13">
        <f t="shared" si="7"/>
        <v>0.19223572402239389</v>
      </c>
      <c r="N51" s="13">
        <f t="shared" si="8"/>
        <v>16.126034928028648</v>
      </c>
      <c r="O51" s="12" t="s">
        <v>263</v>
      </c>
    </row>
    <row r="52" spans="1:15" x14ac:dyDescent="0.25">
      <c r="A52" s="30">
        <v>42</v>
      </c>
      <c r="B52" s="31" t="s">
        <v>219</v>
      </c>
      <c r="C52" s="32">
        <v>9.4</v>
      </c>
      <c r="D52" s="33" t="s">
        <v>228</v>
      </c>
      <c r="E52" s="48" t="str">
        <f t="shared" si="0"/>
        <v>Significantly Different</v>
      </c>
      <c r="G52" s="12">
        <f t="shared" si="1"/>
        <v>9.4</v>
      </c>
      <c r="H52" s="12">
        <f t="shared" si="2"/>
        <v>6</v>
      </c>
      <c r="I52" s="12" t="str">
        <f t="shared" si="3"/>
        <v>+/-</v>
      </c>
      <c r="J52" s="12" t="str">
        <f t="shared" si="4"/>
        <v>0.3</v>
      </c>
      <c r="K52" s="13">
        <f t="shared" si="5"/>
        <v>0.18237082066869301</v>
      </c>
      <c r="L52" s="13">
        <f t="shared" si="6"/>
        <v>3.1999999999999993</v>
      </c>
      <c r="M52" s="13">
        <f t="shared" si="7"/>
        <v>0.19223572402239389</v>
      </c>
      <c r="N52" s="13">
        <f t="shared" si="8"/>
        <v>16.646229603126343</v>
      </c>
      <c r="O52" s="12" t="s">
        <v>238</v>
      </c>
    </row>
    <row r="53" spans="1:15" x14ac:dyDescent="0.25">
      <c r="A53" s="30">
        <v>43</v>
      </c>
      <c r="B53" s="31" t="s">
        <v>221</v>
      </c>
      <c r="C53" s="32">
        <v>9</v>
      </c>
      <c r="D53" s="33" t="s">
        <v>217</v>
      </c>
      <c r="E53" s="48" t="str">
        <f t="shared" si="0"/>
        <v>Significantly Different</v>
      </c>
      <c r="G53" s="12">
        <f t="shared" si="1"/>
        <v>9</v>
      </c>
      <c r="H53" s="12">
        <f t="shared" si="2"/>
        <v>6</v>
      </c>
      <c r="I53" s="12" t="str">
        <f t="shared" si="3"/>
        <v>+/-</v>
      </c>
      <c r="J53" s="12" t="str">
        <f t="shared" si="4"/>
        <v>0.5</v>
      </c>
      <c r="K53" s="13">
        <f t="shared" si="5"/>
        <v>0.303951367781155</v>
      </c>
      <c r="L53" s="13">
        <f t="shared" si="6"/>
        <v>3.5999999999999996</v>
      </c>
      <c r="M53" s="13">
        <f t="shared" si="7"/>
        <v>0.30997079109986531</v>
      </c>
      <c r="N53" s="13">
        <f t="shared" si="8"/>
        <v>11.613997522883258</v>
      </c>
      <c r="O53" s="12" t="s">
        <v>251</v>
      </c>
    </row>
    <row r="54" spans="1:15" x14ac:dyDescent="0.25">
      <c r="A54" s="30">
        <v>43</v>
      </c>
      <c r="B54" s="31" t="s">
        <v>260</v>
      </c>
      <c r="C54" s="32">
        <v>9</v>
      </c>
      <c r="D54" s="33" t="s">
        <v>228</v>
      </c>
      <c r="E54" s="48" t="str">
        <f t="shared" si="0"/>
        <v>Significantly Different</v>
      </c>
      <c r="G54" s="12">
        <f t="shared" si="1"/>
        <v>9</v>
      </c>
      <c r="H54" s="12">
        <f t="shared" si="2"/>
        <v>6</v>
      </c>
      <c r="I54" s="12" t="str">
        <f t="shared" si="3"/>
        <v>+/-</v>
      </c>
      <c r="J54" s="12" t="str">
        <f t="shared" si="4"/>
        <v>0.3</v>
      </c>
      <c r="K54" s="13">
        <f t="shared" si="5"/>
        <v>0.18237082066869301</v>
      </c>
      <c r="L54" s="13">
        <f t="shared" si="6"/>
        <v>3.5999999999999996</v>
      </c>
      <c r="M54" s="13">
        <f t="shared" si="7"/>
        <v>0.19223572402239389</v>
      </c>
      <c r="N54" s="13">
        <f t="shared" si="8"/>
        <v>18.727008303517138</v>
      </c>
      <c r="O54" s="12" t="s">
        <v>258</v>
      </c>
    </row>
    <row r="55" spans="1:15" x14ac:dyDescent="0.25">
      <c r="A55" s="30">
        <v>43</v>
      </c>
      <c r="B55" s="31" t="s">
        <v>238</v>
      </c>
      <c r="C55" s="32">
        <v>9</v>
      </c>
      <c r="D55" s="33" t="s">
        <v>253</v>
      </c>
      <c r="E55" s="48" t="str">
        <f t="shared" si="0"/>
        <v>Significantly Different</v>
      </c>
      <c r="G55" s="12">
        <f t="shared" si="1"/>
        <v>9</v>
      </c>
      <c r="H55" s="12">
        <f t="shared" si="2"/>
        <v>6</v>
      </c>
      <c r="I55" s="12" t="str">
        <f t="shared" si="3"/>
        <v>+/-</v>
      </c>
      <c r="J55" s="12" t="str">
        <f t="shared" si="4"/>
        <v>0.6</v>
      </c>
      <c r="K55" s="13">
        <f t="shared" si="5"/>
        <v>0.36474164133738601</v>
      </c>
      <c r="L55" s="13">
        <f t="shared" si="6"/>
        <v>3.5999999999999996</v>
      </c>
      <c r="M55" s="13">
        <f t="shared" si="7"/>
        <v>0.36977279819442066</v>
      </c>
      <c r="N55" s="13">
        <f t="shared" si="8"/>
        <v>9.7357080282232573</v>
      </c>
      <c r="O55" s="12" t="s">
        <v>232</v>
      </c>
    </row>
    <row r="56" spans="1:15" x14ac:dyDescent="0.25">
      <c r="A56" s="30">
        <v>46</v>
      </c>
      <c r="B56" s="31" t="s">
        <v>250</v>
      </c>
      <c r="C56" s="32">
        <v>8.8000000000000007</v>
      </c>
      <c r="D56" s="33" t="s">
        <v>255</v>
      </c>
      <c r="E56" s="48" t="str">
        <f t="shared" si="0"/>
        <v>Significantly Different</v>
      </c>
      <c r="G56" s="12">
        <f t="shared" si="1"/>
        <v>8.8000000000000007</v>
      </c>
      <c r="H56" s="12">
        <f t="shared" si="2"/>
        <v>6</v>
      </c>
      <c r="I56" s="12" t="str">
        <f t="shared" si="3"/>
        <v>+/-</v>
      </c>
      <c r="J56" s="12" t="str">
        <f t="shared" si="4"/>
        <v>0.4</v>
      </c>
      <c r="K56" s="13">
        <f t="shared" si="5"/>
        <v>0.24316109422492402</v>
      </c>
      <c r="L56" s="13">
        <f t="shared" si="6"/>
        <v>3.7999999999999989</v>
      </c>
      <c r="M56" s="13">
        <f t="shared" si="7"/>
        <v>0.25064471888253259</v>
      </c>
      <c r="N56" s="13">
        <f t="shared" si="8"/>
        <v>15.160901921021168</v>
      </c>
      <c r="O56" s="12" t="s">
        <v>209</v>
      </c>
    </row>
    <row r="57" spans="1:15" x14ac:dyDescent="0.25">
      <c r="A57" s="30">
        <v>47</v>
      </c>
      <c r="B57" s="31" t="s">
        <v>254</v>
      </c>
      <c r="C57" s="32">
        <v>8.6999999999999993</v>
      </c>
      <c r="D57" s="33" t="s">
        <v>228</v>
      </c>
      <c r="E57" s="48" t="str">
        <f t="shared" si="0"/>
        <v>Significantly Different</v>
      </c>
      <c r="G57" s="12">
        <f t="shared" si="1"/>
        <v>8.6999999999999993</v>
      </c>
      <c r="H57" s="12">
        <f t="shared" si="2"/>
        <v>6</v>
      </c>
      <c r="I57" s="12" t="str">
        <f t="shared" si="3"/>
        <v>+/-</v>
      </c>
      <c r="J57" s="12" t="str">
        <f t="shared" si="4"/>
        <v>0.3</v>
      </c>
      <c r="K57" s="13">
        <f t="shared" si="5"/>
        <v>0.18237082066869301</v>
      </c>
      <c r="L57" s="13">
        <f t="shared" si="6"/>
        <v>3.9000000000000004</v>
      </c>
      <c r="M57" s="13">
        <f t="shared" si="7"/>
        <v>0.19223572402239389</v>
      </c>
      <c r="N57" s="13">
        <f t="shared" si="8"/>
        <v>20.287592328810238</v>
      </c>
      <c r="O57" s="12" t="s">
        <v>262</v>
      </c>
    </row>
    <row r="58" spans="1:15" x14ac:dyDescent="0.25">
      <c r="A58" s="30">
        <v>48</v>
      </c>
      <c r="B58" s="31" t="s">
        <v>215</v>
      </c>
      <c r="C58" s="32">
        <v>8.6</v>
      </c>
      <c r="D58" s="33" t="s">
        <v>255</v>
      </c>
      <c r="E58" s="48" t="str">
        <f t="shared" si="0"/>
        <v>Significantly Different</v>
      </c>
      <c r="G58" s="12">
        <f t="shared" si="1"/>
        <v>8.6</v>
      </c>
      <c r="H58" s="12">
        <f t="shared" si="2"/>
        <v>6</v>
      </c>
      <c r="I58" s="12" t="str">
        <f t="shared" si="3"/>
        <v>+/-</v>
      </c>
      <c r="J58" s="12" t="str">
        <f t="shared" si="4"/>
        <v>0.4</v>
      </c>
      <c r="K58" s="13">
        <f t="shared" si="5"/>
        <v>0.24316109422492402</v>
      </c>
      <c r="L58" s="13">
        <f t="shared" si="6"/>
        <v>4</v>
      </c>
      <c r="M58" s="13">
        <f t="shared" si="7"/>
        <v>0.25064471888253259</v>
      </c>
      <c r="N58" s="13">
        <f t="shared" si="8"/>
        <v>15.958844127390707</v>
      </c>
      <c r="O58" s="12" t="s">
        <v>256</v>
      </c>
    </row>
    <row r="59" spans="1:15" x14ac:dyDescent="0.25">
      <c r="A59" s="30">
        <v>49</v>
      </c>
      <c r="B59" s="31" t="s">
        <v>212</v>
      </c>
      <c r="C59" s="32">
        <v>8.5</v>
      </c>
      <c r="D59" s="33" t="s">
        <v>255</v>
      </c>
      <c r="E59" s="48" t="str">
        <f t="shared" si="0"/>
        <v>Significantly Different</v>
      </c>
      <c r="G59" s="12">
        <f t="shared" si="1"/>
        <v>8.5</v>
      </c>
      <c r="H59" s="12">
        <f t="shared" si="2"/>
        <v>6</v>
      </c>
      <c r="I59" s="12" t="str">
        <f t="shared" si="3"/>
        <v>+/-</v>
      </c>
      <c r="J59" s="12" t="str">
        <f t="shared" si="4"/>
        <v>0.4</v>
      </c>
      <c r="K59" s="13">
        <f t="shared" si="5"/>
        <v>0.24316109422492402</v>
      </c>
      <c r="L59" s="13">
        <f t="shared" si="6"/>
        <v>4.0999999999999996</v>
      </c>
      <c r="M59" s="13">
        <f t="shared" si="7"/>
        <v>0.25064471888253259</v>
      </c>
      <c r="N59" s="13">
        <f t="shared" si="8"/>
        <v>16.357815230575472</v>
      </c>
      <c r="O59" s="12" t="s">
        <v>212</v>
      </c>
    </row>
    <row r="60" spans="1:15" x14ac:dyDescent="0.25">
      <c r="A60" s="30">
        <v>50</v>
      </c>
      <c r="B60" s="31" t="s">
        <v>241</v>
      </c>
      <c r="C60" s="32">
        <v>8.4</v>
      </c>
      <c r="D60" s="33" t="s">
        <v>228</v>
      </c>
      <c r="E60" s="48" t="str">
        <f t="shared" si="0"/>
        <v>Significantly Different</v>
      </c>
      <c r="G60" s="12">
        <f t="shared" si="1"/>
        <v>8.4</v>
      </c>
      <c r="H60" s="12">
        <f t="shared" si="2"/>
        <v>6</v>
      </c>
      <c r="I60" s="12" t="str">
        <f t="shared" si="3"/>
        <v>+/-</v>
      </c>
      <c r="J60" s="12" t="str">
        <f t="shared" si="4"/>
        <v>0.3</v>
      </c>
      <c r="K60" s="13">
        <f t="shared" si="5"/>
        <v>0.18237082066869301</v>
      </c>
      <c r="L60" s="13">
        <f t="shared" si="6"/>
        <v>4.1999999999999993</v>
      </c>
      <c r="M60" s="13">
        <f t="shared" si="7"/>
        <v>0.19223572402239389</v>
      </c>
      <c r="N60" s="13">
        <f t="shared" si="8"/>
        <v>21.848176354103327</v>
      </c>
      <c r="O60" s="12" t="s">
        <v>234</v>
      </c>
    </row>
    <row r="61" spans="1:15" x14ac:dyDescent="0.25">
      <c r="A61" s="30">
        <v>51</v>
      </c>
      <c r="B61" s="31" t="s">
        <v>230</v>
      </c>
      <c r="C61" s="32">
        <v>7.6</v>
      </c>
      <c r="D61" s="33" t="s">
        <v>253</v>
      </c>
      <c r="E61" s="48" t="str">
        <f t="shared" si="0"/>
        <v>Significantly Different</v>
      </c>
      <c r="G61" s="12">
        <f t="shared" si="1"/>
        <v>7.6</v>
      </c>
      <c r="H61" s="12">
        <f t="shared" si="2"/>
        <v>6</v>
      </c>
      <c r="I61" s="12" t="str">
        <f t="shared" si="3"/>
        <v>+/-</v>
      </c>
      <c r="J61" s="12" t="str">
        <f t="shared" si="4"/>
        <v>0.6</v>
      </c>
      <c r="K61" s="13">
        <f t="shared" si="5"/>
        <v>0.36474164133738601</v>
      </c>
      <c r="L61" s="13">
        <f t="shared" si="6"/>
        <v>5</v>
      </c>
      <c r="M61" s="13">
        <f t="shared" si="7"/>
        <v>0.36977279819442066</v>
      </c>
      <c r="N61" s="13">
        <f t="shared" si="8"/>
        <v>13.521816705865637</v>
      </c>
      <c r="O61" s="12" t="s">
        <v>216</v>
      </c>
    </row>
    <row r="62" spans="1:15" ht="15.75" thickBot="1" x14ac:dyDescent="0.3">
      <c r="A62" s="36"/>
      <c r="B62" s="37" t="s">
        <v>264</v>
      </c>
      <c r="C62" s="38">
        <v>7.9</v>
      </c>
      <c r="D62" s="39" t="s">
        <v>255</v>
      </c>
      <c r="E62" s="49" t="str">
        <f t="shared" si="0"/>
        <v>Significantly Different</v>
      </c>
      <c r="G62" s="12">
        <f t="shared" si="1"/>
        <v>7.9</v>
      </c>
      <c r="H62" s="12">
        <f t="shared" si="2"/>
        <v>6</v>
      </c>
      <c r="I62" s="12" t="str">
        <f t="shared" si="3"/>
        <v>+/-</v>
      </c>
      <c r="J62" s="12" t="str">
        <f t="shared" si="4"/>
        <v>0.4</v>
      </c>
      <c r="K62" s="13">
        <f t="shared" si="5"/>
        <v>0.24316109422492402</v>
      </c>
      <c r="L62" s="13">
        <f t="shared" si="6"/>
        <v>4.6999999999999993</v>
      </c>
      <c r="M62" s="13">
        <f t="shared" si="7"/>
        <v>0.25064471888253259</v>
      </c>
      <c r="N62" s="13">
        <f t="shared" si="8"/>
        <v>18.751641849684077</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275" priority="5" operator="equal">
      <formula>"State Selected"</formula>
    </cfRule>
    <cfRule type="cellIs" dxfId="274" priority="6" operator="equal">
      <formula>"Not Significantly Different"</formula>
    </cfRule>
  </conditionalFormatting>
  <conditionalFormatting sqref="E10:E62">
    <cfRule type="cellIs" dxfId="273" priority="1" operator="equal">
      <formula>"OTHER ERROR"</formula>
    </cfRule>
    <cfRule type="cellIs" dxfId="272" priority="2" operator="equal">
      <formula>"Statistical Test not applicable"</formula>
    </cfRule>
    <cfRule type="cellIs" dxfId="271" priority="3" operator="equal">
      <formula>"Geography Selected"</formula>
    </cfRule>
    <cfRule type="cellIs" dxfId="270"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53DC5F6A-DD63-43F6-97AC-E925DB88E5AB}">
      <formula1>$O$10:$O$62</formula1>
    </dataValidation>
  </dataValidation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84C53-C424-40B3-8884-A0BEDAB0C684}">
  <sheetPr codeName="Sheet90"/>
  <dimension ref="A1:P73"/>
  <sheetViews>
    <sheetView zoomScaleNormal="100" workbookViewId="0">
      <pane ySplit="9" topLeftCell="A10" activePane="bottomLeft" state="frozen"/>
      <selection pane="bottomLeft" activeCell="C19" sqref="C19"/>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93</v>
      </c>
    </row>
    <row r="2" spans="1:16" x14ac:dyDescent="0.25">
      <c r="A2" s="14" t="s">
        <v>181</v>
      </c>
      <c r="B2" s="12" t="s">
        <v>478</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21.9</v>
      </c>
      <c r="C6" s="12" t="s">
        <v>188</v>
      </c>
      <c r="H6" s="19" t="s">
        <v>189</v>
      </c>
      <c r="I6" s="12">
        <f>VLOOKUP($B$4,$B$9:$K$62,6,FALSE)</f>
        <v>21.9</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21.9</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21.9</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218</v>
      </c>
      <c r="C11" s="32">
        <v>44.6</v>
      </c>
      <c r="D11" s="35" t="s">
        <v>206</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44.6</v>
      </c>
      <c r="H11" s="12">
        <f t="shared" ref="H11:H62" si="2">LEN(TRIM(D11))</f>
        <v>6</v>
      </c>
      <c r="I11" s="12" t="str">
        <f t="shared" ref="I11:I62" si="3">IF(H11&gt;=3,MID(TRIM(D11),1,3),"NO")</f>
        <v>+/-</v>
      </c>
      <c r="J11" s="12" t="str">
        <f t="shared" ref="J11:J62" si="4">IF(TRIM(I11)="+/-",MID(TRIM(D11),4,H11-3),D11)</f>
        <v>0.1</v>
      </c>
      <c r="K11" s="13">
        <f t="shared" ref="K11:K62" si="5">IF(TRIM(J11)="*****",0,IF(ISERROR(VALUE(J11)),"NA",VALUE(J11/$I$4)))</f>
        <v>6.0790273556231005E-2</v>
      </c>
      <c r="L11" s="13">
        <f t="shared" ref="L11:L62" si="6">IF(AND(ISNUMBER(G11),ISNUMBER($I$6)),$I$6-G11,"N/A")</f>
        <v>-22.700000000000003</v>
      </c>
      <c r="M11" s="13">
        <f t="shared" ref="M11:M62" si="7">IF(AND(ISNUMBER(K11),ISNUMBER($I$7)),SQRT(K11^2+($I$7)^2),"N/A")</f>
        <v>8.5970429323592404E-2</v>
      </c>
      <c r="N11" s="13">
        <f>IF(AND(ISNUMBER(L11),ISNUMBER(M11),M11&lt;&gt;0),L11/M11,"NA")</f>
        <v>-264.04427869677465</v>
      </c>
      <c r="O11" s="12" t="s">
        <v>208</v>
      </c>
    </row>
    <row r="12" spans="1:16" x14ac:dyDescent="0.25">
      <c r="A12" s="30">
        <v>2</v>
      </c>
      <c r="B12" s="31" t="s">
        <v>258</v>
      </c>
      <c r="C12" s="32">
        <v>35.799999999999997</v>
      </c>
      <c r="D12" s="33" t="s">
        <v>210</v>
      </c>
      <c r="E12" s="48" t="str">
        <f t="shared" si="0"/>
        <v>Significantly Different</v>
      </c>
      <c r="G12" s="12">
        <f t="shared" si="1"/>
        <v>35.799999999999997</v>
      </c>
      <c r="H12" s="12">
        <f t="shared" si="2"/>
        <v>6</v>
      </c>
      <c r="I12" s="12" t="str">
        <f t="shared" si="3"/>
        <v>+/-</v>
      </c>
      <c r="J12" s="12" t="str">
        <f t="shared" si="4"/>
        <v>0.2</v>
      </c>
      <c r="K12" s="13">
        <f t="shared" si="5"/>
        <v>0.12158054711246201</v>
      </c>
      <c r="L12" s="13">
        <f t="shared" si="6"/>
        <v>-13.899999999999999</v>
      </c>
      <c r="M12" s="13">
        <f t="shared" si="7"/>
        <v>0.1359311840425404</v>
      </c>
      <c r="N12" s="13">
        <f t="shared" ref="N12:N62" si="8">IF(AND(ISNUMBER(L12),ISNUMBER(M12),M12&lt;&gt;0),L12/M12,"NA")</f>
        <v>-102.25762467904288</v>
      </c>
      <c r="O12" s="12" t="s">
        <v>211</v>
      </c>
    </row>
    <row r="13" spans="1:16" x14ac:dyDescent="0.25">
      <c r="A13" s="30">
        <v>3</v>
      </c>
      <c r="B13" s="31" t="s">
        <v>252</v>
      </c>
      <c r="C13" s="32">
        <v>34.1</v>
      </c>
      <c r="D13" s="33" t="s">
        <v>265</v>
      </c>
      <c r="E13" s="48" t="str">
        <f t="shared" si="0"/>
        <v>Significantly Different</v>
      </c>
      <c r="G13" s="12">
        <f t="shared" si="1"/>
        <v>34.1</v>
      </c>
      <c r="H13" s="12">
        <f t="shared" si="2"/>
        <v>6</v>
      </c>
      <c r="I13" s="12" t="str">
        <f t="shared" si="3"/>
        <v>+/-</v>
      </c>
      <c r="J13" s="12" t="str">
        <f t="shared" si="4"/>
        <v>0.7</v>
      </c>
      <c r="K13" s="13">
        <f t="shared" si="5"/>
        <v>0.42553191489361697</v>
      </c>
      <c r="L13" s="13">
        <f t="shared" si="6"/>
        <v>-12.200000000000003</v>
      </c>
      <c r="M13" s="13">
        <f t="shared" si="7"/>
        <v>0.42985214661796195</v>
      </c>
      <c r="N13" s="13">
        <f t="shared" si="8"/>
        <v>-28.381851983265655</v>
      </c>
      <c r="O13" s="12" t="s">
        <v>213</v>
      </c>
    </row>
    <row r="14" spans="1:16" x14ac:dyDescent="0.25">
      <c r="A14" s="30">
        <v>4</v>
      </c>
      <c r="B14" s="31" t="s">
        <v>257</v>
      </c>
      <c r="C14" s="32">
        <v>31.7</v>
      </c>
      <c r="D14" s="33" t="s">
        <v>228</v>
      </c>
      <c r="E14" s="48" t="str">
        <f t="shared" si="0"/>
        <v>Significantly Different</v>
      </c>
      <c r="G14" s="12">
        <f t="shared" si="1"/>
        <v>31.7</v>
      </c>
      <c r="H14" s="12">
        <f t="shared" si="2"/>
        <v>6</v>
      </c>
      <c r="I14" s="12" t="str">
        <f t="shared" si="3"/>
        <v>+/-</v>
      </c>
      <c r="J14" s="12" t="str">
        <f t="shared" si="4"/>
        <v>0.3</v>
      </c>
      <c r="K14" s="13">
        <f t="shared" si="5"/>
        <v>0.18237082066869301</v>
      </c>
      <c r="L14" s="13">
        <f t="shared" si="6"/>
        <v>-9.8000000000000007</v>
      </c>
      <c r="M14" s="13">
        <f t="shared" si="7"/>
        <v>0.19223572402239389</v>
      </c>
      <c r="N14" s="13">
        <f t="shared" si="8"/>
        <v>-50.979078159574442</v>
      </c>
      <c r="O14" s="12" t="s">
        <v>215</v>
      </c>
    </row>
    <row r="15" spans="1:16" x14ac:dyDescent="0.25">
      <c r="A15" s="30">
        <v>5</v>
      </c>
      <c r="B15" s="31" t="s">
        <v>254</v>
      </c>
      <c r="C15" s="32">
        <v>30.9</v>
      </c>
      <c r="D15" s="33" t="s">
        <v>217</v>
      </c>
      <c r="E15" s="48" t="str">
        <f t="shared" si="0"/>
        <v>Significantly Different</v>
      </c>
      <c r="G15" s="12">
        <f t="shared" si="1"/>
        <v>30.9</v>
      </c>
      <c r="H15" s="12">
        <f t="shared" si="2"/>
        <v>6</v>
      </c>
      <c r="I15" s="12" t="str">
        <f t="shared" si="3"/>
        <v>+/-</v>
      </c>
      <c r="J15" s="12" t="str">
        <f t="shared" si="4"/>
        <v>0.5</v>
      </c>
      <c r="K15" s="13">
        <f t="shared" si="5"/>
        <v>0.303951367781155</v>
      </c>
      <c r="L15" s="13">
        <f t="shared" si="6"/>
        <v>-9</v>
      </c>
      <c r="M15" s="13">
        <f t="shared" si="7"/>
        <v>0.30997079109986531</v>
      </c>
      <c r="N15" s="13">
        <f t="shared" si="8"/>
        <v>-29.034993807208149</v>
      </c>
      <c r="O15" s="12" t="s">
        <v>218</v>
      </c>
    </row>
    <row r="16" spans="1:16" x14ac:dyDescent="0.25">
      <c r="A16" s="30">
        <v>6</v>
      </c>
      <c r="B16" s="31" t="s">
        <v>259</v>
      </c>
      <c r="C16" s="32">
        <v>30.7</v>
      </c>
      <c r="D16" s="33" t="s">
        <v>210</v>
      </c>
      <c r="E16" s="48" t="str">
        <f t="shared" si="0"/>
        <v>Significantly Different</v>
      </c>
      <c r="G16" s="12">
        <f t="shared" si="1"/>
        <v>30.7</v>
      </c>
      <c r="H16" s="12">
        <f t="shared" si="2"/>
        <v>6</v>
      </c>
      <c r="I16" s="12" t="str">
        <f t="shared" si="3"/>
        <v>+/-</v>
      </c>
      <c r="J16" s="12" t="str">
        <f t="shared" si="4"/>
        <v>0.2</v>
      </c>
      <c r="K16" s="13">
        <f t="shared" si="5"/>
        <v>0.12158054711246201</v>
      </c>
      <c r="L16" s="13">
        <f t="shared" si="6"/>
        <v>-8.8000000000000007</v>
      </c>
      <c r="M16" s="13">
        <f t="shared" si="7"/>
        <v>0.1359311840425404</v>
      </c>
      <c r="N16" s="13">
        <f t="shared" si="8"/>
        <v>-64.738640084573916</v>
      </c>
      <c r="O16" s="12" t="s">
        <v>220</v>
      </c>
    </row>
    <row r="17" spans="1:15" x14ac:dyDescent="0.25">
      <c r="A17" s="30">
        <v>7</v>
      </c>
      <c r="B17" s="31" t="s">
        <v>229</v>
      </c>
      <c r="C17" s="32">
        <v>29.7</v>
      </c>
      <c r="D17" s="33" t="s">
        <v>210</v>
      </c>
      <c r="E17" s="48" t="str">
        <f t="shared" si="0"/>
        <v>Significantly Different</v>
      </c>
      <c r="G17" s="12">
        <f t="shared" si="1"/>
        <v>29.7</v>
      </c>
      <c r="H17" s="12">
        <f t="shared" si="2"/>
        <v>6</v>
      </c>
      <c r="I17" s="12" t="str">
        <f t="shared" si="3"/>
        <v>+/-</v>
      </c>
      <c r="J17" s="12" t="str">
        <f t="shared" si="4"/>
        <v>0.2</v>
      </c>
      <c r="K17" s="13">
        <f t="shared" si="5"/>
        <v>0.12158054711246201</v>
      </c>
      <c r="L17" s="13">
        <f t="shared" si="6"/>
        <v>-7.8000000000000007</v>
      </c>
      <c r="M17" s="13">
        <f t="shared" si="7"/>
        <v>0.1359311840425404</v>
      </c>
      <c r="N17" s="13">
        <f t="shared" si="8"/>
        <v>-57.381976438599615</v>
      </c>
      <c r="O17" s="12" t="s">
        <v>222</v>
      </c>
    </row>
    <row r="18" spans="1:15" x14ac:dyDescent="0.25">
      <c r="A18" s="30">
        <v>8</v>
      </c>
      <c r="B18" s="31" t="s">
        <v>213</v>
      </c>
      <c r="C18" s="32">
        <v>27.5</v>
      </c>
      <c r="D18" s="33" t="s">
        <v>255</v>
      </c>
      <c r="E18" s="48" t="str">
        <f t="shared" si="0"/>
        <v>Significantly Different</v>
      </c>
      <c r="G18" s="12">
        <f t="shared" si="1"/>
        <v>27.5</v>
      </c>
      <c r="H18" s="12">
        <f t="shared" si="2"/>
        <v>6</v>
      </c>
      <c r="I18" s="12" t="str">
        <f t="shared" si="3"/>
        <v>+/-</v>
      </c>
      <c r="J18" s="12" t="str">
        <f t="shared" si="4"/>
        <v>0.4</v>
      </c>
      <c r="K18" s="13">
        <f t="shared" si="5"/>
        <v>0.24316109422492402</v>
      </c>
      <c r="L18" s="13">
        <f t="shared" si="6"/>
        <v>-5.6000000000000014</v>
      </c>
      <c r="M18" s="13">
        <f t="shared" si="7"/>
        <v>0.25064471888253259</v>
      </c>
      <c r="N18" s="13">
        <f t="shared" si="8"/>
        <v>-22.342381778346997</v>
      </c>
      <c r="O18" s="12" t="s">
        <v>224</v>
      </c>
    </row>
    <row r="19" spans="1:15" x14ac:dyDescent="0.25">
      <c r="A19" s="30">
        <v>8</v>
      </c>
      <c r="B19" s="31" t="s">
        <v>233</v>
      </c>
      <c r="C19" s="32">
        <v>27.5</v>
      </c>
      <c r="D19" s="33" t="s">
        <v>246</v>
      </c>
      <c r="E19" s="48" t="str">
        <f t="shared" si="0"/>
        <v>Significantly Different</v>
      </c>
      <c r="G19" s="12">
        <f t="shared" si="1"/>
        <v>27.5</v>
      </c>
      <c r="H19" s="12">
        <f t="shared" si="2"/>
        <v>6</v>
      </c>
      <c r="I19" s="12" t="str">
        <f t="shared" si="3"/>
        <v>+/-</v>
      </c>
      <c r="J19" s="12" t="str">
        <f t="shared" si="4"/>
        <v>0.9</v>
      </c>
      <c r="K19" s="13">
        <f t="shared" si="5"/>
        <v>0.54711246200607899</v>
      </c>
      <c r="L19" s="13">
        <f t="shared" si="6"/>
        <v>-5.6000000000000014</v>
      </c>
      <c r="M19" s="13">
        <f t="shared" si="7"/>
        <v>0.55047933970440222</v>
      </c>
      <c r="N19" s="13">
        <f t="shared" si="8"/>
        <v>-10.172952182014866</v>
      </c>
      <c r="O19" s="12" t="s">
        <v>226</v>
      </c>
    </row>
    <row r="20" spans="1:15" x14ac:dyDescent="0.25">
      <c r="A20" s="30">
        <v>10</v>
      </c>
      <c r="B20" s="31" t="s">
        <v>247</v>
      </c>
      <c r="C20" s="32">
        <v>24.3</v>
      </c>
      <c r="D20" s="35" t="s">
        <v>255</v>
      </c>
      <c r="E20" s="48" t="str">
        <f t="shared" si="0"/>
        <v>Significantly Different</v>
      </c>
      <c r="G20" s="12">
        <f t="shared" si="1"/>
        <v>24.3</v>
      </c>
      <c r="H20" s="12">
        <f t="shared" si="2"/>
        <v>6</v>
      </c>
      <c r="I20" s="12" t="str">
        <f t="shared" si="3"/>
        <v>+/-</v>
      </c>
      <c r="J20" s="12" t="str">
        <f t="shared" si="4"/>
        <v>0.4</v>
      </c>
      <c r="K20" s="13">
        <f t="shared" si="5"/>
        <v>0.24316109422492402</v>
      </c>
      <c r="L20" s="13">
        <f t="shared" si="6"/>
        <v>-2.4000000000000021</v>
      </c>
      <c r="M20" s="13">
        <f t="shared" si="7"/>
        <v>0.25064471888253259</v>
      </c>
      <c r="N20" s="13">
        <f t="shared" si="8"/>
        <v>-9.5753064764344327</v>
      </c>
      <c r="O20" s="12" t="s">
        <v>229</v>
      </c>
    </row>
    <row r="21" spans="1:15" x14ac:dyDescent="0.25">
      <c r="A21" s="30">
        <v>11</v>
      </c>
      <c r="B21" s="31" t="s">
        <v>235</v>
      </c>
      <c r="C21" s="32">
        <v>23.5</v>
      </c>
      <c r="D21" s="33" t="s">
        <v>210</v>
      </c>
      <c r="E21" s="48" t="str">
        <f t="shared" si="0"/>
        <v>Significantly Different</v>
      </c>
      <c r="G21" s="12">
        <f t="shared" si="1"/>
        <v>23.5</v>
      </c>
      <c r="H21" s="12">
        <f t="shared" si="2"/>
        <v>6</v>
      </c>
      <c r="I21" s="12" t="str">
        <f t="shared" si="3"/>
        <v>+/-</v>
      </c>
      <c r="J21" s="12" t="str">
        <f t="shared" si="4"/>
        <v>0.2</v>
      </c>
      <c r="K21" s="13">
        <f t="shared" si="5"/>
        <v>0.12158054711246201</v>
      </c>
      <c r="L21" s="13">
        <f t="shared" si="6"/>
        <v>-1.6000000000000014</v>
      </c>
      <c r="M21" s="13">
        <f t="shared" si="7"/>
        <v>0.1359311840425404</v>
      </c>
      <c r="N21" s="13">
        <f t="shared" si="8"/>
        <v>-11.770661833558904</v>
      </c>
      <c r="O21" s="12" t="s">
        <v>231</v>
      </c>
    </row>
    <row r="22" spans="1:15" x14ac:dyDescent="0.25">
      <c r="A22" s="30">
        <v>12</v>
      </c>
      <c r="B22" s="31" t="s">
        <v>222</v>
      </c>
      <c r="C22" s="32">
        <v>22.1</v>
      </c>
      <c r="D22" s="33" t="s">
        <v>255</v>
      </c>
      <c r="E22" s="48" t="str">
        <f t="shared" si="0"/>
        <v>Not Significantly Different</v>
      </c>
      <c r="G22" s="12">
        <f t="shared" si="1"/>
        <v>22.1</v>
      </c>
      <c r="H22" s="12">
        <f t="shared" si="2"/>
        <v>6</v>
      </c>
      <c r="I22" s="12" t="str">
        <f t="shared" si="3"/>
        <v>+/-</v>
      </c>
      <c r="J22" s="12" t="str">
        <f t="shared" si="4"/>
        <v>0.4</v>
      </c>
      <c r="K22" s="13">
        <f t="shared" si="5"/>
        <v>0.24316109422492402</v>
      </c>
      <c r="L22" s="13">
        <f t="shared" si="6"/>
        <v>-0.20000000000000284</v>
      </c>
      <c r="M22" s="13">
        <f t="shared" si="7"/>
        <v>0.25064471888253259</v>
      </c>
      <c r="N22" s="13">
        <f t="shared" si="8"/>
        <v>-0.79794220636954671</v>
      </c>
      <c r="O22" s="12" t="s">
        <v>233</v>
      </c>
    </row>
    <row r="23" spans="1:15" x14ac:dyDescent="0.25">
      <c r="A23" s="30">
        <v>13</v>
      </c>
      <c r="B23" s="31" t="s">
        <v>245</v>
      </c>
      <c r="C23" s="32">
        <v>21.7</v>
      </c>
      <c r="D23" s="33" t="s">
        <v>294</v>
      </c>
      <c r="E23" s="48" t="str">
        <f t="shared" si="0"/>
        <v>Not Significantly Different</v>
      </c>
      <c r="G23" s="12">
        <f t="shared" si="1"/>
        <v>21.7</v>
      </c>
      <c r="H23" s="12">
        <f t="shared" si="2"/>
        <v>6</v>
      </c>
      <c r="I23" s="12" t="str">
        <f t="shared" si="3"/>
        <v>+/-</v>
      </c>
      <c r="J23" s="12" t="str">
        <f t="shared" si="4"/>
        <v>0.8</v>
      </c>
      <c r="K23" s="13">
        <f t="shared" si="5"/>
        <v>0.48632218844984804</v>
      </c>
      <c r="L23" s="13">
        <f t="shared" si="6"/>
        <v>0.19999999999999929</v>
      </c>
      <c r="M23" s="13">
        <f t="shared" si="7"/>
        <v>0.49010685399991183</v>
      </c>
      <c r="N23" s="13">
        <f t="shared" si="8"/>
        <v>0.4080742767984944</v>
      </c>
      <c r="O23" s="12" t="s">
        <v>221</v>
      </c>
    </row>
    <row r="24" spans="1:15" x14ac:dyDescent="0.25">
      <c r="A24" s="30">
        <v>14</v>
      </c>
      <c r="B24" s="31" t="s">
        <v>256</v>
      </c>
      <c r="C24" s="32">
        <v>20</v>
      </c>
      <c r="D24" s="33" t="s">
        <v>228</v>
      </c>
      <c r="E24" s="48" t="str">
        <f t="shared" si="0"/>
        <v>Significantly Different</v>
      </c>
      <c r="G24" s="12">
        <f t="shared" si="1"/>
        <v>20</v>
      </c>
      <c r="H24" s="12">
        <f t="shared" si="2"/>
        <v>6</v>
      </c>
      <c r="I24" s="12" t="str">
        <f t="shared" si="3"/>
        <v>+/-</v>
      </c>
      <c r="J24" s="12" t="str">
        <f t="shared" si="4"/>
        <v>0.3</v>
      </c>
      <c r="K24" s="13">
        <f t="shared" si="5"/>
        <v>0.18237082066869301</v>
      </c>
      <c r="L24" s="13">
        <f t="shared" si="6"/>
        <v>1.8999999999999986</v>
      </c>
      <c r="M24" s="13">
        <f t="shared" si="7"/>
        <v>0.19223572402239389</v>
      </c>
      <c r="N24" s="13">
        <f t="shared" si="8"/>
        <v>9.8836988268562624</v>
      </c>
      <c r="O24" s="12" t="s">
        <v>235</v>
      </c>
    </row>
    <row r="25" spans="1:15" x14ac:dyDescent="0.25">
      <c r="A25" s="30">
        <v>15</v>
      </c>
      <c r="B25" s="31" t="s">
        <v>244</v>
      </c>
      <c r="C25" s="32">
        <v>19.3</v>
      </c>
      <c r="D25" s="33" t="s">
        <v>228</v>
      </c>
      <c r="E25" s="48" t="str">
        <f t="shared" si="0"/>
        <v>Significantly Different</v>
      </c>
      <c r="G25" s="12">
        <f t="shared" si="1"/>
        <v>19.3</v>
      </c>
      <c r="H25" s="12">
        <f t="shared" si="2"/>
        <v>6</v>
      </c>
      <c r="I25" s="12" t="str">
        <f t="shared" si="3"/>
        <v>+/-</v>
      </c>
      <c r="J25" s="12" t="str">
        <f t="shared" si="4"/>
        <v>0.3</v>
      </c>
      <c r="K25" s="13">
        <f t="shared" si="5"/>
        <v>0.18237082066869301</v>
      </c>
      <c r="L25" s="13">
        <f t="shared" si="6"/>
        <v>2.5999999999999979</v>
      </c>
      <c r="M25" s="13">
        <f t="shared" si="7"/>
        <v>0.19223572402239389</v>
      </c>
      <c r="N25" s="13">
        <f t="shared" si="8"/>
        <v>13.525061552540146</v>
      </c>
      <c r="O25" s="12" t="s">
        <v>237</v>
      </c>
    </row>
    <row r="26" spans="1:15" x14ac:dyDescent="0.25">
      <c r="A26" s="30">
        <v>16</v>
      </c>
      <c r="B26" s="31" t="s">
        <v>226</v>
      </c>
      <c r="C26" s="32">
        <v>16.899999999999999</v>
      </c>
      <c r="D26" s="33" t="s">
        <v>246</v>
      </c>
      <c r="E26" s="48" t="str">
        <f t="shared" si="0"/>
        <v>Significantly Different</v>
      </c>
      <c r="G26" s="12">
        <f t="shared" si="1"/>
        <v>16.899999999999999</v>
      </c>
      <c r="H26" s="12">
        <f t="shared" si="2"/>
        <v>6</v>
      </c>
      <c r="I26" s="12" t="str">
        <f t="shared" si="3"/>
        <v>+/-</v>
      </c>
      <c r="J26" s="12" t="str">
        <f t="shared" si="4"/>
        <v>0.9</v>
      </c>
      <c r="K26" s="13">
        <f t="shared" si="5"/>
        <v>0.54711246200607899</v>
      </c>
      <c r="L26" s="13">
        <f t="shared" si="6"/>
        <v>5</v>
      </c>
      <c r="M26" s="13">
        <f t="shared" si="7"/>
        <v>0.55047933970440222</v>
      </c>
      <c r="N26" s="13">
        <f t="shared" si="8"/>
        <v>9.0829930196561293</v>
      </c>
      <c r="O26" s="12" t="s">
        <v>219</v>
      </c>
    </row>
    <row r="27" spans="1:15" x14ac:dyDescent="0.25">
      <c r="A27" s="30">
        <v>17</v>
      </c>
      <c r="B27" s="31" t="s">
        <v>220</v>
      </c>
      <c r="C27" s="32">
        <v>16.7</v>
      </c>
      <c r="D27" s="33" t="s">
        <v>255</v>
      </c>
      <c r="E27" s="48" t="str">
        <f t="shared" si="0"/>
        <v>Significantly Different</v>
      </c>
      <c r="G27" s="12">
        <f t="shared" si="1"/>
        <v>16.7</v>
      </c>
      <c r="H27" s="12">
        <f t="shared" si="2"/>
        <v>6</v>
      </c>
      <c r="I27" s="12" t="str">
        <f t="shared" si="3"/>
        <v>+/-</v>
      </c>
      <c r="J27" s="12" t="str">
        <f t="shared" si="4"/>
        <v>0.4</v>
      </c>
      <c r="K27" s="13">
        <f t="shared" si="5"/>
        <v>0.24316109422492402</v>
      </c>
      <c r="L27" s="13">
        <f t="shared" si="6"/>
        <v>5.1999999999999993</v>
      </c>
      <c r="M27" s="13">
        <f t="shared" si="7"/>
        <v>0.25064471888253259</v>
      </c>
      <c r="N27" s="13">
        <f t="shared" si="8"/>
        <v>20.746497365607915</v>
      </c>
      <c r="O27" s="12" t="s">
        <v>236</v>
      </c>
    </row>
    <row r="28" spans="1:15" x14ac:dyDescent="0.25">
      <c r="A28" s="30">
        <v>18</v>
      </c>
      <c r="B28" s="31" t="s">
        <v>262</v>
      </c>
      <c r="C28" s="32">
        <v>16.399999999999999</v>
      </c>
      <c r="D28" s="33" t="s">
        <v>210</v>
      </c>
      <c r="E28" s="48" t="str">
        <f t="shared" si="0"/>
        <v>Significantly Different</v>
      </c>
      <c r="G28" s="12">
        <f t="shared" si="1"/>
        <v>16.399999999999999</v>
      </c>
      <c r="H28" s="12">
        <f t="shared" si="2"/>
        <v>6</v>
      </c>
      <c r="I28" s="12" t="str">
        <f t="shared" si="3"/>
        <v>+/-</v>
      </c>
      <c r="J28" s="12" t="str">
        <f t="shared" si="4"/>
        <v>0.2</v>
      </c>
      <c r="K28" s="13">
        <f t="shared" si="5"/>
        <v>0.12158054711246201</v>
      </c>
      <c r="L28" s="13">
        <f t="shared" si="6"/>
        <v>5.5</v>
      </c>
      <c r="M28" s="13">
        <f t="shared" si="7"/>
        <v>0.1359311840425404</v>
      </c>
      <c r="N28" s="13">
        <f t="shared" si="8"/>
        <v>40.461650052858694</v>
      </c>
      <c r="O28" s="12" t="s">
        <v>225</v>
      </c>
    </row>
    <row r="29" spans="1:15" x14ac:dyDescent="0.25">
      <c r="A29" s="30">
        <v>19</v>
      </c>
      <c r="B29" s="31" t="s">
        <v>211</v>
      </c>
      <c r="C29" s="32">
        <v>16.3</v>
      </c>
      <c r="D29" s="33" t="s">
        <v>265</v>
      </c>
      <c r="E29" s="48" t="str">
        <f t="shared" si="0"/>
        <v>Significantly Different</v>
      </c>
      <c r="G29" s="12">
        <f t="shared" si="1"/>
        <v>16.3</v>
      </c>
      <c r="H29" s="12">
        <f t="shared" si="2"/>
        <v>6</v>
      </c>
      <c r="I29" s="12" t="str">
        <f t="shared" si="3"/>
        <v>+/-</v>
      </c>
      <c r="J29" s="12" t="str">
        <f t="shared" si="4"/>
        <v>0.7</v>
      </c>
      <c r="K29" s="13">
        <f t="shared" si="5"/>
        <v>0.42553191489361697</v>
      </c>
      <c r="L29" s="13">
        <f t="shared" si="6"/>
        <v>5.5999999999999979</v>
      </c>
      <c r="M29" s="13">
        <f t="shared" si="7"/>
        <v>0.42985214661796195</v>
      </c>
      <c r="N29" s="13">
        <f t="shared" si="8"/>
        <v>13.02773533658095</v>
      </c>
      <c r="O29" s="12" t="s">
        <v>241</v>
      </c>
    </row>
    <row r="30" spans="1:15" x14ac:dyDescent="0.25">
      <c r="A30" s="30">
        <v>20</v>
      </c>
      <c r="B30" s="31" t="s">
        <v>239</v>
      </c>
      <c r="C30" s="32">
        <v>15.9</v>
      </c>
      <c r="D30" s="33" t="s">
        <v>255</v>
      </c>
      <c r="E30" s="48" t="str">
        <f t="shared" si="0"/>
        <v>Significantly Different</v>
      </c>
      <c r="G30" s="12">
        <f t="shared" si="1"/>
        <v>15.9</v>
      </c>
      <c r="H30" s="12">
        <f t="shared" si="2"/>
        <v>6</v>
      </c>
      <c r="I30" s="12" t="str">
        <f t="shared" si="3"/>
        <v>+/-</v>
      </c>
      <c r="J30" s="12" t="str">
        <f t="shared" si="4"/>
        <v>0.4</v>
      </c>
      <c r="K30" s="13">
        <f t="shared" si="5"/>
        <v>0.24316109422492402</v>
      </c>
      <c r="L30" s="13">
        <f t="shared" si="6"/>
        <v>5.9999999999999982</v>
      </c>
      <c r="M30" s="13">
        <f t="shared" si="7"/>
        <v>0.25064471888253259</v>
      </c>
      <c r="N30" s="13">
        <f t="shared" si="8"/>
        <v>23.938266191086054</v>
      </c>
      <c r="O30" s="12" t="s">
        <v>207</v>
      </c>
    </row>
    <row r="31" spans="1:15" x14ac:dyDescent="0.25">
      <c r="A31" s="30">
        <v>21</v>
      </c>
      <c r="B31" s="31" t="s">
        <v>232</v>
      </c>
      <c r="C31" s="32">
        <v>15.8</v>
      </c>
      <c r="D31" s="33" t="s">
        <v>255</v>
      </c>
      <c r="E31" s="48" t="str">
        <f t="shared" si="0"/>
        <v>Significantly Different</v>
      </c>
      <c r="G31" s="12">
        <f t="shared" si="1"/>
        <v>15.8</v>
      </c>
      <c r="H31" s="12">
        <f t="shared" si="2"/>
        <v>6</v>
      </c>
      <c r="I31" s="12" t="str">
        <f t="shared" si="3"/>
        <v>+/-</v>
      </c>
      <c r="J31" s="12" t="str">
        <f t="shared" si="4"/>
        <v>0.4</v>
      </c>
      <c r="K31" s="13">
        <f t="shared" si="5"/>
        <v>0.24316109422492402</v>
      </c>
      <c r="L31" s="13">
        <f t="shared" si="6"/>
        <v>6.0999999999999979</v>
      </c>
      <c r="M31" s="13">
        <f t="shared" si="7"/>
        <v>0.25064471888253259</v>
      </c>
      <c r="N31" s="13">
        <f t="shared" si="8"/>
        <v>24.337237294270821</v>
      </c>
      <c r="O31" s="12" t="s">
        <v>244</v>
      </c>
    </row>
    <row r="32" spans="1:15" x14ac:dyDescent="0.25">
      <c r="A32" s="30">
        <v>22</v>
      </c>
      <c r="B32" s="31" t="s">
        <v>231</v>
      </c>
      <c r="C32" s="32">
        <v>14</v>
      </c>
      <c r="D32" s="33" t="s">
        <v>228</v>
      </c>
      <c r="E32" s="48" t="str">
        <f t="shared" si="0"/>
        <v>Significantly Different</v>
      </c>
      <c r="G32" s="12">
        <f t="shared" si="1"/>
        <v>14</v>
      </c>
      <c r="H32" s="12">
        <f t="shared" si="2"/>
        <v>6</v>
      </c>
      <c r="I32" s="12" t="str">
        <f t="shared" si="3"/>
        <v>+/-</v>
      </c>
      <c r="J32" s="12" t="str">
        <f t="shared" si="4"/>
        <v>0.3</v>
      </c>
      <c r="K32" s="13">
        <f t="shared" si="5"/>
        <v>0.18237082066869301</v>
      </c>
      <c r="L32" s="13">
        <f t="shared" si="6"/>
        <v>7.8999999999999986</v>
      </c>
      <c r="M32" s="13">
        <f t="shared" si="7"/>
        <v>0.19223572402239389</v>
      </c>
      <c r="N32" s="13">
        <f t="shared" si="8"/>
        <v>41.095379332718167</v>
      </c>
      <c r="O32" s="12" t="s">
        <v>247</v>
      </c>
    </row>
    <row r="33" spans="1:15" x14ac:dyDescent="0.25">
      <c r="A33" s="30">
        <v>23</v>
      </c>
      <c r="B33" s="31" t="s">
        <v>224</v>
      </c>
      <c r="C33" s="32">
        <v>13.1</v>
      </c>
      <c r="D33" s="33" t="s">
        <v>253</v>
      </c>
      <c r="E33" s="48" t="str">
        <f t="shared" si="0"/>
        <v>Significantly Different</v>
      </c>
      <c r="G33" s="12">
        <f t="shared" si="1"/>
        <v>13.1</v>
      </c>
      <c r="H33" s="12">
        <f t="shared" si="2"/>
        <v>6</v>
      </c>
      <c r="I33" s="12" t="str">
        <f t="shared" si="3"/>
        <v>+/-</v>
      </c>
      <c r="J33" s="12" t="str">
        <f t="shared" si="4"/>
        <v>0.6</v>
      </c>
      <c r="K33" s="13">
        <f t="shared" si="5"/>
        <v>0.36474164133738601</v>
      </c>
      <c r="L33" s="13">
        <f t="shared" si="6"/>
        <v>8.7999999999999989</v>
      </c>
      <c r="M33" s="13">
        <f t="shared" si="7"/>
        <v>0.36977279819442066</v>
      </c>
      <c r="N33" s="13">
        <f t="shared" si="8"/>
        <v>23.798397402323516</v>
      </c>
      <c r="O33" s="12" t="s">
        <v>249</v>
      </c>
    </row>
    <row r="34" spans="1:15" x14ac:dyDescent="0.25">
      <c r="A34" s="30">
        <v>24</v>
      </c>
      <c r="B34" s="31" t="s">
        <v>240</v>
      </c>
      <c r="C34" s="32">
        <v>12.2</v>
      </c>
      <c r="D34" s="33" t="s">
        <v>228</v>
      </c>
      <c r="E34" s="48" t="str">
        <f t="shared" si="0"/>
        <v>Significantly Different</v>
      </c>
      <c r="G34" s="12">
        <f t="shared" si="1"/>
        <v>12.2</v>
      </c>
      <c r="H34" s="12">
        <f t="shared" si="2"/>
        <v>6</v>
      </c>
      <c r="I34" s="12" t="str">
        <f t="shared" si="3"/>
        <v>+/-</v>
      </c>
      <c r="J34" s="12" t="str">
        <f t="shared" si="4"/>
        <v>0.3</v>
      </c>
      <c r="K34" s="13">
        <f t="shared" si="5"/>
        <v>0.18237082066869301</v>
      </c>
      <c r="L34" s="13">
        <f t="shared" si="6"/>
        <v>9.6999999999999993</v>
      </c>
      <c r="M34" s="13">
        <f t="shared" si="7"/>
        <v>0.19223572402239389</v>
      </c>
      <c r="N34" s="13">
        <f t="shared" si="8"/>
        <v>50.458883484476736</v>
      </c>
      <c r="O34" s="12" t="s">
        <v>240</v>
      </c>
    </row>
    <row r="35" spans="1:15" x14ac:dyDescent="0.25">
      <c r="A35" s="30">
        <v>25</v>
      </c>
      <c r="B35" s="31" t="s">
        <v>261</v>
      </c>
      <c r="C35" s="32">
        <v>12</v>
      </c>
      <c r="D35" s="33" t="s">
        <v>210</v>
      </c>
      <c r="E35" s="48" t="str">
        <f t="shared" si="0"/>
        <v>Significantly Different</v>
      </c>
      <c r="G35" s="12">
        <f t="shared" si="1"/>
        <v>12</v>
      </c>
      <c r="H35" s="12">
        <f t="shared" si="2"/>
        <v>6</v>
      </c>
      <c r="I35" s="12" t="str">
        <f t="shared" si="3"/>
        <v>+/-</v>
      </c>
      <c r="J35" s="12" t="str">
        <f t="shared" si="4"/>
        <v>0.2</v>
      </c>
      <c r="K35" s="13">
        <f t="shared" si="5"/>
        <v>0.12158054711246201</v>
      </c>
      <c r="L35" s="13">
        <f t="shared" si="6"/>
        <v>9.8999999999999986</v>
      </c>
      <c r="M35" s="13">
        <f t="shared" si="7"/>
        <v>0.1359311840425404</v>
      </c>
      <c r="N35" s="13">
        <f t="shared" si="8"/>
        <v>72.830970095145645</v>
      </c>
      <c r="O35" s="12" t="s">
        <v>250</v>
      </c>
    </row>
    <row r="36" spans="1:15" x14ac:dyDescent="0.25">
      <c r="A36" s="30">
        <v>26</v>
      </c>
      <c r="B36" s="31" t="s">
        <v>248</v>
      </c>
      <c r="C36" s="32">
        <v>11.9</v>
      </c>
      <c r="D36" s="33" t="s">
        <v>210</v>
      </c>
      <c r="E36" s="48" t="str">
        <f t="shared" si="0"/>
        <v>Significantly Different</v>
      </c>
      <c r="G36" s="12">
        <f t="shared" si="1"/>
        <v>11.9</v>
      </c>
      <c r="H36" s="12">
        <f t="shared" si="2"/>
        <v>6</v>
      </c>
      <c r="I36" s="12" t="str">
        <f t="shared" si="3"/>
        <v>+/-</v>
      </c>
      <c r="J36" s="12" t="str">
        <f t="shared" si="4"/>
        <v>0.2</v>
      </c>
      <c r="K36" s="13">
        <f t="shared" si="5"/>
        <v>0.12158054711246201</v>
      </c>
      <c r="L36" s="13">
        <f t="shared" si="6"/>
        <v>9.9999999999999982</v>
      </c>
      <c r="M36" s="13">
        <f t="shared" si="7"/>
        <v>0.1359311840425404</v>
      </c>
      <c r="N36" s="13">
        <f t="shared" si="8"/>
        <v>73.566636459743066</v>
      </c>
      <c r="O36" s="12" t="s">
        <v>242</v>
      </c>
    </row>
    <row r="37" spans="1:15" x14ac:dyDescent="0.25">
      <c r="A37" s="30">
        <v>27</v>
      </c>
      <c r="B37" s="31" t="s">
        <v>236</v>
      </c>
      <c r="C37" s="32">
        <v>11.8</v>
      </c>
      <c r="D37" s="33" t="s">
        <v>255</v>
      </c>
      <c r="E37" s="48" t="str">
        <f t="shared" si="0"/>
        <v>Significantly Different</v>
      </c>
      <c r="G37" s="12">
        <f t="shared" si="1"/>
        <v>11.8</v>
      </c>
      <c r="H37" s="12">
        <f t="shared" si="2"/>
        <v>6</v>
      </c>
      <c r="I37" s="12" t="str">
        <f t="shared" si="3"/>
        <v>+/-</v>
      </c>
      <c r="J37" s="12" t="str">
        <f t="shared" si="4"/>
        <v>0.4</v>
      </c>
      <c r="K37" s="13">
        <f t="shared" si="5"/>
        <v>0.24316109422492402</v>
      </c>
      <c r="L37" s="13">
        <f t="shared" si="6"/>
        <v>10.099999999999998</v>
      </c>
      <c r="M37" s="13">
        <f t="shared" si="7"/>
        <v>0.25064471888253259</v>
      </c>
      <c r="N37" s="13">
        <f t="shared" si="8"/>
        <v>40.296081421661526</v>
      </c>
      <c r="O37" s="12" t="s">
        <v>223</v>
      </c>
    </row>
    <row r="38" spans="1:15" x14ac:dyDescent="0.25">
      <c r="A38" s="30">
        <v>28</v>
      </c>
      <c r="B38" s="31" t="s">
        <v>227</v>
      </c>
      <c r="C38" s="32">
        <v>11.2</v>
      </c>
      <c r="D38" s="33" t="s">
        <v>255</v>
      </c>
      <c r="E38" s="48" t="str">
        <f t="shared" si="0"/>
        <v>Significantly Different</v>
      </c>
      <c r="G38" s="12">
        <f t="shared" si="1"/>
        <v>11.2</v>
      </c>
      <c r="H38" s="12">
        <f t="shared" si="2"/>
        <v>6</v>
      </c>
      <c r="I38" s="12" t="str">
        <f t="shared" si="3"/>
        <v>+/-</v>
      </c>
      <c r="J38" s="12" t="str">
        <f t="shared" si="4"/>
        <v>0.4</v>
      </c>
      <c r="K38" s="13">
        <f t="shared" si="5"/>
        <v>0.24316109422492402</v>
      </c>
      <c r="L38" s="13">
        <f t="shared" si="6"/>
        <v>10.7</v>
      </c>
      <c r="M38" s="13">
        <f t="shared" si="7"/>
        <v>0.25064471888253259</v>
      </c>
      <c r="N38" s="13">
        <f t="shared" si="8"/>
        <v>42.689908040770142</v>
      </c>
      <c r="O38" s="12" t="s">
        <v>227</v>
      </c>
    </row>
    <row r="39" spans="1:15" x14ac:dyDescent="0.25">
      <c r="A39" s="30">
        <v>29</v>
      </c>
      <c r="B39" s="31" t="s">
        <v>221</v>
      </c>
      <c r="C39" s="32">
        <v>10.9</v>
      </c>
      <c r="D39" s="33" t="s">
        <v>217</v>
      </c>
      <c r="E39" s="48" t="str">
        <f t="shared" si="0"/>
        <v>Significantly Different</v>
      </c>
      <c r="G39" s="12">
        <f t="shared" si="1"/>
        <v>10.9</v>
      </c>
      <c r="H39" s="12">
        <f t="shared" si="2"/>
        <v>6</v>
      </c>
      <c r="I39" s="12" t="str">
        <f t="shared" si="3"/>
        <v>+/-</v>
      </c>
      <c r="J39" s="12" t="str">
        <f t="shared" si="4"/>
        <v>0.5</v>
      </c>
      <c r="K39" s="13">
        <f t="shared" si="5"/>
        <v>0.303951367781155</v>
      </c>
      <c r="L39" s="13">
        <f t="shared" si="6"/>
        <v>10.999999999999998</v>
      </c>
      <c r="M39" s="13">
        <f t="shared" si="7"/>
        <v>0.30997079109986531</v>
      </c>
      <c r="N39" s="13">
        <f t="shared" si="8"/>
        <v>35.487214653254398</v>
      </c>
      <c r="O39" s="12" t="s">
        <v>254</v>
      </c>
    </row>
    <row r="40" spans="1:15" x14ac:dyDescent="0.25">
      <c r="A40" s="30">
        <v>30</v>
      </c>
      <c r="B40" s="31" t="s">
        <v>260</v>
      </c>
      <c r="C40" s="32">
        <v>10.7</v>
      </c>
      <c r="D40" s="33" t="s">
        <v>210</v>
      </c>
      <c r="E40" s="48" t="str">
        <f t="shared" si="0"/>
        <v>Significantly Different</v>
      </c>
      <c r="G40" s="12">
        <f t="shared" si="1"/>
        <v>10.7</v>
      </c>
      <c r="H40" s="12">
        <f t="shared" si="2"/>
        <v>6</v>
      </c>
      <c r="I40" s="12" t="str">
        <f t="shared" si="3"/>
        <v>+/-</v>
      </c>
      <c r="J40" s="12" t="str">
        <f t="shared" si="4"/>
        <v>0.2</v>
      </c>
      <c r="K40" s="13">
        <f t="shared" si="5"/>
        <v>0.12158054711246201</v>
      </c>
      <c r="L40" s="13">
        <f t="shared" si="6"/>
        <v>11.2</v>
      </c>
      <c r="M40" s="13">
        <f t="shared" si="7"/>
        <v>0.1359311840425404</v>
      </c>
      <c r="N40" s="13">
        <f t="shared" si="8"/>
        <v>82.394632834912244</v>
      </c>
      <c r="O40" s="12" t="s">
        <v>214</v>
      </c>
    </row>
    <row r="41" spans="1:15" x14ac:dyDescent="0.25">
      <c r="A41" s="30">
        <v>31</v>
      </c>
      <c r="B41" s="31" t="s">
        <v>249</v>
      </c>
      <c r="C41" s="32">
        <v>9.8000000000000007</v>
      </c>
      <c r="D41" s="33" t="s">
        <v>210</v>
      </c>
      <c r="E41" s="48" t="str">
        <f t="shared" si="0"/>
        <v>Significantly Different</v>
      </c>
      <c r="G41" s="12">
        <f t="shared" si="1"/>
        <v>9.8000000000000007</v>
      </c>
      <c r="H41" s="12">
        <f t="shared" si="2"/>
        <v>6</v>
      </c>
      <c r="I41" s="12" t="str">
        <f t="shared" si="3"/>
        <v>+/-</v>
      </c>
      <c r="J41" s="12" t="str">
        <f t="shared" si="4"/>
        <v>0.2</v>
      </c>
      <c r="K41" s="13">
        <f t="shared" si="5"/>
        <v>0.12158054711246201</v>
      </c>
      <c r="L41" s="13">
        <f t="shared" si="6"/>
        <v>12.099999999999998</v>
      </c>
      <c r="M41" s="13">
        <f t="shared" si="7"/>
        <v>0.1359311840425404</v>
      </c>
      <c r="N41" s="13">
        <f t="shared" si="8"/>
        <v>89.015630116289117</v>
      </c>
      <c r="O41" s="12" t="s">
        <v>257</v>
      </c>
    </row>
    <row r="42" spans="1:15" x14ac:dyDescent="0.25">
      <c r="A42" s="30">
        <v>32</v>
      </c>
      <c r="B42" s="31" t="s">
        <v>237</v>
      </c>
      <c r="C42" s="32">
        <v>8.9</v>
      </c>
      <c r="D42" s="33" t="s">
        <v>228</v>
      </c>
      <c r="E42" s="48" t="str">
        <f t="shared" si="0"/>
        <v>Significantly Different</v>
      </c>
      <c r="G42" s="12">
        <f t="shared" si="1"/>
        <v>8.9</v>
      </c>
      <c r="H42" s="12">
        <f t="shared" si="2"/>
        <v>6</v>
      </c>
      <c r="I42" s="12" t="str">
        <f t="shared" si="3"/>
        <v>+/-</v>
      </c>
      <c r="J42" s="12" t="str">
        <f t="shared" si="4"/>
        <v>0.3</v>
      </c>
      <c r="K42" s="13">
        <f t="shared" si="5"/>
        <v>0.18237082066869301</v>
      </c>
      <c r="L42" s="13">
        <f t="shared" si="6"/>
        <v>12.999999999999998</v>
      </c>
      <c r="M42" s="13">
        <f t="shared" si="7"/>
        <v>0.19223572402239389</v>
      </c>
      <c r="N42" s="13">
        <f t="shared" si="8"/>
        <v>67.625307762700785</v>
      </c>
      <c r="O42" s="12" t="s">
        <v>252</v>
      </c>
    </row>
    <row r="43" spans="1:15" x14ac:dyDescent="0.25">
      <c r="A43" s="30">
        <v>33</v>
      </c>
      <c r="B43" s="31" t="s">
        <v>219</v>
      </c>
      <c r="C43" s="32">
        <v>8.8000000000000007</v>
      </c>
      <c r="D43" s="33" t="s">
        <v>228</v>
      </c>
      <c r="E43" s="48" t="str">
        <f t="shared" si="0"/>
        <v>Significantly Different</v>
      </c>
      <c r="G43" s="12">
        <f t="shared" si="1"/>
        <v>8.8000000000000007</v>
      </c>
      <c r="H43" s="12">
        <f t="shared" si="2"/>
        <v>6</v>
      </c>
      <c r="I43" s="12" t="str">
        <f t="shared" si="3"/>
        <v>+/-</v>
      </c>
      <c r="J43" s="12" t="str">
        <f t="shared" si="4"/>
        <v>0.3</v>
      </c>
      <c r="K43" s="13">
        <f t="shared" si="5"/>
        <v>0.18237082066869301</v>
      </c>
      <c r="L43" s="13">
        <f t="shared" si="6"/>
        <v>13.099999999999998</v>
      </c>
      <c r="M43" s="13">
        <f t="shared" si="7"/>
        <v>0.19223572402239389</v>
      </c>
      <c r="N43" s="13">
        <f t="shared" si="8"/>
        <v>68.14550243779847</v>
      </c>
      <c r="O43" s="12" t="s">
        <v>259</v>
      </c>
    </row>
    <row r="44" spans="1:15" x14ac:dyDescent="0.25">
      <c r="A44" s="30">
        <v>33</v>
      </c>
      <c r="B44" s="31" t="s">
        <v>234</v>
      </c>
      <c r="C44" s="32">
        <v>8.8000000000000007</v>
      </c>
      <c r="D44" s="33" t="s">
        <v>210</v>
      </c>
      <c r="E44" s="48" t="str">
        <f t="shared" si="0"/>
        <v>Significantly Different</v>
      </c>
      <c r="G44" s="12">
        <f t="shared" si="1"/>
        <v>8.8000000000000007</v>
      </c>
      <c r="H44" s="12">
        <f t="shared" si="2"/>
        <v>6</v>
      </c>
      <c r="I44" s="12" t="str">
        <f t="shared" si="3"/>
        <v>+/-</v>
      </c>
      <c r="J44" s="12" t="str">
        <f t="shared" si="4"/>
        <v>0.2</v>
      </c>
      <c r="K44" s="13">
        <f t="shared" si="5"/>
        <v>0.12158054711246201</v>
      </c>
      <c r="L44" s="13">
        <f t="shared" si="6"/>
        <v>13.099999999999998</v>
      </c>
      <c r="M44" s="13">
        <f t="shared" si="7"/>
        <v>0.1359311840425404</v>
      </c>
      <c r="N44" s="13">
        <f t="shared" si="8"/>
        <v>96.372293762263425</v>
      </c>
      <c r="O44" s="12" t="s">
        <v>261</v>
      </c>
    </row>
    <row r="45" spans="1:15" x14ac:dyDescent="0.25">
      <c r="A45" s="30">
        <v>35</v>
      </c>
      <c r="B45" s="31" t="s">
        <v>214</v>
      </c>
      <c r="C45" s="32">
        <v>7.8</v>
      </c>
      <c r="D45" s="33" t="s">
        <v>255</v>
      </c>
      <c r="E45" s="48" t="str">
        <f t="shared" si="0"/>
        <v>Significantly Different</v>
      </c>
      <c r="G45" s="12">
        <f t="shared" si="1"/>
        <v>7.8</v>
      </c>
      <c r="H45" s="12">
        <f t="shared" si="2"/>
        <v>6</v>
      </c>
      <c r="I45" s="12" t="str">
        <f t="shared" si="3"/>
        <v>+/-</v>
      </c>
      <c r="J45" s="12" t="str">
        <f t="shared" si="4"/>
        <v>0.4</v>
      </c>
      <c r="K45" s="13">
        <f t="shared" si="5"/>
        <v>0.24316109422492402</v>
      </c>
      <c r="L45" s="13">
        <f t="shared" si="6"/>
        <v>14.099999999999998</v>
      </c>
      <c r="M45" s="13">
        <f t="shared" si="7"/>
        <v>0.25064471888253259</v>
      </c>
      <c r="N45" s="13">
        <f t="shared" si="8"/>
        <v>56.254925549052238</v>
      </c>
      <c r="O45" s="12" t="s">
        <v>230</v>
      </c>
    </row>
    <row r="46" spans="1:15" x14ac:dyDescent="0.25">
      <c r="A46" s="30">
        <v>36</v>
      </c>
      <c r="B46" s="31" t="s">
        <v>215</v>
      </c>
      <c r="C46" s="32">
        <v>7.7</v>
      </c>
      <c r="D46" s="33" t="s">
        <v>228</v>
      </c>
      <c r="E46" s="48" t="str">
        <f t="shared" si="0"/>
        <v>Significantly Different</v>
      </c>
      <c r="G46" s="12">
        <f t="shared" si="1"/>
        <v>7.7</v>
      </c>
      <c r="H46" s="12">
        <f t="shared" si="2"/>
        <v>6</v>
      </c>
      <c r="I46" s="12" t="str">
        <f t="shared" si="3"/>
        <v>+/-</v>
      </c>
      <c r="J46" s="12" t="str">
        <f t="shared" si="4"/>
        <v>0.3</v>
      </c>
      <c r="K46" s="13">
        <f t="shared" si="5"/>
        <v>0.18237082066869301</v>
      </c>
      <c r="L46" s="13">
        <f t="shared" si="6"/>
        <v>14.2</v>
      </c>
      <c r="M46" s="13">
        <f t="shared" si="7"/>
        <v>0.19223572402239389</v>
      </c>
      <c r="N46" s="13">
        <f t="shared" si="8"/>
        <v>73.86764386387317</v>
      </c>
      <c r="O46" s="12" t="s">
        <v>243</v>
      </c>
    </row>
    <row r="47" spans="1:15" x14ac:dyDescent="0.25">
      <c r="A47" s="30">
        <v>37</v>
      </c>
      <c r="B47" s="31" t="s">
        <v>241</v>
      </c>
      <c r="C47" s="32">
        <v>7.6</v>
      </c>
      <c r="D47" s="33" t="s">
        <v>228</v>
      </c>
      <c r="E47" s="48" t="str">
        <f t="shared" si="0"/>
        <v>Significantly Different</v>
      </c>
      <c r="G47" s="12">
        <f t="shared" si="1"/>
        <v>7.6</v>
      </c>
      <c r="H47" s="12">
        <f t="shared" si="2"/>
        <v>6</v>
      </c>
      <c r="I47" s="12" t="str">
        <f t="shared" si="3"/>
        <v>+/-</v>
      </c>
      <c r="J47" s="12" t="str">
        <f t="shared" si="4"/>
        <v>0.3</v>
      </c>
      <c r="K47" s="13">
        <f t="shared" si="5"/>
        <v>0.18237082066869301</v>
      </c>
      <c r="L47" s="13">
        <f t="shared" si="6"/>
        <v>14.299999999999999</v>
      </c>
      <c r="M47" s="13">
        <f t="shared" si="7"/>
        <v>0.19223572402239389</v>
      </c>
      <c r="N47" s="13">
        <f t="shared" si="8"/>
        <v>74.387838538970868</v>
      </c>
      <c r="O47" s="12" t="s">
        <v>260</v>
      </c>
    </row>
    <row r="48" spans="1:15" x14ac:dyDescent="0.25">
      <c r="A48" s="30">
        <v>38</v>
      </c>
      <c r="B48" s="31" t="s">
        <v>230</v>
      </c>
      <c r="C48" s="32">
        <v>7.4</v>
      </c>
      <c r="D48" s="33" t="s">
        <v>253</v>
      </c>
      <c r="E48" s="48" t="str">
        <f t="shared" si="0"/>
        <v>Significantly Different</v>
      </c>
      <c r="G48" s="12">
        <f t="shared" si="1"/>
        <v>7.4</v>
      </c>
      <c r="H48" s="12">
        <f t="shared" si="2"/>
        <v>6</v>
      </c>
      <c r="I48" s="12" t="str">
        <f t="shared" si="3"/>
        <v>+/-</v>
      </c>
      <c r="J48" s="12" t="str">
        <f t="shared" si="4"/>
        <v>0.6</v>
      </c>
      <c r="K48" s="13">
        <f t="shared" si="5"/>
        <v>0.36474164133738601</v>
      </c>
      <c r="L48" s="13">
        <f t="shared" si="6"/>
        <v>14.499999999999998</v>
      </c>
      <c r="M48" s="13">
        <f t="shared" si="7"/>
        <v>0.36977279819442066</v>
      </c>
      <c r="N48" s="13">
        <f t="shared" si="8"/>
        <v>39.213268447010343</v>
      </c>
      <c r="O48" s="12" t="s">
        <v>239</v>
      </c>
    </row>
    <row r="49" spans="1:15" x14ac:dyDescent="0.25">
      <c r="A49" s="30">
        <v>38</v>
      </c>
      <c r="B49" s="31" t="s">
        <v>263</v>
      </c>
      <c r="C49" s="32">
        <v>7.4</v>
      </c>
      <c r="D49" s="33" t="s">
        <v>210</v>
      </c>
      <c r="E49" s="48" t="str">
        <f t="shared" si="0"/>
        <v>Significantly Different</v>
      </c>
      <c r="G49" s="12">
        <f t="shared" si="1"/>
        <v>7.4</v>
      </c>
      <c r="H49" s="12">
        <f t="shared" si="2"/>
        <v>6</v>
      </c>
      <c r="I49" s="12" t="str">
        <f t="shared" si="3"/>
        <v>+/-</v>
      </c>
      <c r="J49" s="12" t="str">
        <f t="shared" si="4"/>
        <v>0.2</v>
      </c>
      <c r="K49" s="13">
        <f t="shared" si="5"/>
        <v>0.12158054711246201</v>
      </c>
      <c r="L49" s="13">
        <f t="shared" si="6"/>
        <v>14.499999999999998</v>
      </c>
      <c r="M49" s="13">
        <f t="shared" si="7"/>
        <v>0.1359311840425404</v>
      </c>
      <c r="N49" s="13">
        <f t="shared" si="8"/>
        <v>106.67162286662746</v>
      </c>
      <c r="O49" s="12" t="s">
        <v>248</v>
      </c>
    </row>
    <row r="50" spans="1:15" x14ac:dyDescent="0.25">
      <c r="A50" s="30">
        <v>40</v>
      </c>
      <c r="B50" s="31" t="s">
        <v>243</v>
      </c>
      <c r="C50" s="32">
        <v>7.3</v>
      </c>
      <c r="D50" s="33" t="s">
        <v>210</v>
      </c>
      <c r="E50" s="48" t="str">
        <f t="shared" si="0"/>
        <v>Significantly Different</v>
      </c>
      <c r="G50" s="12">
        <f t="shared" si="1"/>
        <v>7.3</v>
      </c>
      <c r="H50" s="12">
        <f t="shared" si="2"/>
        <v>6</v>
      </c>
      <c r="I50" s="12" t="str">
        <f t="shared" si="3"/>
        <v>+/-</v>
      </c>
      <c r="J50" s="12" t="str">
        <f t="shared" si="4"/>
        <v>0.2</v>
      </c>
      <c r="K50" s="13">
        <f t="shared" si="5"/>
        <v>0.12158054711246201</v>
      </c>
      <c r="L50" s="13">
        <f t="shared" si="6"/>
        <v>14.599999999999998</v>
      </c>
      <c r="M50" s="13">
        <f t="shared" si="7"/>
        <v>0.1359311840425404</v>
      </c>
      <c r="N50" s="13">
        <f t="shared" si="8"/>
        <v>107.40728923122489</v>
      </c>
      <c r="O50" s="12" t="s">
        <v>245</v>
      </c>
    </row>
    <row r="51" spans="1:15" x14ac:dyDescent="0.25">
      <c r="A51" s="30">
        <v>40</v>
      </c>
      <c r="B51" s="31" t="s">
        <v>251</v>
      </c>
      <c r="C51" s="32">
        <v>7.3</v>
      </c>
      <c r="D51" s="33" t="s">
        <v>210</v>
      </c>
      <c r="E51" s="48" t="str">
        <f t="shared" si="0"/>
        <v>Significantly Different</v>
      </c>
      <c r="G51" s="12">
        <f t="shared" si="1"/>
        <v>7.3</v>
      </c>
      <c r="H51" s="12">
        <f t="shared" si="2"/>
        <v>6</v>
      </c>
      <c r="I51" s="12" t="str">
        <f t="shared" si="3"/>
        <v>+/-</v>
      </c>
      <c r="J51" s="12" t="str">
        <f t="shared" si="4"/>
        <v>0.2</v>
      </c>
      <c r="K51" s="13">
        <f t="shared" si="5"/>
        <v>0.12158054711246201</v>
      </c>
      <c r="L51" s="13">
        <f t="shared" si="6"/>
        <v>14.599999999999998</v>
      </c>
      <c r="M51" s="13">
        <f t="shared" si="7"/>
        <v>0.1359311840425404</v>
      </c>
      <c r="N51" s="13">
        <f t="shared" si="8"/>
        <v>107.40728923122489</v>
      </c>
      <c r="O51" s="12" t="s">
        <v>263</v>
      </c>
    </row>
    <row r="52" spans="1:15" x14ac:dyDescent="0.25">
      <c r="A52" s="30">
        <v>42</v>
      </c>
      <c r="B52" s="31" t="s">
        <v>216</v>
      </c>
      <c r="C52" s="32">
        <v>7</v>
      </c>
      <c r="D52" s="33" t="s">
        <v>265</v>
      </c>
      <c r="E52" s="48" t="str">
        <f t="shared" si="0"/>
        <v>Significantly Different</v>
      </c>
      <c r="G52" s="12">
        <f t="shared" si="1"/>
        <v>7</v>
      </c>
      <c r="H52" s="12">
        <f t="shared" si="2"/>
        <v>6</v>
      </c>
      <c r="I52" s="12" t="str">
        <f t="shared" si="3"/>
        <v>+/-</v>
      </c>
      <c r="J52" s="12" t="str">
        <f t="shared" si="4"/>
        <v>0.7</v>
      </c>
      <c r="K52" s="13">
        <f t="shared" si="5"/>
        <v>0.42553191489361697</v>
      </c>
      <c r="L52" s="13">
        <f t="shared" si="6"/>
        <v>14.899999999999999</v>
      </c>
      <c r="M52" s="13">
        <f t="shared" si="7"/>
        <v>0.42985214661796195</v>
      </c>
      <c r="N52" s="13">
        <f t="shared" si="8"/>
        <v>34.663081520545745</v>
      </c>
      <c r="O52" s="12" t="s">
        <v>238</v>
      </c>
    </row>
    <row r="53" spans="1:15" x14ac:dyDescent="0.25">
      <c r="A53" s="30">
        <v>43</v>
      </c>
      <c r="B53" s="31" t="s">
        <v>238</v>
      </c>
      <c r="C53" s="32">
        <v>6.8</v>
      </c>
      <c r="D53" s="33" t="s">
        <v>253</v>
      </c>
      <c r="E53" s="48" t="str">
        <f t="shared" si="0"/>
        <v>Significantly Different</v>
      </c>
      <c r="G53" s="12">
        <f t="shared" si="1"/>
        <v>6.8</v>
      </c>
      <c r="H53" s="12">
        <f t="shared" si="2"/>
        <v>6</v>
      </c>
      <c r="I53" s="12" t="str">
        <f t="shared" si="3"/>
        <v>+/-</v>
      </c>
      <c r="J53" s="12" t="str">
        <f t="shared" si="4"/>
        <v>0.6</v>
      </c>
      <c r="K53" s="13">
        <f t="shared" si="5"/>
        <v>0.36474164133738601</v>
      </c>
      <c r="L53" s="13">
        <f t="shared" si="6"/>
        <v>15.099999999999998</v>
      </c>
      <c r="M53" s="13">
        <f t="shared" si="7"/>
        <v>0.36977279819442066</v>
      </c>
      <c r="N53" s="13">
        <f t="shared" si="8"/>
        <v>40.835886451714217</v>
      </c>
      <c r="O53" s="12" t="s">
        <v>251</v>
      </c>
    </row>
    <row r="54" spans="1:15" x14ac:dyDescent="0.25">
      <c r="A54" s="30">
        <v>44</v>
      </c>
      <c r="B54" s="31" t="s">
        <v>242</v>
      </c>
      <c r="C54" s="32">
        <v>6.3</v>
      </c>
      <c r="D54" s="33" t="s">
        <v>210</v>
      </c>
      <c r="E54" s="48" t="str">
        <f t="shared" si="0"/>
        <v>Significantly Different</v>
      </c>
      <c r="G54" s="12">
        <f t="shared" si="1"/>
        <v>6.3</v>
      </c>
      <c r="H54" s="12">
        <f t="shared" si="2"/>
        <v>6</v>
      </c>
      <c r="I54" s="12" t="str">
        <f t="shared" si="3"/>
        <v>+/-</v>
      </c>
      <c r="J54" s="12" t="str">
        <f t="shared" si="4"/>
        <v>0.2</v>
      </c>
      <c r="K54" s="13">
        <f t="shared" si="5"/>
        <v>0.12158054711246201</v>
      </c>
      <c r="L54" s="13">
        <f t="shared" si="6"/>
        <v>15.599999999999998</v>
      </c>
      <c r="M54" s="13">
        <f t="shared" si="7"/>
        <v>0.1359311840425404</v>
      </c>
      <c r="N54" s="13">
        <f t="shared" si="8"/>
        <v>114.7639528771992</v>
      </c>
      <c r="O54" s="12" t="s">
        <v>258</v>
      </c>
    </row>
    <row r="55" spans="1:15" x14ac:dyDescent="0.25">
      <c r="A55" s="30">
        <v>45</v>
      </c>
      <c r="B55" s="31" t="s">
        <v>207</v>
      </c>
      <c r="C55" s="32">
        <v>6.1</v>
      </c>
      <c r="D55" s="33" t="s">
        <v>255</v>
      </c>
      <c r="E55" s="48" t="str">
        <f t="shared" si="0"/>
        <v>Significantly Different</v>
      </c>
      <c r="G55" s="12">
        <f t="shared" si="1"/>
        <v>6.1</v>
      </c>
      <c r="H55" s="12">
        <f t="shared" si="2"/>
        <v>6</v>
      </c>
      <c r="I55" s="12" t="str">
        <f t="shared" si="3"/>
        <v>+/-</v>
      </c>
      <c r="J55" s="12" t="str">
        <f t="shared" si="4"/>
        <v>0.4</v>
      </c>
      <c r="K55" s="13">
        <f t="shared" si="5"/>
        <v>0.24316109422492402</v>
      </c>
      <c r="L55" s="13">
        <f t="shared" si="6"/>
        <v>15.799999999999999</v>
      </c>
      <c r="M55" s="13">
        <f t="shared" si="7"/>
        <v>0.25064471888253259</v>
      </c>
      <c r="N55" s="13">
        <f t="shared" si="8"/>
        <v>63.037434303193287</v>
      </c>
      <c r="O55" s="12" t="s">
        <v>232</v>
      </c>
    </row>
    <row r="56" spans="1:15" x14ac:dyDescent="0.25">
      <c r="A56" s="30">
        <v>46</v>
      </c>
      <c r="B56" s="31" t="s">
        <v>225</v>
      </c>
      <c r="C56" s="32">
        <v>5.6</v>
      </c>
      <c r="D56" s="33" t="s">
        <v>210</v>
      </c>
      <c r="E56" s="48" t="str">
        <f t="shared" si="0"/>
        <v>Significantly Different</v>
      </c>
      <c r="G56" s="12">
        <f t="shared" si="1"/>
        <v>5.6</v>
      </c>
      <c r="H56" s="12">
        <f t="shared" si="2"/>
        <v>6</v>
      </c>
      <c r="I56" s="12" t="str">
        <f t="shared" si="3"/>
        <v>+/-</v>
      </c>
      <c r="J56" s="12" t="str">
        <f t="shared" si="4"/>
        <v>0.2</v>
      </c>
      <c r="K56" s="13">
        <f t="shared" si="5"/>
        <v>0.12158054711246201</v>
      </c>
      <c r="L56" s="13">
        <f t="shared" si="6"/>
        <v>16.299999999999997</v>
      </c>
      <c r="M56" s="13">
        <f t="shared" si="7"/>
        <v>0.1359311840425404</v>
      </c>
      <c r="N56" s="13">
        <f t="shared" si="8"/>
        <v>119.9136174293812</v>
      </c>
      <c r="O56" s="12" t="s">
        <v>209</v>
      </c>
    </row>
    <row r="57" spans="1:15" x14ac:dyDescent="0.25">
      <c r="A57" s="30">
        <v>46</v>
      </c>
      <c r="B57" s="31" t="s">
        <v>209</v>
      </c>
      <c r="C57" s="32">
        <v>5.6</v>
      </c>
      <c r="D57" s="33" t="s">
        <v>217</v>
      </c>
      <c r="E57" s="48" t="str">
        <f t="shared" si="0"/>
        <v>Significantly Different</v>
      </c>
      <c r="G57" s="12">
        <f t="shared" si="1"/>
        <v>5.6</v>
      </c>
      <c r="H57" s="12">
        <f t="shared" si="2"/>
        <v>6</v>
      </c>
      <c r="I57" s="12" t="str">
        <f t="shared" si="3"/>
        <v>+/-</v>
      </c>
      <c r="J57" s="12" t="str">
        <f t="shared" si="4"/>
        <v>0.5</v>
      </c>
      <c r="K57" s="13">
        <f t="shared" si="5"/>
        <v>0.303951367781155</v>
      </c>
      <c r="L57" s="13">
        <f t="shared" si="6"/>
        <v>16.299999999999997</v>
      </c>
      <c r="M57" s="13">
        <f t="shared" si="7"/>
        <v>0.30997079109986531</v>
      </c>
      <c r="N57" s="13">
        <f t="shared" si="8"/>
        <v>52.585599895276971</v>
      </c>
      <c r="O57" s="12" t="s">
        <v>262</v>
      </c>
    </row>
    <row r="58" spans="1:15" x14ac:dyDescent="0.25">
      <c r="A58" s="30">
        <v>48</v>
      </c>
      <c r="B58" s="31" t="s">
        <v>208</v>
      </c>
      <c r="C58" s="32">
        <v>5.3</v>
      </c>
      <c r="D58" s="33" t="s">
        <v>210</v>
      </c>
      <c r="E58" s="48" t="str">
        <f t="shared" si="0"/>
        <v>Significantly Different</v>
      </c>
      <c r="G58" s="12">
        <f t="shared" si="1"/>
        <v>5.3</v>
      </c>
      <c r="H58" s="12">
        <f t="shared" si="2"/>
        <v>6</v>
      </c>
      <c r="I58" s="12" t="str">
        <f t="shared" si="3"/>
        <v>+/-</v>
      </c>
      <c r="J58" s="12" t="str">
        <f t="shared" si="4"/>
        <v>0.2</v>
      </c>
      <c r="K58" s="13">
        <f t="shared" si="5"/>
        <v>0.12158054711246201</v>
      </c>
      <c r="L58" s="13">
        <f t="shared" si="6"/>
        <v>16.599999999999998</v>
      </c>
      <c r="M58" s="13">
        <f t="shared" si="7"/>
        <v>0.1359311840425404</v>
      </c>
      <c r="N58" s="13">
        <f t="shared" si="8"/>
        <v>122.12061652317351</v>
      </c>
      <c r="O58" s="12" t="s">
        <v>256</v>
      </c>
    </row>
    <row r="59" spans="1:15" x14ac:dyDescent="0.25">
      <c r="A59" s="30">
        <v>49</v>
      </c>
      <c r="B59" s="31" t="s">
        <v>223</v>
      </c>
      <c r="C59" s="32">
        <v>4.4000000000000004</v>
      </c>
      <c r="D59" s="33" t="s">
        <v>217</v>
      </c>
      <c r="E59" s="48" t="str">
        <f t="shared" si="0"/>
        <v>Significantly Different</v>
      </c>
      <c r="G59" s="12">
        <f t="shared" si="1"/>
        <v>4.4000000000000004</v>
      </c>
      <c r="H59" s="12">
        <f t="shared" si="2"/>
        <v>6</v>
      </c>
      <c r="I59" s="12" t="str">
        <f t="shared" si="3"/>
        <v>+/-</v>
      </c>
      <c r="J59" s="12" t="str">
        <f t="shared" si="4"/>
        <v>0.5</v>
      </c>
      <c r="K59" s="13">
        <f t="shared" si="5"/>
        <v>0.303951367781155</v>
      </c>
      <c r="L59" s="13">
        <f t="shared" si="6"/>
        <v>17.5</v>
      </c>
      <c r="M59" s="13">
        <f t="shared" si="7"/>
        <v>0.30997079109986531</v>
      </c>
      <c r="N59" s="13">
        <f t="shared" si="8"/>
        <v>56.456932402904734</v>
      </c>
      <c r="O59" s="12" t="s">
        <v>212</v>
      </c>
    </row>
    <row r="60" spans="1:15" x14ac:dyDescent="0.25">
      <c r="A60" s="30">
        <v>50</v>
      </c>
      <c r="B60" s="31" t="s">
        <v>250</v>
      </c>
      <c r="C60" s="32">
        <v>3.7</v>
      </c>
      <c r="D60" s="33" t="s">
        <v>210</v>
      </c>
      <c r="E60" s="48" t="str">
        <f t="shared" si="0"/>
        <v>Significantly Different</v>
      </c>
      <c r="G60" s="12">
        <f t="shared" si="1"/>
        <v>3.7</v>
      </c>
      <c r="H60" s="12">
        <f t="shared" si="2"/>
        <v>6</v>
      </c>
      <c r="I60" s="12" t="str">
        <f t="shared" si="3"/>
        <v>+/-</v>
      </c>
      <c r="J60" s="12" t="str">
        <f t="shared" si="4"/>
        <v>0.2</v>
      </c>
      <c r="K60" s="13">
        <f t="shared" si="5"/>
        <v>0.12158054711246201</v>
      </c>
      <c r="L60" s="13">
        <f t="shared" si="6"/>
        <v>18.2</v>
      </c>
      <c r="M60" s="13">
        <f t="shared" si="7"/>
        <v>0.1359311840425404</v>
      </c>
      <c r="N60" s="13">
        <f t="shared" si="8"/>
        <v>133.89127835673241</v>
      </c>
      <c r="O60" s="12" t="s">
        <v>234</v>
      </c>
    </row>
    <row r="61" spans="1:15" x14ac:dyDescent="0.25">
      <c r="A61" s="30">
        <v>51</v>
      </c>
      <c r="B61" s="31" t="s">
        <v>212</v>
      </c>
      <c r="C61" s="32">
        <v>2.5</v>
      </c>
      <c r="D61" s="33" t="s">
        <v>228</v>
      </c>
      <c r="E61" s="48" t="str">
        <f t="shared" si="0"/>
        <v>Significantly Different</v>
      </c>
      <c r="G61" s="12">
        <f t="shared" si="1"/>
        <v>2.5</v>
      </c>
      <c r="H61" s="12">
        <f t="shared" si="2"/>
        <v>6</v>
      </c>
      <c r="I61" s="12" t="str">
        <f t="shared" si="3"/>
        <v>+/-</v>
      </c>
      <c r="J61" s="12" t="str">
        <f t="shared" si="4"/>
        <v>0.3</v>
      </c>
      <c r="K61" s="13">
        <f t="shared" si="5"/>
        <v>0.18237082066869301</v>
      </c>
      <c r="L61" s="13">
        <f t="shared" si="6"/>
        <v>19.399999999999999</v>
      </c>
      <c r="M61" s="13">
        <f t="shared" si="7"/>
        <v>0.19223572402239389</v>
      </c>
      <c r="N61" s="13">
        <f t="shared" si="8"/>
        <v>100.91776696895347</v>
      </c>
      <c r="O61" s="12" t="s">
        <v>216</v>
      </c>
    </row>
    <row r="62" spans="1:15" ht="15.75" thickBot="1" x14ac:dyDescent="0.3">
      <c r="A62" s="36"/>
      <c r="B62" s="37" t="s">
        <v>264</v>
      </c>
      <c r="C62" s="38">
        <v>94.7</v>
      </c>
      <c r="D62" s="39" t="s">
        <v>228</v>
      </c>
      <c r="E62" s="49" t="str">
        <f t="shared" si="0"/>
        <v>Significantly Different</v>
      </c>
      <c r="G62" s="12">
        <f t="shared" si="1"/>
        <v>94.7</v>
      </c>
      <c r="H62" s="12">
        <f t="shared" si="2"/>
        <v>6</v>
      </c>
      <c r="I62" s="12" t="str">
        <f t="shared" si="3"/>
        <v>+/-</v>
      </c>
      <c r="J62" s="12" t="str">
        <f t="shared" si="4"/>
        <v>0.3</v>
      </c>
      <c r="K62" s="13">
        <f t="shared" si="5"/>
        <v>0.18237082066869301</v>
      </c>
      <c r="L62" s="13">
        <f t="shared" si="6"/>
        <v>-72.800000000000011</v>
      </c>
      <c r="M62" s="13">
        <f t="shared" si="7"/>
        <v>0.19223572402239389</v>
      </c>
      <c r="N62" s="13">
        <f t="shared" si="8"/>
        <v>-378.70172347112447</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269" priority="5" operator="equal">
      <formula>"State Selected"</formula>
    </cfRule>
    <cfRule type="cellIs" dxfId="268" priority="6" operator="equal">
      <formula>"Not Significantly Different"</formula>
    </cfRule>
  </conditionalFormatting>
  <conditionalFormatting sqref="E10:E62">
    <cfRule type="cellIs" dxfId="267" priority="1" operator="equal">
      <formula>"OTHER ERROR"</formula>
    </cfRule>
    <cfRule type="cellIs" dxfId="266" priority="2" operator="equal">
      <formula>"Statistical Test not applicable"</formula>
    </cfRule>
    <cfRule type="cellIs" dxfId="265" priority="3" operator="equal">
      <formula>"Geography Selected"</formula>
    </cfRule>
    <cfRule type="cellIs" dxfId="264"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3EB2ED4D-207D-46DF-A47A-29A652562429}">
      <formula1>$O$10:$O$62</formula1>
    </dataValidation>
  </dataValidation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52519-A08E-4426-9376-FBE9504BFF8D}">
  <sheetPr codeName="Sheet92"/>
  <dimension ref="A1:P73"/>
  <sheetViews>
    <sheetView zoomScaleNormal="100" workbookViewId="0">
      <pane ySplit="9" topLeftCell="A10" activePane="bottomLeft" state="frozen"/>
      <selection pane="bottomLeft" activeCell="B25" sqref="B25"/>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95</v>
      </c>
    </row>
    <row r="2" spans="1:16" x14ac:dyDescent="0.25">
      <c r="A2" s="14" t="s">
        <v>181</v>
      </c>
      <c r="B2" s="12" t="s">
        <v>479</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13.5</v>
      </c>
      <c r="C6" s="12" t="s">
        <v>188</v>
      </c>
      <c r="H6" s="19" t="s">
        <v>189</v>
      </c>
      <c r="I6" s="12">
        <f>VLOOKUP($B$4,$B$9:$K$62,6,FALSE)</f>
        <v>13.5</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13.5</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13.5</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258</v>
      </c>
      <c r="C11" s="32">
        <v>29.4</v>
      </c>
      <c r="D11" s="35" t="s">
        <v>210</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29.4</v>
      </c>
      <c r="H11" s="12">
        <f t="shared" ref="H11:H62" si="2">LEN(TRIM(D11))</f>
        <v>6</v>
      </c>
      <c r="I11" s="12" t="str">
        <f t="shared" ref="I11:I62" si="3">IF(H11&gt;=3,MID(TRIM(D11),1,3),"NO")</f>
        <v>+/-</v>
      </c>
      <c r="J11" s="12" t="str">
        <f t="shared" ref="J11:J62" si="4">IF(TRIM(I11)="+/-",MID(TRIM(D11),4,H11-3),D11)</f>
        <v>0.2</v>
      </c>
      <c r="K11" s="13">
        <f t="shared" ref="K11:K62" si="5">IF(TRIM(J11)="*****",0,IF(ISERROR(VALUE(J11)),"NA",VALUE(J11/$I$4)))</f>
        <v>0.12158054711246201</v>
      </c>
      <c r="L11" s="13">
        <f t="shared" ref="L11:L62" si="6">IF(AND(ISNUMBER(G11),ISNUMBER($I$6)),$I$6-G11,"N/A")</f>
        <v>-15.899999999999999</v>
      </c>
      <c r="M11" s="13">
        <f t="shared" ref="M11:M62" si="7">IF(AND(ISNUMBER(K11),ISNUMBER($I$7)),SQRT(K11^2+($I$7)^2),"N/A")</f>
        <v>0.1359311840425404</v>
      </c>
      <c r="N11" s="13">
        <f>IF(AND(ISNUMBER(L11),ISNUMBER(M11),M11&lt;&gt;0),L11/M11,"NA")</f>
        <v>-116.97095197099149</v>
      </c>
      <c r="O11" s="12" t="s">
        <v>208</v>
      </c>
    </row>
    <row r="12" spans="1:16" x14ac:dyDescent="0.25">
      <c r="A12" s="30">
        <v>2</v>
      </c>
      <c r="B12" s="31" t="s">
        <v>218</v>
      </c>
      <c r="C12" s="32">
        <v>28.9</v>
      </c>
      <c r="D12" s="33" t="s">
        <v>206</v>
      </c>
      <c r="E12" s="48" t="str">
        <f t="shared" si="0"/>
        <v>Significantly Different</v>
      </c>
      <c r="G12" s="12">
        <f t="shared" si="1"/>
        <v>28.9</v>
      </c>
      <c r="H12" s="12">
        <f t="shared" si="2"/>
        <v>6</v>
      </c>
      <c r="I12" s="12" t="str">
        <f t="shared" si="3"/>
        <v>+/-</v>
      </c>
      <c r="J12" s="12" t="str">
        <f t="shared" si="4"/>
        <v>0.1</v>
      </c>
      <c r="K12" s="13">
        <f t="shared" si="5"/>
        <v>6.0790273556231005E-2</v>
      </c>
      <c r="L12" s="13">
        <f t="shared" si="6"/>
        <v>-15.399999999999999</v>
      </c>
      <c r="M12" s="13">
        <f t="shared" si="7"/>
        <v>8.5970429323592404E-2</v>
      </c>
      <c r="N12" s="13">
        <f t="shared" ref="N12:N62" si="8">IF(AND(ISNUMBER(L12),ISNUMBER(M12),M12&lt;&gt;0),L12/M12,"NA")</f>
        <v>-179.13136087798807</v>
      </c>
      <c r="O12" s="12" t="s">
        <v>211</v>
      </c>
    </row>
    <row r="13" spans="1:16" x14ac:dyDescent="0.25">
      <c r="A13" s="30">
        <v>3</v>
      </c>
      <c r="B13" s="31" t="s">
        <v>252</v>
      </c>
      <c r="C13" s="32">
        <v>26.4</v>
      </c>
      <c r="D13" s="33" t="s">
        <v>265</v>
      </c>
      <c r="E13" s="48" t="str">
        <f t="shared" si="0"/>
        <v>Significantly Different</v>
      </c>
      <c r="G13" s="12">
        <f t="shared" si="1"/>
        <v>26.4</v>
      </c>
      <c r="H13" s="12">
        <f t="shared" si="2"/>
        <v>6</v>
      </c>
      <c r="I13" s="12" t="str">
        <f t="shared" si="3"/>
        <v>+/-</v>
      </c>
      <c r="J13" s="12" t="str">
        <f t="shared" si="4"/>
        <v>0.7</v>
      </c>
      <c r="K13" s="13">
        <f t="shared" si="5"/>
        <v>0.42553191489361697</v>
      </c>
      <c r="L13" s="13">
        <f t="shared" si="6"/>
        <v>-12.899999999999999</v>
      </c>
      <c r="M13" s="13">
        <f t="shared" si="7"/>
        <v>0.42985214661796195</v>
      </c>
      <c r="N13" s="13">
        <f t="shared" si="8"/>
        <v>-30.010318900338266</v>
      </c>
      <c r="O13" s="12" t="s">
        <v>213</v>
      </c>
    </row>
    <row r="14" spans="1:16" x14ac:dyDescent="0.25">
      <c r="A14" s="30">
        <v>4</v>
      </c>
      <c r="B14" s="31" t="s">
        <v>229</v>
      </c>
      <c r="C14" s="32">
        <v>22.2</v>
      </c>
      <c r="D14" s="33" t="s">
        <v>206</v>
      </c>
      <c r="E14" s="48" t="str">
        <f t="shared" si="0"/>
        <v>Significantly Different</v>
      </c>
      <c r="G14" s="12">
        <f t="shared" si="1"/>
        <v>22.2</v>
      </c>
      <c r="H14" s="12">
        <f t="shared" si="2"/>
        <v>6</v>
      </c>
      <c r="I14" s="12" t="str">
        <f t="shared" si="3"/>
        <v>+/-</v>
      </c>
      <c r="J14" s="12" t="str">
        <f t="shared" si="4"/>
        <v>0.1</v>
      </c>
      <c r="K14" s="13">
        <f t="shared" si="5"/>
        <v>6.0790273556231005E-2</v>
      </c>
      <c r="L14" s="13">
        <f t="shared" si="6"/>
        <v>-8.6999999999999993</v>
      </c>
      <c r="M14" s="13">
        <f t="shared" si="7"/>
        <v>8.5970429323592404E-2</v>
      </c>
      <c r="N14" s="13">
        <f t="shared" si="8"/>
        <v>-101.19758698951274</v>
      </c>
      <c r="O14" s="12" t="s">
        <v>215</v>
      </c>
    </row>
    <row r="15" spans="1:16" x14ac:dyDescent="0.25">
      <c r="A15" s="30">
        <v>5</v>
      </c>
      <c r="B15" s="31" t="s">
        <v>254</v>
      </c>
      <c r="C15" s="32">
        <v>21.3</v>
      </c>
      <c r="D15" s="33" t="s">
        <v>255</v>
      </c>
      <c r="E15" s="48" t="str">
        <f t="shared" si="0"/>
        <v>Significantly Different</v>
      </c>
      <c r="G15" s="12">
        <f t="shared" si="1"/>
        <v>21.3</v>
      </c>
      <c r="H15" s="12">
        <f t="shared" si="2"/>
        <v>6</v>
      </c>
      <c r="I15" s="12" t="str">
        <f t="shared" si="3"/>
        <v>+/-</v>
      </c>
      <c r="J15" s="12" t="str">
        <f t="shared" si="4"/>
        <v>0.4</v>
      </c>
      <c r="K15" s="13">
        <f t="shared" si="5"/>
        <v>0.24316109422492402</v>
      </c>
      <c r="L15" s="13">
        <f t="shared" si="6"/>
        <v>-7.8000000000000007</v>
      </c>
      <c r="M15" s="13">
        <f t="shared" si="7"/>
        <v>0.25064471888253259</v>
      </c>
      <c r="N15" s="13">
        <f t="shared" si="8"/>
        <v>-31.119746048411884</v>
      </c>
      <c r="O15" s="12" t="s">
        <v>218</v>
      </c>
    </row>
    <row r="16" spans="1:16" x14ac:dyDescent="0.25">
      <c r="A16" s="30">
        <v>6</v>
      </c>
      <c r="B16" s="31" t="s">
        <v>213</v>
      </c>
      <c r="C16" s="32">
        <v>20.7</v>
      </c>
      <c r="D16" s="33" t="s">
        <v>228</v>
      </c>
      <c r="E16" s="48" t="str">
        <f t="shared" si="0"/>
        <v>Significantly Different</v>
      </c>
      <c r="G16" s="12">
        <f t="shared" si="1"/>
        <v>20.7</v>
      </c>
      <c r="H16" s="12">
        <f t="shared" si="2"/>
        <v>6</v>
      </c>
      <c r="I16" s="12" t="str">
        <f t="shared" si="3"/>
        <v>+/-</v>
      </c>
      <c r="J16" s="12" t="str">
        <f t="shared" si="4"/>
        <v>0.3</v>
      </c>
      <c r="K16" s="13">
        <f t="shared" si="5"/>
        <v>0.18237082066869301</v>
      </c>
      <c r="L16" s="13">
        <f t="shared" si="6"/>
        <v>-7.1999999999999993</v>
      </c>
      <c r="M16" s="13">
        <f t="shared" si="7"/>
        <v>0.19223572402239389</v>
      </c>
      <c r="N16" s="13">
        <f t="shared" si="8"/>
        <v>-37.454016607034276</v>
      </c>
      <c r="O16" s="12" t="s">
        <v>220</v>
      </c>
    </row>
    <row r="17" spans="1:15" x14ac:dyDescent="0.25">
      <c r="A17" s="30">
        <v>7</v>
      </c>
      <c r="B17" s="31" t="s">
        <v>257</v>
      </c>
      <c r="C17" s="32">
        <v>16.600000000000001</v>
      </c>
      <c r="D17" s="33" t="s">
        <v>210</v>
      </c>
      <c r="E17" s="48" t="str">
        <f t="shared" si="0"/>
        <v>Significantly Different</v>
      </c>
      <c r="G17" s="12">
        <f t="shared" si="1"/>
        <v>16.600000000000001</v>
      </c>
      <c r="H17" s="12">
        <f t="shared" si="2"/>
        <v>6</v>
      </c>
      <c r="I17" s="12" t="str">
        <f t="shared" si="3"/>
        <v>+/-</v>
      </c>
      <c r="J17" s="12" t="str">
        <f t="shared" si="4"/>
        <v>0.2</v>
      </c>
      <c r="K17" s="13">
        <f t="shared" si="5"/>
        <v>0.12158054711246201</v>
      </c>
      <c r="L17" s="13">
        <f t="shared" si="6"/>
        <v>-3.1000000000000014</v>
      </c>
      <c r="M17" s="13">
        <f t="shared" si="7"/>
        <v>0.1359311840425404</v>
      </c>
      <c r="N17" s="13">
        <f t="shared" si="8"/>
        <v>-22.805657302520366</v>
      </c>
      <c r="O17" s="12" t="s">
        <v>222</v>
      </c>
    </row>
    <row r="18" spans="1:15" x14ac:dyDescent="0.25">
      <c r="A18" s="30">
        <v>8</v>
      </c>
      <c r="B18" s="31" t="s">
        <v>259</v>
      </c>
      <c r="C18" s="32">
        <v>14.9</v>
      </c>
      <c r="D18" s="33" t="s">
        <v>206</v>
      </c>
      <c r="E18" s="48" t="str">
        <f t="shared" si="0"/>
        <v>Significantly Different</v>
      </c>
      <c r="G18" s="12">
        <f t="shared" si="1"/>
        <v>14.9</v>
      </c>
      <c r="H18" s="12">
        <f t="shared" si="2"/>
        <v>6</v>
      </c>
      <c r="I18" s="12" t="str">
        <f t="shared" si="3"/>
        <v>+/-</v>
      </c>
      <c r="J18" s="12" t="str">
        <f t="shared" si="4"/>
        <v>0.1</v>
      </c>
      <c r="K18" s="13">
        <f t="shared" si="5"/>
        <v>6.0790273556231005E-2</v>
      </c>
      <c r="L18" s="13">
        <f t="shared" si="6"/>
        <v>-1.4000000000000004</v>
      </c>
      <c r="M18" s="13">
        <f t="shared" si="7"/>
        <v>8.5970429323592404E-2</v>
      </c>
      <c r="N18" s="13">
        <f t="shared" si="8"/>
        <v>-16.284669170726193</v>
      </c>
      <c r="O18" s="12" t="s">
        <v>224</v>
      </c>
    </row>
    <row r="19" spans="1:15" x14ac:dyDescent="0.25">
      <c r="A19" s="30">
        <v>9</v>
      </c>
      <c r="B19" s="31" t="s">
        <v>235</v>
      </c>
      <c r="C19" s="32">
        <v>13.7</v>
      </c>
      <c r="D19" s="33" t="s">
        <v>206</v>
      </c>
      <c r="E19" s="48" t="str">
        <f t="shared" si="0"/>
        <v>Significantly Different</v>
      </c>
      <c r="G19" s="12">
        <f t="shared" si="1"/>
        <v>13.7</v>
      </c>
      <c r="H19" s="12">
        <f t="shared" si="2"/>
        <v>6</v>
      </c>
      <c r="I19" s="12" t="str">
        <f t="shared" si="3"/>
        <v>+/-</v>
      </c>
      <c r="J19" s="12" t="str">
        <f t="shared" si="4"/>
        <v>0.1</v>
      </c>
      <c r="K19" s="13">
        <f t="shared" si="5"/>
        <v>6.0790273556231005E-2</v>
      </c>
      <c r="L19" s="13">
        <f t="shared" si="6"/>
        <v>-0.19999999999999929</v>
      </c>
      <c r="M19" s="13">
        <f t="shared" si="7"/>
        <v>8.5970429323592404E-2</v>
      </c>
      <c r="N19" s="13">
        <f t="shared" si="8"/>
        <v>-2.3263813101037329</v>
      </c>
      <c r="O19" s="12" t="s">
        <v>226</v>
      </c>
    </row>
    <row r="20" spans="1:15" x14ac:dyDescent="0.25">
      <c r="A20" s="30">
        <v>10</v>
      </c>
      <c r="B20" s="31" t="s">
        <v>245</v>
      </c>
      <c r="C20" s="32">
        <v>12.3</v>
      </c>
      <c r="D20" s="35" t="s">
        <v>253</v>
      </c>
      <c r="E20" s="48" t="str">
        <f t="shared" si="0"/>
        <v>Significantly Different</v>
      </c>
      <c r="G20" s="12">
        <f t="shared" si="1"/>
        <v>12.3</v>
      </c>
      <c r="H20" s="12">
        <f t="shared" si="2"/>
        <v>6</v>
      </c>
      <c r="I20" s="12" t="str">
        <f t="shared" si="3"/>
        <v>+/-</v>
      </c>
      <c r="J20" s="12" t="str">
        <f t="shared" si="4"/>
        <v>0.6</v>
      </c>
      <c r="K20" s="13">
        <f t="shared" si="5"/>
        <v>0.36474164133738601</v>
      </c>
      <c r="L20" s="13">
        <f t="shared" si="6"/>
        <v>1.1999999999999993</v>
      </c>
      <c r="M20" s="13">
        <f t="shared" si="7"/>
        <v>0.36977279819442066</v>
      </c>
      <c r="N20" s="13">
        <f t="shared" si="8"/>
        <v>3.2452360094077508</v>
      </c>
      <c r="O20" s="12" t="s">
        <v>229</v>
      </c>
    </row>
    <row r="21" spans="1:15" x14ac:dyDescent="0.25">
      <c r="A21" s="30">
        <v>11</v>
      </c>
      <c r="B21" s="31" t="s">
        <v>222</v>
      </c>
      <c r="C21" s="32">
        <v>11.9</v>
      </c>
      <c r="D21" s="33" t="s">
        <v>228</v>
      </c>
      <c r="E21" s="48" t="str">
        <f t="shared" si="0"/>
        <v>Significantly Different</v>
      </c>
      <c r="G21" s="12">
        <f t="shared" si="1"/>
        <v>11.9</v>
      </c>
      <c r="H21" s="12">
        <f t="shared" si="2"/>
        <v>6</v>
      </c>
      <c r="I21" s="12" t="str">
        <f t="shared" si="3"/>
        <v>+/-</v>
      </c>
      <c r="J21" s="12" t="str">
        <f t="shared" si="4"/>
        <v>0.3</v>
      </c>
      <c r="K21" s="13">
        <f t="shared" si="5"/>
        <v>0.18237082066869301</v>
      </c>
      <c r="L21" s="13">
        <f t="shared" si="6"/>
        <v>1.5999999999999996</v>
      </c>
      <c r="M21" s="13">
        <f t="shared" si="7"/>
        <v>0.19223572402239389</v>
      </c>
      <c r="N21" s="13">
        <f t="shared" si="8"/>
        <v>8.3231148015631717</v>
      </c>
      <c r="O21" s="12" t="s">
        <v>231</v>
      </c>
    </row>
    <row r="22" spans="1:15" x14ac:dyDescent="0.25">
      <c r="A22" s="30">
        <v>12</v>
      </c>
      <c r="B22" s="31" t="s">
        <v>220</v>
      </c>
      <c r="C22" s="32">
        <v>11.6</v>
      </c>
      <c r="D22" s="33" t="s">
        <v>228</v>
      </c>
      <c r="E22" s="48" t="str">
        <f t="shared" si="0"/>
        <v>Significantly Different</v>
      </c>
      <c r="G22" s="12">
        <f t="shared" si="1"/>
        <v>11.6</v>
      </c>
      <c r="H22" s="12">
        <f t="shared" si="2"/>
        <v>6</v>
      </c>
      <c r="I22" s="12" t="str">
        <f t="shared" si="3"/>
        <v>+/-</v>
      </c>
      <c r="J22" s="12" t="str">
        <f t="shared" si="4"/>
        <v>0.3</v>
      </c>
      <c r="K22" s="13">
        <f t="shared" si="5"/>
        <v>0.18237082066869301</v>
      </c>
      <c r="L22" s="13">
        <f t="shared" si="6"/>
        <v>1.9000000000000004</v>
      </c>
      <c r="M22" s="13">
        <f t="shared" si="7"/>
        <v>0.19223572402239389</v>
      </c>
      <c r="N22" s="13">
        <f t="shared" si="8"/>
        <v>9.8836988268562713</v>
      </c>
      <c r="O22" s="12" t="s">
        <v>233</v>
      </c>
    </row>
    <row r="23" spans="1:15" x14ac:dyDescent="0.25">
      <c r="A23" s="30">
        <v>13</v>
      </c>
      <c r="B23" s="31" t="s">
        <v>232</v>
      </c>
      <c r="C23" s="32">
        <v>10.8</v>
      </c>
      <c r="D23" s="33" t="s">
        <v>228</v>
      </c>
      <c r="E23" s="48" t="str">
        <f t="shared" si="0"/>
        <v>Significantly Different</v>
      </c>
      <c r="G23" s="12">
        <f t="shared" si="1"/>
        <v>10.8</v>
      </c>
      <c r="H23" s="12">
        <f t="shared" si="2"/>
        <v>6</v>
      </c>
      <c r="I23" s="12" t="str">
        <f t="shared" si="3"/>
        <v>+/-</v>
      </c>
      <c r="J23" s="12" t="str">
        <f t="shared" si="4"/>
        <v>0.3</v>
      </c>
      <c r="K23" s="13">
        <f t="shared" si="5"/>
        <v>0.18237082066869301</v>
      </c>
      <c r="L23" s="13">
        <f t="shared" si="6"/>
        <v>2.6999999999999993</v>
      </c>
      <c r="M23" s="13">
        <f t="shared" si="7"/>
        <v>0.19223572402239389</v>
      </c>
      <c r="N23" s="13">
        <f t="shared" si="8"/>
        <v>14.045256227637852</v>
      </c>
      <c r="O23" s="12" t="s">
        <v>221</v>
      </c>
    </row>
    <row r="24" spans="1:15" x14ac:dyDescent="0.25">
      <c r="A24" s="30">
        <v>14</v>
      </c>
      <c r="B24" s="31" t="s">
        <v>247</v>
      </c>
      <c r="C24" s="32">
        <v>9.4</v>
      </c>
      <c r="D24" s="33" t="s">
        <v>210</v>
      </c>
      <c r="E24" s="48" t="str">
        <f t="shared" si="0"/>
        <v>Significantly Different</v>
      </c>
      <c r="G24" s="12">
        <f t="shared" si="1"/>
        <v>9.4</v>
      </c>
      <c r="H24" s="12">
        <f t="shared" si="2"/>
        <v>6</v>
      </c>
      <c r="I24" s="12" t="str">
        <f t="shared" si="3"/>
        <v>+/-</v>
      </c>
      <c r="J24" s="12" t="str">
        <f t="shared" si="4"/>
        <v>0.2</v>
      </c>
      <c r="K24" s="13">
        <f t="shared" si="5"/>
        <v>0.12158054711246201</v>
      </c>
      <c r="L24" s="13">
        <f t="shared" si="6"/>
        <v>4.0999999999999996</v>
      </c>
      <c r="M24" s="13">
        <f t="shared" si="7"/>
        <v>0.1359311840425404</v>
      </c>
      <c r="N24" s="13">
        <f t="shared" si="8"/>
        <v>30.162320948494663</v>
      </c>
      <c r="O24" s="12" t="s">
        <v>235</v>
      </c>
    </row>
    <row r="25" spans="1:15" x14ac:dyDescent="0.25">
      <c r="A25" s="30">
        <v>14</v>
      </c>
      <c r="B25" s="31" t="s">
        <v>239</v>
      </c>
      <c r="C25" s="32">
        <v>9.4</v>
      </c>
      <c r="D25" s="33" t="s">
        <v>228</v>
      </c>
      <c r="E25" s="48" t="str">
        <f t="shared" si="0"/>
        <v>Significantly Different</v>
      </c>
      <c r="G25" s="12">
        <f t="shared" si="1"/>
        <v>9.4</v>
      </c>
      <c r="H25" s="12">
        <f t="shared" si="2"/>
        <v>6</v>
      </c>
      <c r="I25" s="12" t="str">
        <f t="shared" si="3"/>
        <v>+/-</v>
      </c>
      <c r="J25" s="12" t="str">
        <f t="shared" si="4"/>
        <v>0.3</v>
      </c>
      <c r="K25" s="13">
        <f t="shared" si="5"/>
        <v>0.18237082066869301</v>
      </c>
      <c r="L25" s="13">
        <f t="shared" si="6"/>
        <v>4.0999999999999996</v>
      </c>
      <c r="M25" s="13">
        <f t="shared" si="7"/>
        <v>0.19223572402239389</v>
      </c>
      <c r="N25" s="13">
        <f t="shared" si="8"/>
        <v>21.327981679005632</v>
      </c>
      <c r="O25" s="12" t="s">
        <v>237</v>
      </c>
    </row>
    <row r="26" spans="1:15" x14ac:dyDescent="0.25">
      <c r="A26" s="30">
        <v>16</v>
      </c>
      <c r="B26" s="31" t="s">
        <v>256</v>
      </c>
      <c r="C26" s="32">
        <v>8.6</v>
      </c>
      <c r="D26" s="33" t="s">
        <v>210</v>
      </c>
      <c r="E26" s="48" t="str">
        <f t="shared" si="0"/>
        <v>Significantly Different</v>
      </c>
      <c r="G26" s="12">
        <f t="shared" si="1"/>
        <v>8.6</v>
      </c>
      <c r="H26" s="12">
        <f t="shared" si="2"/>
        <v>6</v>
      </c>
      <c r="I26" s="12" t="str">
        <f t="shared" si="3"/>
        <v>+/-</v>
      </c>
      <c r="J26" s="12" t="str">
        <f t="shared" si="4"/>
        <v>0.2</v>
      </c>
      <c r="K26" s="13">
        <f t="shared" si="5"/>
        <v>0.12158054711246201</v>
      </c>
      <c r="L26" s="13">
        <f t="shared" si="6"/>
        <v>4.9000000000000004</v>
      </c>
      <c r="M26" s="13">
        <f t="shared" si="7"/>
        <v>0.1359311840425404</v>
      </c>
      <c r="N26" s="13">
        <f t="shared" si="8"/>
        <v>36.047651865274112</v>
      </c>
      <c r="O26" s="12" t="s">
        <v>219</v>
      </c>
    </row>
    <row r="27" spans="1:15" x14ac:dyDescent="0.25">
      <c r="A27" s="30">
        <v>17</v>
      </c>
      <c r="B27" s="31" t="s">
        <v>244</v>
      </c>
      <c r="C27" s="32">
        <v>8.5</v>
      </c>
      <c r="D27" s="33" t="s">
        <v>206</v>
      </c>
      <c r="E27" s="48" t="str">
        <f t="shared" si="0"/>
        <v>Significantly Different</v>
      </c>
      <c r="G27" s="12">
        <f t="shared" si="1"/>
        <v>8.5</v>
      </c>
      <c r="H27" s="12">
        <f t="shared" si="2"/>
        <v>6</v>
      </c>
      <c r="I27" s="12" t="str">
        <f t="shared" si="3"/>
        <v>+/-</v>
      </c>
      <c r="J27" s="12" t="str">
        <f t="shared" si="4"/>
        <v>0.1</v>
      </c>
      <c r="K27" s="13">
        <f t="shared" si="5"/>
        <v>6.0790273556231005E-2</v>
      </c>
      <c r="L27" s="13">
        <f t="shared" si="6"/>
        <v>5</v>
      </c>
      <c r="M27" s="13">
        <f t="shared" si="7"/>
        <v>8.5970429323592404E-2</v>
      </c>
      <c r="N27" s="13">
        <f t="shared" si="8"/>
        <v>58.159532752593535</v>
      </c>
      <c r="O27" s="12" t="s">
        <v>236</v>
      </c>
    </row>
    <row r="28" spans="1:15" x14ac:dyDescent="0.25">
      <c r="A28" s="30">
        <v>18</v>
      </c>
      <c r="B28" s="31" t="s">
        <v>226</v>
      </c>
      <c r="C28" s="32">
        <v>8.4</v>
      </c>
      <c r="D28" s="33" t="s">
        <v>253</v>
      </c>
      <c r="E28" s="48" t="str">
        <f t="shared" si="0"/>
        <v>Significantly Different</v>
      </c>
      <c r="G28" s="12">
        <f t="shared" si="1"/>
        <v>8.4</v>
      </c>
      <c r="H28" s="12">
        <f t="shared" si="2"/>
        <v>6</v>
      </c>
      <c r="I28" s="12" t="str">
        <f t="shared" si="3"/>
        <v>+/-</v>
      </c>
      <c r="J28" s="12" t="str">
        <f t="shared" si="4"/>
        <v>0.6</v>
      </c>
      <c r="K28" s="13">
        <f t="shared" si="5"/>
        <v>0.36474164133738601</v>
      </c>
      <c r="L28" s="13">
        <f t="shared" si="6"/>
        <v>5.0999999999999996</v>
      </c>
      <c r="M28" s="13">
        <f t="shared" si="7"/>
        <v>0.36977279819442066</v>
      </c>
      <c r="N28" s="13">
        <f t="shared" si="8"/>
        <v>13.792253039982949</v>
      </c>
      <c r="O28" s="12" t="s">
        <v>225</v>
      </c>
    </row>
    <row r="29" spans="1:15" x14ac:dyDescent="0.25">
      <c r="A29" s="30">
        <v>19</v>
      </c>
      <c r="B29" s="31" t="s">
        <v>221</v>
      </c>
      <c r="C29" s="32">
        <v>8.1999999999999993</v>
      </c>
      <c r="D29" s="33" t="s">
        <v>217</v>
      </c>
      <c r="E29" s="48" t="str">
        <f t="shared" si="0"/>
        <v>Significantly Different</v>
      </c>
      <c r="G29" s="12">
        <f t="shared" si="1"/>
        <v>8.1999999999999993</v>
      </c>
      <c r="H29" s="12">
        <f t="shared" si="2"/>
        <v>6</v>
      </c>
      <c r="I29" s="12" t="str">
        <f t="shared" si="3"/>
        <v>+/-</v>
      </c>
      <c r="J29" s="12" t="str">
        <f t="shared" si="4"/>
        <v>0.5</v>
      </c>
      <c r="K29" s="13">
        <f t="shared" si="5"/>
        <v>0.303951367781155</v>
      </c>
      <c r="L29" s="13">
        <f t="shared" si="6"/>
        <v>5.3000000000000007</v>
      </c>
      <c r="M29" s="13">
        <f t="shared" si="7"/>
        <v>0.30997079109986531</v>
      </c>
      <c r="N29" s="13">
        <f t="shared" si="8"/>
        <v>17.09838524202258</v>
      </c>
      <c r="O29" s="12" t="s">
        <v>241</v>
      </c>
    </row>
    <row r="30" spans="1:15" x14ac:dyDescent="0.25">
      <c r="A30" s="30">
        <v>20</v>
      </c>
      <c r="B30" s="31" t="s">
        <v>231</v>
      </c>
      <c r="C30" s="32">
        <v>8</v>
      </c>
      <c r="D30" s="33" t="s">
        <v>210</v>
      </c>
      <c r="E30" s="48" t="str">
        <f t="shared" si="0"/>
        <v>Significantly Different</v>
      </c>
      <c r="G30" s="12">
        <f t="shared" si="1"/>
        <v>8</v>
      </c>
      <c r="H30" s="12">
        <f t="shared" si="2"/>
        <v>6</v>
      </c>
      <c r="I30" s="12" t="str">
        <f t="shared" si="3"/>
        <v>+/-</v>
      </c>
      <c r="J30" s="12" t="str">
        <f t="shared" si="4"/>
        <v>0.2</v>
      </c>
      <c r="K30" s="13">
        <f t="shared" si="5"/>
        <v>0.12158054711246201</v>
      </c>
      <c r="L30" s="13">
        <f t="shared" si="6"/>
        <v>5.5</v>
      </c>
      <c r="M30" s="13">
        <f t="shared" si="7"/>
        <v>0.1359311840425404</v>
      </c>
      <c r="N30" s="13">
        <f t="shared" si="8"/>
        <v>40.461650052858694</v>
      </c>
      <c r="O30" s="12" t="s">
        <v>207</v>
      </c>
    </row>
    <row r="31" spans="1:15" x14ac:dyDescent="0.25">
      <c r="A31" s="30">
        <v>21</v>
      </c>
      <c r="B31" s="31" t="s">
        <v>236</v>
      </c>
      <c r="C31" s="32">
        <v>7.9</v>
      </c>
      <c r="D31" s="33" t="s">
        <v>210</v>
      </c>
      <c r="E31" s="48" t="str">
        <f t="shared" si="0"/>
        <v>Significantly Different</v>
      </c>
      <c r="G31" s="12">
        <f t="shared" si="1"/>
        <v>7.9</v>
      </c>
      <c r="H31" s="12">
        <f t="shared" si="2"/>
        <v>6</v>
      </c>
      <c r="I31" s="12" t="str">
        <f t="shared" si="3"/>
        <v>+/-</v>
      </c>
      <c r="J31" s="12" t="str">
        <f t="shared" si="4"/>
        <v>0.2</v>
      </c>
      <c r="K31" s="13">
        <f t="shared" si="5"/>
        <v>0.12158054711246201</v>
      </c>
      <c r="L31" s="13">
        <f t="shared" si="6"/>
        <v>5.6</v>
      </c>
      <c r="M31" s="13">
        <f t="shared" si="7"/>
        <v>0.1359311840425404</v>
      </c>
      <c r="N31" s="13">
        <f t="shared" si="8"/>
        <v>41.197316417456122</v>
      </c>
      <c r="O31" s="12" t="s">
        <v>244</v>
      </c>
    </row>
    <row r="32" spans="1:15" x14ac:dyDescent="0.25">
      <c r="A32" s="30">
        <v>22</v>
      </c>
      <c r="B32" s="31" t="s">
        <v>261</v>
      </c>
      <c r="C32" s="32">
        <v>7.8</v>
      </c>
      <c r="D32" s="33" t="s">
        <v>206</v>
      </c>
      <c r="E32" s="48" t="str">
        <f t="shared" si="0"/>
        <v>Significantly Different</v>
      </c>
      <c r="G32" s="12">
        <f t="shared" si="1"/>
        <v>7.8</v>
      </c>
      <c r="H32" s="12">
        <f t="shared" si="2"/>
        <v>6</v>
      </c>
      <c r="I32" s="12" t="str">
        <f t="shared" si="3"/>
        <v>+/-</v>
      </c>
      <c r="J32" s="12" t="str">
        <f t="shared" si="4"/>
        <v>0.1</v>
      </c>
      <c r="K32" s="13">
        <f t="shared" si="5"/>
        <v>6.0790273556231005E-2</v>
      </c>
      <c r="L32" s="13">
        <f t="shared" si="6"/>
        <v>5.7</v>
      </c>
      <c r="M32" s="13">
        <f t="shared" si="7"/>
        <v>8.5970429323592404E-2</v>
      </c>
      <c r="N32" s="13">
        <f t="shared" si="8"/>
        <v>66.301867337956637</v>
      </c>
      <c r="O32" s="12" t="s">
        <v>247</v>
      </c>
    </row>
    <row r="33" spans="1:15" x14ac:dyDescent="0.25">
      <c r="A33" s="30">
        <v>23</v>
      </c>
      <c r="B33" s="31" t="s">
        <v>262</v>
      </c>
      <c r="C33" s="32">
        <v>7.5</v>
      </c>
      <c r="D33" s="33" t="s">
        <v>206</v>
      </c>
      <c r="E33" s="48" t="str">
        <f t="shared" si="0"/>
        <v>Significantly Different</v>
      </c>
      <c r="G33" s="12">
        <f t="shared" si="1"/>
        <v>7.5</v>
      </c>
      <c r="H33" s="12">
        <f t="shared" si="2"/>
        <v>6</v>
      </c>
      <c r="I33" s="12" t="str">
        <f t="shared" si="3"/>
        <v>+/-</v>
      </c>
      <c r="J33" s="12" t="str">
        <f t="shared" si="4"/>
        <v>0.1</v>
      </c>
      <c r="K33" s="13">
        <f t="shared" si="5"/>
        <v>6.0790273556231005E-2</v>
      </c>
      <c r="L33" s="13">
        <f t="shared" si="6"/>
        <v>6</v>
      </c>
      <c r="M33" s="13">
        <f t="shared" si="7"/>
        <v>8.5970429323592404E-2</v>
      </c>
      <c r="N33" s="13">
        <f t="shared" si="8"/>
        <v>69.791439303112242</v>
      </c>
      <c r="O33" s="12" t="s">
        <v>249</v>
      </c>
    </row>
    <row r="34" spans="1:15" x14ac:dyDescent="0.25">
      <c r="A34" s="30">
        <v>24</v>
      </c>
      <c r="B34" s="31" t="s">
        <v>260</v>
      </c>
      <c r="C34" s="32">
        <v>7.4</v>
      </c>
      <c r="D34" s="33" t="s">
        <v>210</v>
      </c>
      <c r="E34" s="48" t="str">
        <f t="shared" si="0"/>
        <v>Significantly Different</v>
      </c>
      <c r="G34" s="12">
        <f t="shared" si="1"/>
        <v>7.4</v>
      </c>
      <c r="H34" s="12">
        <f t="shared" si="2"/>
        <v>6</v>
      </c>
      <c r="I34" s="12" t="str">
        <f t="shared" si="3"/>
        <v>+/-</v>
      </c>
      <c r="J34" s="12" t="str">
        <f t="shared" si="4"/>
        <v>0.2</v>
      </c>
      <c r="K34" s="13">
        <f t="shared" si="5"/>
        <v>0.12158054711246201</v>
      </c>
      <c r="L34" s="13">
        <f t="shared" si="6"/>
        <v>6.1</v>
      </c>
      <c r="M34" s="13">
        <f t="shared" si="7"/>
        <v>0.1359311840425404</v>
      </c>
      <c r="N34" s="13">
        <f t="shared" si="8"/>
        <v>44.875648240443283</v>
      </c>
      <c r="O34" s="12" t="s">
        <v>240</v>
      </c>
    </row>
    <row r="35" spans="1:15" x14ac:dyDescent="0.25">
      <c r="A35" s="30">
        <v>25</v>
      </c>
      <c r="B35" s="31" t="s">
        <v>224</v>
      </c>
      <c r="C35" s="32">
        <v>7.2</v>
      </c>
      <c r="D35" s="33" t="s">
        <v>255</v>
      </c>
      <c r="E35" s="48" t="str">
        <f t="shared" si="0"/>
        <v>Significantly Different</v>
      </c>
      <c r="G35" s="12">
        <f t="shared" si="1"/>
        <v>7.2</v>
      </c>
      <c r="H35" s="12">
        <f t="shared" si="2"/>
        <v>6</v>
      </c>
      <c r="I35" s="12" t="str">
        <f t="shared" si="3"/>
        <v>+/-</v>
      </c>
      <c r="J35" s="12" t="str">
        <f t="shared" si="4"/>
        <v>0.4</v>
      </c>
      <c r="K35" s="13">
        <f t="shared" si="5"/>
        <v>0.24316109422492402</v>
      </c>
      <c r="L35" s="13">
        <f t="shared" si="6"/>
        <v>6.3</v>
      </c>
      <c r="M35" s="13">
        <f t="shared" si="7"/>
        <v>0.25064471888253259</v>
      </c>
      <c r="N35" s="13">
        <f t="shared" si="8"/>
        <v>25.135179500640362</v>
      </c>
      <c r="O35" s="12" t="s">
        <v>250</v>
      </c>
    </row>
    <row r="36" spans="1:15" x14ac:dyDescent="0.25">
      <c r="A36" s="30">
        <v>25</v>
      </c>
      <c r="B36" s="31" t="s">
        <v>227</v>
      </c>
      <c r="C36" s="32">
        <v>7.2</v>
      </c>
      <c r="D36" s="33" t="s">
        <v>228</v>
      </c>
      <c r="E36" s="48" t="str">
        <f t="shared" si="0"/>
        <v>Significantly Different</v>
      </c>
      <c r="G36" s="12">
        <f t="shared" si="1"/>
        <v>7.2</v>
      </c>
      <c r="H36" s="12">
        <f t="shared" si="2"/>
        <v>6</v>
      </c>
      <c r="I36" s="12" t="str">
        <f t="shared" si="3"/>
        <v>+/-</v>
      </c>
      <c r="J36" s="12" t="str">
        <f t="shared" si="4"/>
        <v>0.3</v>
      </c>
      <c r="K36" s="13">
        <f t="shared" si="5"/>
        <v>0.18237082066869301</v>
      </c>
      <c r="L36" s="13">
        <f t="shared" si="6"/>
        <v>6.3</v>
      </c>
      <c r="M36" s="13">
        <f t="shared" si="7"/>
        <v>0.19223572402239389</v>
      </c>
      <c r="N36" s="13">
        <f t="shared" si="8"/>
        <v>32.772264531154995</v>
      </c>
      <c r="O36" s="12" t="s">
        <v>242</v>
      </c>
    </row>
    <row r="37" spans="1:15" x14ac:dyDescent="0.25">
      <c r="A37" s="30">
        <v>27</v>
      </c>
      <c r="B37" s="31" t="s">
        <v>215</v>
      </c>
      <c r="C37" s="32">
        <v>5.5</v>
      </c>
      <c r="D37" s="33" t="s">
        <v>210</v>
      </c>
      <c r="E37" s="48" t="str">
        <f t="shared" si="0"/>
        <v>Significantly Different</v>
      </c>
      <c r="G37" s="12">
        <f t="shared" si="1"/>
        <v>5.5</v>
      </c>
      <c r="H37" s="12">
        <f t="shared" si="2"/>
        <v>6</v>
      </c>
      <c r="I37" s="12" t="str">
        <f t="shared" si="3"/>
        <v>+/-</v>
      </c>
      <c r="J37" s="12" t="str">
        <f t="shared" si="4"/>
        <v>0.2</v>
      </c>
      <c r="K37" s="13">
        <f t="shared" si="5"/>
        <v>0.12158054711246201</v>
      </c>
      <c r="L37" s="13">
        <f t="shared" si="6"/>
        <v>8</v>
      </c>
      <c r="M37" s="13">
        <f t="shared" si="7"/>
        <v>0.1359311840425404</v>
      </c>
      <c r="N37" s="13">
        <f t="shared" si="8"/>
        <v>58.853309167794471</v>
      </c>
      <c r="O37" s="12" t="s">
        <v>223</v>
      </c>
    </row>
    <row r="38" spans="1:15" x14ac:dyDescent="0.25">
      <c r="A38" s="30">
        <v>28</v>
      </c>
      <c r="B38" s="31" t="s">
        <v>248</v>
      </c>
      <c r="C38" s="32">
        <v>5.2</v>
      </c>
      <c r="D38" s="33" t="s">
        <v>206</v>
      </c>
      <c r="E38" s="48" t="str">
        <f t="shared" si="0"/>
        <v>Significantly Different</v>
      </c>
      <c r="G38" s="12">
        <f t="shared" si="1"/>
        <v>5.2</v>
      </c>
      <c r="H38" s="12">
        <f t="shared" si="2"/>
        <v>6</v>
      </c>
      <c r="I38" s="12" t="str">
        <f t="shared" si="3"/>
        <v>+/-</v>
      </c>
      <c r="J38" s="12" t="str">
        <f t="shared" si="4"/>
        <v>0.1</v>
      </c>
      <c r="K38" s="13">
        <f t="shared" si="5"/>
        <v>6.0790273556231005E-2</v>
      </c>
      <c r="L38" s="13">
        <f t="shared" si="6"/>
        <v>8.3000000000000007</v>
      </c>
      <c r="M38" s="13">
        <f t="shared" si="7"/>
        <v>8.5970429323592404E-2</v>
      </c>
      <c r="N38" s="13">
        <f t="shared" si="8"/>
        <v>96.544824369305275</v>
      </c>
      <c r="O38" s="12" t="s">
        <v>227</v>
      </c>
    </row>
    <row r="39" spans="1:15" x14ac:dyDescent="0.25">
      <c r="A39" s="30">
        <v>29</v>
      </c>
      <c r="B39" s="31" t="s">
        <v>234</v>
      </c>
      <c r="C39" s="32">
        <v>4.8</v>
      </c>
      <c r="D39" s="33" t="s">
        <v>210</v>
      </c>
      <c r="E39" s="48" t="str">
        <f t="shared" si="0"/>
        <v>Significantly Different</v>
      </c>
      <c r="G39" s="12">
        <f t="shared" si="1"/>
        <v>4.8</v>
      </c>
      <c r="H39" s="12">
        <f t="shared" si="2"/>
        <v>6</v>
      </c>
      <c r="I39" s="12" t="str">
        <f t="shared" si="3"/>
        <v>+/-</v>
      </c>
      <c r="J39" s="12" t="str">
        <f t="shared" si="4"/>
        <v>0.2</v>
      </c>
      <c r="K39" s="13">
        <f t="shared" si="5"/>
        <v>0.12158054711246201</v>
      </c>
      <c r="L39" s="13">
        <f t="shared" si="6"/>
        <v>8.6999999999999993</v>
      </c>
      <c r="M39" s="13">
        <f t="shared" si="7"/>
        <v>0.1359311840425404</v>
      </c>
      <c r="N39" s="13">
        <f t="shared" si="8"/>
        <v>64.002973719976481</v>
      </c>
      <c r="O39" s="12" t="s">
        <v>254</v>
      </c>
    </row>
    <row r="40" spans="1:15" x14ac:dyDescent="0.25">
      <c r="A40" s="30">
        <v>30</v>
      </c>
      <c r="B40" s="31" t="s">
        <v>237</v>
      </c>
      <c r="C40" s="32">
        <v>4.7</v>
      </c>
      <c r="D40" s="33" t="s">
        <v>206</v>
      </c>
      <c r="E40" s="48" t="str">
        <f t="shared" si="0"/>
        <v>Significantly Different</v>
      </c>
      <c r="G40" s="12">
        <f t="shared" si="1"/>
        <v>4.7</v>
      </c>
      <c r="H40" s="12">
        <f t="shared" si="2"/>
        <v>6</v>
      </c>
      <c r="I40" s="12" t="str">
        <f t="shared" si="3"/>
        <v>+/-</v>
      </c>
      <c r="J40" s="12" t="str">
        <f t="shared" si="4"/>
        <v>0.1</v>
      </c>
      <c r="K40" s="13">
        <f t="shared" si="5"/>
        <v>6.0790273556231005E-2</v>
      </c>
      <c r="L40" s="13">
        <f t="shared" si="6"/>
        <v>8.8000000000000007</v>
      </c>
      <c r="M40" s="13">
        <f t="shared" si="7"/>
        <v>8.5970429323592404E-2</v>
      </c>
      <c r="N40" s="13">
        <f t="shared" si="8"/>
        <v>102.36077764456464</v>
      </c>
      <c r="O40" s="12" t="s">
        <v>214</v>
      </c>
    </row>
    <row r="41" spans="1:15" x14ac:dyDescent="0.25">
      <c r="A41" s="30">
        <v>30</v>
      </c>
      <c r="B41" s="31" t="s">
        <v>216</v>
      </c>
      <c r="C41" s="32">
        <v>4.7</v>
      </c>
      <c r="D41" s="33" t="s">
        <v>253</v>
      </c>
      <c r="E41" s="48" t="str">
        <f t="shared" si="0"/>
        <v>Significantly Different</v>
      </c>
      <c r="G41" s="12">
        <f t="shared" si="1"/>
        <v>4.7</v>
      </c>
      <c r="H41" s="12">
        <f t="shared" si="2"/>
        <v>6</v>
      </c>
      <c r="I41" s="12" t="str">
        <f t="shared" si="3"/>
        <v>+/-</v>
      </c>
      <c r="J41" s="12" t="str">
        <f t="shared" si="4"/>
        <v>0.6</v>
      </c>
      <c r="K41" s="13">
        <f t="shared" si="5"/>
        <v>0.36474164133738601</v>
      </c>
      <c r="L41" s="13">
        <f t="shared" si="6"/>
        <v>8.8000000000000007</v>
      </c>
      <c r="M41" s="13">
        <f t="shared" si="7"/>
        <v>0.36977279819442066</v>
      </c>
      <c r="N41" s="13">
        <f t="shared" si="8"/>
        <v>23.798397402323523</v>
      </c>
      <c r="O41" s="12" t="s">
        <v>257</v>
      </c>
    </row>
    <row r="42" spans="1:15" x14ac:dyDescent="0.25">
      <c r="A42" s="30">
        <v>32</v>
      </c>
      <c r="B42" s="31" t="s">
        <v>263</v>
      </c>
      <c r="C42" s="32">
        <v>4.5999999999999996</v>
      </c>
      <c r="D42" s="33" t="s">
        <v>210</v>
      </c>
      <c r="E42" s="48" t="str">
        <f t="shared" si="0"/>
        <v>Significantly Different</v>
      </c>
      <c r="G42" s="12">
        <f t="shared" si="1"/>
        <v>4.5999999999999996</v>
      </c>
      <c r="H42" s="12">
        <f t="shared" si="2"/>
        <v>6</v>
      </c>
      <c r="I42" s="12" t="str">
        <f t="shared" si="3"/>
        <v>+/-</v>
      </c>
      <c r="J42" s="12" t="str">
        <f t="shared" si="4"/>
        <v>0.2</v>
      </c>
      <c r="K42" s="13">
        <f t="shared" si="5"/>
        <v>0.12158054711246201</v>
      </c>
      <c r="L42" s="13">
        <f t="shared" si="6"/>
        <v>8.9</v>
      </c>
      <c r="M42" s="13">
        <f t="shared" si="7"/>
        <v>0.1359311840425404</v>
      </c>
      <c r="N42" s="13">
        <f t="shared" si="8"/>
        <v>65.474306449171351</v>
      </c>
      <c r="O42" s="12" t="s">
        <v>252</v>
      </c>
    </row>
    <row r="43" spans="1:15" x14ac:dyDescent="0.25">
      <c r="A43" s="30">
        <v>33</v>
      </c>
      <c r="B43" s="31" t="s">
        <v>219</v>
      </c>
      <c r="C43" s="32">
        <v>4.2</v>
      </c>
      <c r="D43" s="33" t="s">
        <v>210</v>
      </c>
      <c r="E43" s="48" t="str">
        <f t="shared" si="0"/>
        <v>Significantly Different</v>
      </c>
      <c r="G43" s="12">
        <f t="shared" si="1"/>
        <v>4.2</v>
      </c>
      <c r="H43" s="12">
        <f t="shared" si="2"/>
        <v>6</v>
      </c>
      <c r="I43" s="12" t="str">
        <f t="shared" si="3"/>
        <v>+/-</v>
      </c>
      <c r="J43" s="12" t="str">
        <f t="shared" si="4"/>
        <v>0.2</v>
      </c>
      <c r="K43" s="13">
        <f t="shared" si="5"/>
        <v>0.12158054711246201</v>
      </c>
      <c r="L43" s="13">
        <f t="shared" si="6"/>
        <v>9.3000000000000007</v>
      </c>
      <c r="M43" s="13">
        <f t="shared" si="7"/>
        <v>0.1359311840425404</v>
      </c>
      <c r="N43" s="13">
        <f t="shared" si="8"/>
        <v>68.416971907561077</v>
      </c>
      <c r="O43" s="12" t="s">
        <v>259</v>
      </c>
    </row>
    <row r="44" spans="1:15" x14ac:dyDescent="0.25">
      <c r="A44" s="30">
        <v>33</v>
      </c>
      <c r="B44" s="31" t="s">
        <v>251</v>
      </c>
      <c r="C44" s="32">
        <v>4.2</v>
      </c>
      <c r="D44" s="33" t="s">
        <v>206</v>
      </c>
      <c r="E44" s="48" t="str">
        <f t="shared" si="0"/>
        <v>Significantly Different</v>
      </c>
      <c r="G44" s="12">
        <f t="shared" si="1"/>
        <v>4.2</v>
      </c>
      <c r="H44" s="12">
        <f t="shared" si="2"/>
        <v>6</v>
      </c>
      <c r="I44" s="12" t="str">
        <f t="shared" si="3"/>
        <v>+/-</v>
      </c>
      <c r="J44" s="12" t="str">
        <f t="shared" si="4"/>
        <v>0.1</v>
      </c>
      <c r="K44" s="13">
        <f t="shared" si="5"/>
        <v>6.0790273556231005E-2</v>
      </c>
      <c r="L44" s="13">
        <f t="shared" si="6"/>
        <v>9.3000000000000007</v>
      </c>
      <c r="M44" s="13">
        <f t="shared" si="7"/>
        <v>8.5970429323592404E-2</v>
      </c>
      <c r="N44" s="13">
        <f t="shared" si="8"/>
        <v>108.17673091982398</v>
      </c>
      <c r="O44" s="12" t="s">
        <v>261</v>
      </c>
    </row>
    <row r="45" spans="1:15" x14ac:dyDescent="0.25">
      <c r="A45" s="30">
        <v>35</v>
      </c>
      <c r="B45" s="31" t="s">
        <v>240</v>
      </c>
      <c r="C45" s="32">
        <v>4</v>
      </c>
      <c r="D45" s="33" t="s">
        <v>206</v>
      </c>
      <c r="E45" s="48" t="str">
        <f t="shared" si="0"/>
        <v>Significantly Different</v>
      </c>
      <c r="G45" s="12">
        <f t="shared" si="1"/>
        <v>4</v>
      </c>
      <c r="H45" s="12">
        <f t="shared" si="2"/>
        <v>6</v>
      </c>
      <c r="I45" s="12" t="str">
        <f t="shared" si="3"/>
        <v>+/-</v>
      </c>
      <c r="J45" s="12" t="str">
        <f t="shared" si="4"/>
        <v>0.1</v>
      </c>
      <c r="K45" s="13">
        <f t="shared" si="5"/>
        <v>6.0790273556231005E-2</v>
      </c>
      <c r="L45" s="13">
        <f t="shared" si="6"/>
        <v>9.5</v>
      </c>
      <c r="M45" s="13">
        <f t="shared" si="7"/>
        <v>8.5970429323592404E-2</v>
      </c>
      <c r="N45" s="13">
        <f t="shared" si="8"/>
        <v>110.50311222992771</v>
      </c>
      <c r="O45" s="12" t="s">
        <v>230</v>
      </c>
    </row>
    <row r="46" spans="1:15" x14ac:dyDescent="0.25">
      <c r="A46" s="30">
        <v>36</v>
      </c>
      <c r="B46" s="31" t="s">
        <v>211</v>
      </c>
      <c r="C46" s="32">
        <v>3.8</v>
      </c>
      <c r="D46" s="33" t="s">
        <v>253</v>
      </c>
      <c r="E46" s="48" t="str">
        <f t="shared" si="0"/>
        <v>Significantly Different</v>
      </c>
      <c r="G46" s="12">
        <f t="shared" si="1"/>
        <v>3.8</v>
      </c>
      <c r="H46" s="12">
        <f t="shared" si="2"/>
        <v>6</v>
      </c>
      <c r="I46" s="12" t="str">
        <f t="shared" si="3"/>
        <v>+/-</v>
      </c>
      <c r="J46" s="12" t="str">
        <f t="shared" si="4"/>
        <v>0.6</v>
      </c>
      <c r="K46" s="13">
        <f t="shared" si="5"/>
        <v>0.36474164133738601</v>
      </c>
      <c r="L46" s="13">
        <f t="shared" si="6"/>
        <v>9.6999999999999993</v>
      </c>
      <c r="M46" s="13">
        <f t="shared" si="7"/>
        <v>0.36977279819442066</v>
      </c>
      <c r="N46" s="13">
        <f t="shared" si="8"/>
        <v>26.232324409379334</v>
      </c>
      <c r="O46" s="12" t="s">
        <v>243</v>
      </c>
    </row>
    <row r="47" spans="1:15" x14ac:dyDescent="0.25">
      <c r="A47" s="30">
        <v>37</v>
      </c>
      <c r="B47" s="31" t="s">
        <v>241</v>
      </c>
      <c r="C47" s="32">
        <v>3.6</v>
      </c>
      <c r="D47" s="33" t="s">
        <v>210</v>
      </c>
      <c r="E47" s="48" t="str">
        <f t="shared" si="0"/>
        <v>Significantly Different</v>
      </c>
      <c r="G47" s="12">
        <f t="shared" si="1"/>
        <v>3.6</v>
      </c>
      <c r="H47" s="12">
        <f t="shared" si="2"/>
        <v>6</v>
      </c>
      <c r="I47" s="12" t="str">
        <f t="shared" si="3"/>
        <v>+/-</v>
      </c>
      <c r="J47" s="12" t="str">
        <f t="shared" si="4"/>
        <v>0.2</v>
      </c>
      <c r="K47" s="13">
        <f t="shared" si="5"/>
        <v>0.12158054711246201</v>
      </c>
      <c r="L47" s="13">
        <f t="shared" si="6"/>
        <v>9.9</v>
      </c>
      <c r="M47" s="13">
        <f t="shared" si="7"/>
        <v>0.1359311840425404</v>
      </c>
      <c r="N47" s="13">
        <f t="shared" si="8"/>
        <v>72.830970095145659</v>
      </c>
      <c r="O47" s="12" t="s">
        <v>260</v>
      </c>
    </row>
    <row r="48" spans="1:15" x14ac:dyDescent="0.25">
      <c r="A48" s="30">
        <v>38</v>
      </c>
      <c r="B48" s="31" t="s">
        <v>208</v>
      </c>
      <c r="C48" s="32">
        <v>3.3</v>
      </c>
      <c r="D48" s="33" t="s">
        <v>210</v>
      </c>
      <c r="E48" s="48" t="str">
        <f t="shared" si="0"/>
        <v>Significantly Different</v>
      </c>
      <c r="G48" s="12">
        <f t="shared" si="1"/>
        <v>3.3</v>
      </c>
      <c r="H48" s="12">
        <f t="shared" si="2"/>
        <v>6</v>
      </c>
      <c r="I48" s="12" t="str">
        <f t="shared" si="3"/>
        <v>+/-</v>
      </c>
      <c r="J48" s="12" t="str">
        <f t="shared" si="4"/>
        <v>0.2</v>
      </c>
      <c r="K48" s="13">
        <f t="shared" si="5"/>
        <v>0.12158054711246201</v>
      </c>
      <c r="L48" s="13">
        <f t="shared" si="6"/>
        <v>10.199999999999999</v>
      </c>
      <c r="M48" s="13">
        <f t="shared" si="7"/>
        <v>0.1359311840425404</v>
      </c>
      <c r="N48" s="13">
        <f t="shared" si="8"/>
        <v>75.037969188937936</v>
      </c>
      <c r="O48" s="12" t="s">
        <v>239</v>
      </c>
    </row>
    <row r="49" spans="1:15" x14ac:dyDescent="0.25">
      <c r="A49" s="30">
        <v>39</v>
      </c>
      <c r="B49" s="31" t="s">
        <v>249</v>
      </c>
      <c r="C49" s="32">
        <v>3</v>
      </c>
      <c r="D49" s="33" t="s">
        <v>206</v>
      </c>
      <c r="E49" s="48" t="str">
        <f t="shared" si="0"/>
        <v>Significantly Different</v>
      </c>
      <c r="G49" s="12">
        <f t="shared" si="1"/>
        <v>3</v>
      </c>
      <c r="H49" s="12">
        <f t="shared" si="2"/>
        <v>6</v>
      </c>
      <c r="I49" s="12" t="str">
        <f t="shared" si="3"/>
        <v>+/-</v>
      </c>
      <c r="J49" s="12" t="str">
        <f t="shared" si="4"/>
        <v>0.1</v>
      </c>
      <c r="K49" s="13">
        <f t="shared" si="5"/>
        <v>6.0790273556231005E-2</v>
      </c>
      <c r="L49" s="13">
        <f t="shared" si="6"/>
        <v>10.5</v>
      </c>
      <c r="M49" s="13">
        <f t="shared" si="7"/>
        <v>8.5970429323592404E-2</v>
      </c>
      <c r="N49" s="13">
        <f t="shared" si="8"/>
        <v>122.13501878044642</v>
      </c>
      <c r="O49" s="12" t="s">
        <v>248</v>
      </c>
    </row>
    <row r="50" spans="1:15" x14ac:dyDescent="0.25">
      <c r="A50" s="30">
        <v>40</v>
      </c>
      <c r="B50" s="31" t="s">
        <v>225</v>
      </c>
      <c r="C50" s="32">
        <v>2.8</v>
      </c>
      <c r="D50" s="33" t="s">
        <v>206</v>
      </c>
      <c r="E50" s="48" t="str">
        <f t="shared" si="0"/>
        <v>Significantly Different</v>
      </c>
      <c r="G50" s="12">
        <f t="shared" si="1"/>
        <v>2.8</v>
      </c>
      <c r="H50" s="12">
        <f t="shared" si="2"/>
        <v>6</v>
      </c>
      <c r="I50" s="12" t="str">
        <f t="shared" si="3"/>
        <v>+/-</v>
      </c>
      <c r="J50" s="12" t="str">
        <f t="shared" si="4"/>
        <v>0.1</v>
      </c>
      <c r="K50" s="13">
        <f t="shared" si="5"/>
        <v>6.0790273556231005E-2</v>
      </c>
      <c r="L50" s="13">
        <f t="shared" si="6"/>
        <v>10.7</v>
      </c>
      <c r="M50" s="13">
        <f t="shared" si="7"/>
        <v>8.5970429323592404E-2</v>
      </c>
      <c r="N50" s="13">
        <f t="shared" si="8"/>
        <v>124.46140009055016</v>
      </c>
      <c r="O50" s="12" t="s">
        <v>245</v>
      </c>
    </row>
    <row r="51" spans="1:15" x14ac:dyDescent="0.25">
      <c r="A51" s="30">
        <v>41</v>
      </c>
      <c r="B51" s="31" t="s">
        <v>233</v>
      </c>
      <c r="C51" s="32">
        <v>2.5</v>
      </c>
      <c r="D51" s="33" t="s">
        <v>228</v>
      </c>
      <c r="E51" s="48" t="str">
        <f t="shared" si="0"/>
        <v>Significantly Different</v>
      </c>
      <c r="G51" s="12">
        <f t="shared" si="1"/>
        <v>2.5</v>
      </c>
      <c r="H51" s="12">
        <f t="shared" si="2"/>
        <v>6</v>
      </c>
      <c r="I51" s="12" t="str">
        <f t="shared" si="3"/>
        <v>+/-</v>
      </c>
      <c r="J51" s="12" t="str">
        <f t="shared" si="4"/>
        <v>0.3</v>
      </c>
      <c r="K51" s="13">
        <f t="shared" si="5"/>
        <v>0.18237082066869301</v>
      </c>
      <c r="L51" s="13">
        <f t="shared" si="6"/>
        <v>11</v>
      </c>
      <c r="M51" s="13">
        <f t="shared" si="7"/>
        <v>0.19223572402239389</v>
      </c>
      <c r="N51" s="13">
        <f t="shared" si="8"/>
        <v>57.221414260746819</v>
      </c>
      <c r="O51" s="12" t="s">
        <v>263</v>
      </c>
    </row>
    <row r="52" spans="1:15" x14ac:dyDescent="0.25">
      <c r="A52" s="30">
        <v>41</v>
      </c>
      <c r="B52" s="31" t="s">
        <v>242</v>
      </c>
      <c r="C52" s="32">
        <v>2.5</v>
      </c>
      <c r="D52" s="33" t="s">
        <v>206</v>
      </c>
      <c r="E52" s="48" t="str">
        <f t="shared" si="0"/>
        <v>Significantly Different</v>
      </c>
      <c r="G52" s="12">
        <f t="shared" si="1"/>
        <v>2.5</v>
      </c>
      <c r="H52" s="12">
        <f t="shared" si="2"/>
        <v>6</v>
      </c>
      <c r="I52" s="12" t="str">
        <f t="shared" si="3"/>
        <v>+/-</v>
      </c>
      <c r="J52" s="12" t="str">
        <f t="shared" si="4"/>
        <v>0.1</v>
      </c>
      <c r="K52" s="13">
        <f t="shared" si="5"/>
        <v>6.0790273556231005E-2</v>
      </c>
      <c r="L52" s="13">
        <f t="shared" si="6"/>
        <v>11</v>
      </c>
      <c r="M52" s="13">
        <f t="shared" si="7"/>
        <v>8.5970429323592404E-2</v>
      </c>
      <c r="N52" s="13">
        <f t="shared" si="8"/>
        <v>127.95097205570578</v>
      </c>
      <c r="O52" s="12" t="s">
        <v>238</v>
      </c>
    </row>
    <row r="53" spans="1:15" x14ac:dyDescent="0.25">
      <c r="A53" s="30">
        <v>43</v>
      </c>
      <c r="B53" s="31" t="s">
        <v>214</v>
      </c>
      <c r="C53" s="32">
        <v>2.4</v>
      </c>
      <c r="D53" s="33" t="s">
        <v>210</v>
      </c>
      <c r="E53" s="48" t="str">
        <f t="shared" si="0"/>
        <v>Significantly Different</v>
      </c>
      <c r="G53" s="12">
        <f t="shared" si="1"/>
        <v>2.4</v>
      </c>
      <c r="H53" s="12">
        <f t="shared" si="2"/>
        <v>6</v>
      </c>
      <c r="I53" s="12" t="str">
        <f t="shared" si="3"/>
        <v>+/-</v>
      </c>
      <c r="J53" s="12" t="str">
        <f t="shared" si="4"/>
        <v>0.2</v>
      </c>
      <c r="K53" s="13">
        <f t="shared" si="5"/>
        <v>0.12158054711246201</v>
      </c>
      <c r="L53" s="13">
        <f t="shared" si="6"/>
        <v>11.1</v>
      </c>
      <c r="M53" s="13">
        <f t="shared" si="7"/>
        <v>0.1359311840425404</v>
      </c>
      <c r="N53" s="13">
        <f t="shared" si="8"/>
        <v>81.658966470314823</v>
      </c>
      <c r="O53" s="12" t="s">
        <v>251</v>
      </c>
    </row>
    <row r="54" spans="1:15" x14ac:dyDescent="0.25">
      <c r="A54" s="30">
        <v>43</v>
      </c>
      <c r="B54" s="31" t="s">
        <v>243</v>
      </c>
      <c r="C54" s="32">
        <v>2.4</v>
      </c>
      <c r="D54" s="33" t="s">
        <v>206</v>
      </c>
      <c r="E54" s="48" t="str">
        <f t="shared" si="0"/>
        <v>Significantly Different</v>
      </c>
      <c r="G54" s="12">
        <f t="shared" si="1"/>
        <v>2.4</v>
      </c>
      <c r="H54" s="12">
        <f t="shared" si="2"/>
        <v>6</v>
      </c>
      <c r="I54" s="12" t="str">
        <f t="shared" si="3"/>
        <v>+/-</v>
      </c>
      <c r="J54" s="12" t="str">
        <f t="shared" si="4"/>
        <v>0.1</v>
      </c>
      <c r="K54" s="13">
        <f t="shared" si="5"/>
        <v>6.0790273556231005E-2</v>
      </c>
      <c r="L54" s="13">
        <f t="shared" si="6"/>
        <v>11.1</v>
      </c>
      <c r="M54" s="13">
        <f t="shared" si="7"/>
        <v>8.5970429323592404E-2</v>
      </c>
      <c r="N54" s="13">
        <f t="shared" si="8"/>
        <v>129.11416271075765</v>
      </c>
      <c r="O54" s="12" t="s">
        <v>258</v>
      </c>
    </row>
    <row r="55" spans="1:15" x14ac:dyDescent="0.25">
      <c r="A55" s="30">
        <v>45</v>
      </c>
      <c r="B55" s="31" t="s">
        <v>250</v>
      </c>
      <c r="C55" s="32">
        <v>2.2999999999999998</v>
      </c>
      <c r="D55" s="33" t="s">
        <v>210</v>
      </c>
      <c r="E55" s="48" t="str">
        <f t="shared" si="0"/>
        <v>Significantly Different</v>
      </c>
      <c r="G55" s="12">
        <f t="shared" si="1"/>
        <v>2.2999999999999998</v>
      </c>
      <c r="H55" s="12">
        <f t="shared" si="2"/>
        <v>6</v>
      </c>
      <c r="I55" s="12" t="str">
        <f t="shared" si="3"/>
        <v>+/-</v>
      </c>
      <c r="J55" s="12" t="str">
        <f t="shared" si="4"/>
        <v>0.2</v>
      </c>
      <c r="K55" s="13">
        <f t="shared" si="5"/>
        <v>0.12158054711246201</v>
      </c>
      <c r="L55" s="13">
        <f t="shared" si="6"/>
        <v>11.2</v>
      </c>
      <c r="M55" s="13">
        <f t="shared" si="7"/>
        <v>0.1359311840425404</v>
      </c>
      <c r="N55" s="13">
        <f t="shared" si="8"/>
        <v>82.394632834912244</v>
      </c>
      <c r="O55" s="12" t="s">
        <v>232</v>
      </c>
    </row>
    <row r="56" spans="1:15" x14ac:dyDescent="0.25">
      <c r="A56" s="30">
        <v>46</v>
      </c>
      <c r="B56" s="31" t="s">
        <v>238</v>
      </c>
      <c r="C56" s="32">
        <v>2.1</v>
      </c>
      <c r="D56" s="33" t="s">
        <v>228</v>
      </c>
      <c r="E56" s="48" t="str">
        <f t="shared" si="0"/>
        <v>Significantly Different</v>
      </c>
      <c r="G56" s="12">
        <f t="shared" si="1"/>
        <v>2.1</v>
      </c>
      <c r="H56" s="12">
        <f t="shared" si="2"/>
        <v>6</v>
      </c>
      <c r="I56" s="12" t="str">
        <f t="shared" si="3"/>
        <v>+/-</v>
      </c>
      <c r="J56" s="12" t="str">
        <f t="shared" si="4"/>
        <v>0.3</v>
      </c>
      <c r="K56" s="13">
        <f t="shared" si="5"/>
        <v>0.18237082066869301</v>
      </c>
      <c r="L56" s="13">
        <f t="shared" si="6"/>
        <v>11.4</v>
      </c>
      <c r="M56" s="13">
        <f t="shared" si="7"/>
        <v>0.19223572402239389</v>
      </c>
      <c r="N56" s="13">
        <f t="shared" si="8"/>
        <v>59.302192961137614</v>
      </c>
      <c r="O56" s="12" t="s">
        <v>209</v>
      </c>
    </row>
    <row r="57" spans="1:15" x14ac:dyDescent="0.25">
      <c r="A57" s="30">
        <v>47</v>
      </c>
      <c r="B57" s="31" t="s">
        <v>230</v>
      </c>
      <c r="C57" s="32">
        <v>1.9</v>
      </c>
      <c r="D57" s="33" t="s">
        <v>228</v>
      </c>
      <c r="E57" s="48" t="str">
        <f t="shared" si="0"/>
        <v>Significantly Different</v>
      </c>
      <c r="G57" s="12">
        <f t="shared" si="1"/>
        <v>1.9</v>
      </c>
      <c r="H57" s="12">
        <f t="shared" si="2"/>
        <v>6</v>
      </c>
      <c r="I57" s="12" t="str">
        <f t="shared" si="3"/>
        <v>+/-</v>
      </c>
      <c r="J57" s="12" t="str">
        <f t="shared" si="4"/>
        <v>0.3</v>
      </c>
      <c r="K57" s="13">
        <f t="shared" si="5"/>
        <v>0.18237082066869301</v>
      </c>
      <c r="L57" s="13">
        <f t="shared" si="6"/>
        <v>11.6</v>
      </c>
      <c r="M57" s="13">
        <f t="shared" si="7"/>
        <v>0.19223572402239389</v>
      </c>
      <c r="N57" s="13">
        <f t="shared" si="8"/>
        <v>60.342582311333011</v>
      </c>
      <c r="O57" s="12" t="s">
        <v>262</v>
      </c>
    </row>
    <row r="58" spans="1:15" x14ac:dyDescent="0.25">
      <c r="A58" s="30">
        <v>48</v>
      </c>
      <c r="B58" s="31" t="s">
        <v>223</v>
      </c>
      <c r="C58" s="32">
        <v>1.7</v>
      </c>
      <c r="D58" s="33" t="s">
        <v>228</v>
      </c>
      <c r="E58" s="48" t="str">
        <f t="shared" si="0"/>
        <v>Significantly Different</v>
      </c>
      <c r="G58" s="12">
        <f t="shared" si="1"/>
        <v>1.7</v>
      </c>
      <c r="H58" s="12">
        <f t="shared" si="2"/>
        <v>6</v>
      </c>
      <c r="I58" s="12" t="str">
        <f t="shared" si="3"/>
        <v>+/-</v>
      </c>
      <c r="J58" s="12" t="str">
        <f t="shared" si="4"/>
        <v>0.3</v>
      </c>
      <c r="K58" s="13">
        <f t="shared" si="5"/>
        <v>0.18237082066869301</v>
      </c>
      <c r="L58" s="13">
        <f t="shared" si="6"/>
        <v>11.8</v>
      </c>
      <c r="M58" s="13">
        <f t="shared" si="7"/>
        <v>0.19223572402239389</v>
      </c>
      <c r="N58" s="13">
        <f t="shared" si="8"/>
        <v>61.382971661528416</v>
      </c>
      <c r="O58" s="12" t="s">
        <v>256</v>
      </c>
    </row>
    <row r="59" spans="1:15" x14ac:dyDescent="0.25">
      <c r="A59" s="30">
        <v>49</v>
      </c>
      <c r="B59" s="31" t="s">
        <v>209</v>
      </c>
      <c r="C59" s="32">
        <v>1.2</v>
      </c>
      <c r="D59" s="33" t="s">
        <v>210</v>
      </c>
      <c r="E59" s="48" t="str">
        <f t="shared" si="0"/>
        <v>Significantly Different</v>
      </c>
      <c r="G59" s="12">
        <f t="shared" si="1"/>
        <v>1.2</v>
      </c>
      <c r="H59" s="12">
        <f t="shared" si="2"/>
        <v>6</v>
      </c>
      <c r="I59" s="12" t="str">
        <f t="shared" si="3"/>
        <v>+/-</v>
      </c>
      <c r="J59" s="12" t="str">
        <f t="shared" si="4"/>
        <v>0.2</v>
      </c>
      <c r="K59" s="13">
        <f t="shared" si="5"/>
        <v>0.12158054711246201</v>
      </c>
      <c r="L59" s="13">
        <f t="shared" si="6"/>
        <v>12.3</v>
      </c>
      <c r="M59" s="13">
        <f t="shared" si="7"/>
        <v>0.1359311840425404</v>
      </c>
      <c r="N59" s="13">
        <f t="shared" si="8"/>
        <v>90.486962845484001</v>
      </c>
      <c r="O59" s="12" t="s">
        <v>212</v>
      </c>
    </row>
    <row r="60" spans="1:15" x14ac:dyDescent="0.25">
      <c r="A60" s="30">
        <v>50</v>
      </c>
      <c r="B60" s="31" t="s">
        <v>212</v>
      </c>
      <c r="C60" s="32">
        <v>1.1000000000000001</v>
      </c>
      <c r="D60" s="33" t="s">
        <v>206</v>
      </c>
      <c r="E60" s="48" t="str">
        <f t="shared" si="0"/>
        <v>Significantly Different</v>
      </c>
      <c r="G60" s="12">
        <f t="shared" si="1"/>
        <v>1.1000000000000001</v>
      </c>
      <c r="H60" s="12">
        <f t="shared" si="2"/>
        <v>6</v>
      </c>
      <c r="I60" s="12" t="str">
        <f t="shared" si="3"/>
        <v>+/-</v>
      </c>
      <c r="J60" s="12" t="str">
        <f t="shared" si="4"/>
        <v>0.1</v>
      </c>
      <c r="K60" s="13">
        <f t="shared" si="5"/>
        <v>6.0790273556231005E-2</v>
      </c>
      <c r="L60" s="13">
        <f t="shared" si="6"/>
        <v>12.4</v>
      </c>
      <c r="M60" s="13">
        <f t="shared" si="7"/>
        <v>8.5970429323592404E-2</v>
      </c>
      <c r="N60" s="13">
        <f t="shared" si="8"/>
        <v>144.23564122643197</v>
      </c>
      <c r="O60" s="12" t="s">
        <v>234</v>
      </c>
    </row>
    <row r="61" spans="1:15" x14ac:dyDescent="0.25">
      <c r="A61" s="30">
        <v>51</v>
      </c>
      <c r="B61" s="31" t="s">
        <v>207</v>
      </c>
      <c r="C61" s="32">
        <v>0.8</v>
      </c>
      <c r="D61" s="33" t="s">
        <v>206</v>
      </c>
      <c r="E61" s="48" t="str">
        <f t="shared" si="0"/>
        <v>Significantly Different</v>
      </c>
      <c r="G61" s="12">
        <f t="shared" si="1"/>
        <v>0.8</v>
      </c>
      <c r="H61" s="12">
        <f t="shared" si="2"/>
        <v>6</v>
      </c>
      <c r="I61" s="12" t="str">
        <f t="shared" si="3"/>
        <v>+/-</v>
      </c>
      <c r="J61" s="12" t="str">
        <f t="shared" si="4"/>
        <v>0.1</v>
      </c>
      <c r="K61" s="13">
        <f t="shared" si="5"/>
        <v>6.0790273556231005E-2</v>
      </c>
      <c r="L61" s="13">
        <f t="shared" si="6"/>
        <v>12.7</v>
      </c>
      <c r="M61" s="13">
        <f t="shared" si="7"/>
        <v>8.5970429323592404E-2</v>
      </c>
      <c r="N61" s="13">
        <f t="shared" si="8"/>
        <v>147.72521319158756</v>
      </c>
      <c r="O61" s="12" t="s">
        <v>216</v>
      </c>
    </row>
    <row r="62" spans="1:15" ht="15.75" thickBot="1" x14ac:dyDescent="0.3">
      <c r="A62" s="36"/>
      <c r="B62" s="37" t="s">
        <v>264</v>
      </c>
      <c r="C62" s="38">
        <v>94.5</v>
      </c>
      <c r="D62" s="39" t="s">
        <v>228</v>
      </c>
      <c r="E62" s="49" t="str">
        <f t="shared" si="0"/>
        <v>Significantly Different</v>
      </c>
      <c r="G62" s="12">
        <f t="shared" si="1"/>
        <v>94.5</v>
      </c>
      <c r="H62" s="12">
        <f t="shared" si="2"/>
        <v>6</v>
      </c>
      <c r="I62" s="12" t="str">
        <f t="shared" si="3"/>
        <v>+/-</v>
      </c>
      <c r="J62" s="12" t="str">
        <f t="shared" si="4"/>
        <v>0.3</v>
      </c>
      <c r="K62" s="13">
        <f t="shared" si="5"/>
        <v>0.18237082066869301</v>
      </c>
      <c r="L62" s="13">
        <f t="shared" si="6"/>
        <v>-81</v>
      </c>
      <c r="M62" s="13">
        <f t="shared" si="7"/>
        <v>0.19223572402239389</v>
      </c>
      <c r="N62" s="13">
        <f t="shared" si="8"/>
        <v>-421.35768682913567</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263" priority="5" operator="equal">
      <formula>"State Selected"</formula>
    </cfRule>
    <cfRule type="cellIs" dxfId="262" priority="6" operator="equal">
      <formula>"Not Significantly Different"</formula>
    </cfRule>
  </conditionalFormatting>
  <conditionalFormatting sqref="E10:E62">
    <cfRule type="cellIs" dxfId="261" priority="1" operator="equal">
      <formula>"OTHER ERROR"</formula>
    </cfRule>
    <cfRule type="cellIs" dxfId="260" priority="2" operator="equal">
      <formula>"Statistical Test not applicable"</formula>
    </cfRule>
    <cfRule type="cellIs" dxfId="259" priority="3" operator="equal">
      <formula>"Geography Selected"</formula>
    </cfRule>
    <cfRule type="cellIs" dxfId="258"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7E9DECDF-8917-4529-A734-E32463051C52}">
      <formula1>$O$10:$O$62</formula1>
    </dataValidation>
  </dataValidation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956CC-36E9-41D5-B845-A6EAD89530C2}">
  <sheetPr codeName="Sheet94"/>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97</v>
      </c>
    </row>
    <row r="2" spans="1:16" x14ac:dyDescent="0.25">
      <c r="A2" s="14" t="s">
        <v>181</v>
      </c>
      <c r="B2" s="12" t="s">
        <v>480</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8.3000000000000007</v>
      </c>
      <c r="C6" s="12" t="s">
        <v>188</v>
      </c>
      <c r="H6" s="19" t="s">
        <v>189</v>
      </c>
      <c r="I6" s="12">
        <f>VLOOKUP($B$4,$B$9:$K$62,6,FALSE)</f>
        <v>8.3000000000000007</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8.3000000000000007</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8.3000000000000007</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218</v>
      </c>
      <c r="C11" s="32">
        <v>17.399999999999999</v>
      </c>
      <c r="D11" s="35" t="s">
        <v>206</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17.399999999999999</v>
      </c>
      <c r="H11" s="12">
        <f t="shared" ref="H11:H62" si="2">LEN(TRIM(D11))</f>
        <v>6</v>
      </c>
      <c r="I11" s="12" t="str">
        <f t="shared" ref="I11:I62" si="3">IF(H11&gt;=3,MID(TRIM(D11),1,3),"NO")</f>
        <v>+/-</v>
      </c>
      <c r="J11" s="12" t="str">
        <f t="shared" ref="J11:J62" si="4">IF(TRIM(I11)="+/-",MID(TRIM(D11),4,H11-3),D11)</f>
        <v>0.1</v>
      </c>
      <c r="K11" s="13">
        <f t="shared" ref="K11:K62" si="5">IF(TRIM(J11)="*****",0,IF(ISERROR(VALUE(J11)),"NA",VALUE(J11/$I$4)))</f>
        <v>6.0790273556231005E-2</v>
      </c>
      <c r="L11" s="13">
        <f t="shared" ref="L11:L62" si="6">IF(AND(ISNUMBER(G11),ISNUMBER($I$6)),$I$6-G11,"N/A")</f>
        <v>-9.0999999999999979</v>
      </c>
      <c r="M11" s="13">
        <f t="shared" ref="M11:M62" si="7">IF(AND(ISNUMBER(K11),ISNUMBER($I$7)),SQRT(K11^2+($I$7)^2),"N/A")</f>
        <v>8.5970429323592404E-2</v>
      </c>
      <c r="N11" s="13">
        <f>IF(AND(ISNUMBER(L11),ISNUMBER(M11),M11&lt;&gt;0),L11/M11,"NA")</f>
        <v>-105.85034960972021</v>
      </c>
      <c r="O11" s="12" t="s">
        <v>208</v>
      </c>
    </row>
    <row r="12" spans="1:16" x14ac:dyDescent="0.25">
      <c r="A12" s="30">
        <v>2</v>
      </c>
      <c r="B12" s="31" t="s">
        <v>258</v>
      </c>
      <c r="C12" s="32">
        <v>13.8</v>
      </c>
      <c r="D12" s="33" t="s">
        <v>206</v>
      </c>
      <c r="E12" s="48" t="str">
        <f t="shared" si="0"/>
        <v>Significantly Different</v>
      </c>
      <c r="G12" s="12">
        <f t="shared" si="1"/>
        <v>13.8</v>
      </c>
      <c r="H12" s="12">
        <f t="shared" si="2"/>
        <v>6</v>
      </c>
      <c r="I12" s="12" t="str">
        <f t="shared" si="3"/>
        <v>+/-</v>
      </c>
      <c r="J12" s="12" t="str">
        <f t="shared" si="4"/>
        <v>0.1</v>
      </c>
      <c r="K12" s="13">
        <f t="shared" si="5"/>
        <v>6.0790273556231005E-2</v>
      </c>
      <c r="L12" s="13">
        <f t="shared" si="6"/>
        <v>-5.5</v>
      </c>
      <c r="M12" s="13">
        <f t="shared" si="7"/>
        <v>8.5970429323592404E-2</v>
      </c>
      <c r="N12" s="13">
        <f t="shared" ref="N12:N62" si="8">IF(AND(ISNUMBER(L12),ISNUMBER(M12),M12&lt;&gt;0),L12/M12,"NA")</f>
        <v>-63.975486027852888</v>
      </c>
      <c r="O12" s="12" t="s">
        <v>211</v>
      </c>
    </row>
    <row r="13" spans="1:16" x14ac:dyDescent="0.25">
      <c r="A13" s="30">
        <v>3</v>
      </c>
      <c r="B13" s="31" t="s">
        <v>259</v>
      </c>
      <c r="C13" s="32">
        <v>13.2</v>
      </c>
      <c r="D13" s="33" t="s">
        <v>210</v>
      </c>
      <c r="E13" s="48" t="str">
        <f t="shared" si="0"/>
        <v>Significantly Different</v>
      </c>
      <c r="G13" s="12">
        <f t="shared" si="1"/>
        <v>13.2</v>
      </c>
      <c r="H13" s="12">
        <f t="shared" si="2"/>
        <v>6</v>
      </c>
      <c r="I13" s="12" t="str">
        <f t="shared" si="3"/>
        <v>+/-</v>
      </c>
      <c r="J13" s="12" t="str">
        <f t="shared" si="4"/>
        <v>0.2</v>
      </c>
      <c r="K13" s="13">
        <f t="shared" si="5"/>
        <v>0.12158054711246201</v>
      </c>
      <c r="L13" s="13">
        <f t="shared" si="6"/>
        <v>-4.8999999999999986</v>
      </c>
      <c r="M13" s="13">
        <f t="shared" si="7"/>
        <v>0.1359311840425404</v>
      </c>
      <c r="N13" s="13">
        <f t="shared" si="8"/>
        <v>-36.047651865274105</v>
      </c>
      <c r="O13" s="12" t="s">
        <v>213</v>
      </c>
    </row>
    <row r="14" spans="1:16" x14ac:dyDescent="0.25">
      <c r="A14" s="30">
        <v>4</v>
      </c>
      <c r="B14" s="31" t="s">
        <v>257</v>
      </c>
      <c r="C14" s="32">
        <v>12</v>
      </c>
      <c r="D14" s="33" t="s">
        <v>210</v>
      </c>
      <c r="E14" s="48" t="str">
        <f t="shared" si="0"/>
        <v>Significantly Different</v>
      </c>
      <c r="G14" s="12">
        <f t="shared" si="1"/>
        <v>12</v>
      </c>
      <c r="H14" s="12">
        <f t="shared" si="2"/>
        <v>6</v>
      </c>
      <c r="I14" s="12" t="str">
        <f t="shared" si="3"/>
        <v>+/-</v>
      </c>
      <c r="J14" s="12" t="str">
        <f t="shared" si="4"/>
        <v>0.2</v>
      </c>
      <c r="K14" s="13">
        <f t="shared" si="5"/>
        <v>0.12158054711246201</v>
      </c>
      <c r="L14" s="13">
        <f t="shared" si="6"/>
        <v>-3.6999999999999993</v>
      </c>
      <c r="M14" s="13">
        <f t="shared" si="7"/>
        <v>0.1359311840425404</v>
      </c>
      <c r="N14" s="13">
        <f t="shared" si="8"/>
        <v>-27.219655490104937</v>
      </c>
      <c r="O14" s="12" t="s">
        <v>215</v>
      </c>
    </row>
    <row r="15" spans="1:16" x14ac:dyDescent="0.25">
      <c r="A15" s="30">
        <v>5</v>
      </c>
      <c r="B15" s="31" t="s">
        <v>229</v>
      </c>
      <c r="C15" s="32">
        <v>11.9</v>
      </c>
      <c r="D15" s="33" t="s">
        <v>210</v>
      </c>
      <c r="E15" s="48" t="str">
        <f t="shared" si="0"/>
        <v>Significantly Different</v>
      </c>
      <c r="G15" s="12">
        <f t="shared" si="1"/>
        <v>11.9</v>
      </c>
      <c r="H15" s="12">
        <f t="shared" si="2"/>
        <v>6</v>
      </c>
      <c r="I15" s="12" t="str">
        <f t="shared" si="3"/>
        <v>+/-</v>
      </c>
      <c r="J15" s="12" t="str">
        <f t="shared" si="4"/>
        <v>0.2</v>
      </c>
      <c r="K15" s="13">
        <f t="shared" si="5"/>
        <v>0.12158054711246201</v>
      </c>
      <c r="L15" s="13">
        <f t="shared" si="6"/>
        <v>-3.5999999999999996</v>
      </c>
      <c r="M15" s="13">
        <f t="shared" si="7"/>
        <v>0.1359311840425404</v>
      </c>
      <c r="N15" s="13">
        <f t="shared" si="8"/>
        <v>-26.483989125507509</v>
      </c>
      <c r="O15" s="12" t="s">
        <v>218</v>
      </c>
    </row>
    <row r="16" spans="1:16" x14ac:dyDescent="0.25">
      <c r="A16" s="30">
        <v>5</v>
      </c>
      <c r="B16" s="31" t="s">
        <v>233</v>
      </c>
      <c r="C16" s="32">
        <v>11.9</v>
      </c>
      <c r="D16" s="33" t="s">
        <v>265</v>
      </c>
      <c r="E16" s="48" t="str">
        <f t="shared" si="0"/>
        <v>Significantly Different</v>
      </c>
      <c r="G16" s="12">
        <f t="shared" si="1"/>
        <v>11.9</v>
      </c>
      <c r="H16" s="12">
        <f t="shared" si="2"/>
        <v>6</v>
      </c>
      <c r="I16" s="12" t="str">
        <f t="shared" si="3"/>
        <v>+/-</v>
      </c>
      <c r="J16" s="12" t="str">
        <f t="shared" si="4"/>
        <v>0.7</v>
      </c>
      <c r="K16" s="13">
        <f t="shared" si="5"/>
        <v>0.42553191489361697</v>
      </c>
      <c r="L16" s="13">
        <f t="shared" si="6"/>
        <v>-3.5999999999999996</v>
      </c>
      <c r="M16" s="13">
        <f t="shared" si="7"/>
        <v>0.42985214661796195</v>
      </c>
      <c r="N16" s="13">
        <f t="shared" si="8"/>
        <v>-8.3749727163734686</v>
      </c>
      <c r="O16" s="12" t="s">
        <v>220</v>
      </c>
    </row>
    <row r="17" spans="1:15" x14ac:dyDescent="0.25">
      <c r="A17" s="30">
        <v>7</v>
      </c>
      <c r="B17" s="31" t="s">
        <v>254</v>
      </c>
      <c r="C17" s="32">
        <v>11.1</v>
      </c>
      <c r="D17" s="33" t="s">
        <v>255</v>
      </c>
      <c r="E17" s="48" t="str">
        <f t="shared" si="0"/>
        <v>Significantly Different</v>
      </c>
      <c r="G17" s="12">
        <f t="shared" si="1"/>
        <v>11.1</v>
      </c>
      <c r="H17" s="12">
        <f t="shared" si="2"/>
        <v>6</v>
      </c>
      <c r="I17" s="12" t="str">
        <f t="shared" si="3"/>
        <v>+/-</v>
      </c>
      <c r="J17" s="12" t="str">
        <f t="shared" si="4"/>
        <v>0.4</v>
      </c>
      <c r="K17" s="13">
        <f t="shared" si="5"/>
        <v>0.24316109422492402</v>
      </c>
      <c r="L17" s="13">
        <f t="shared" si="6"/>
        <v>-2.7999999999999989</v>
      </c>
      <c r="M17" s="13">
        <f t="shared" si="7"/>
        <v>0.25064471888253259</v>
      </c>
      <c r="N17" s="13">
        <f t="shared" si="8"/>
        <v>-11.171190889173491</v>
      </c>
      <c r="O17" s="12" t="s">
        <v>222</v>
      </c>
    </row>
    <row r="18" spans="1:15" x14ac:dyDescent="0.25">
      <c r="A18" s="30">
        <v>8</v>
      </c>
      <c r="B18" s="31" t="s">
        <v>252</v>
      </c>
      <c r="C18" s="32">
        <v>9.6</v>
      </c>
      <c r="D18" s="33" t="s">
        <v>255</v>
      </c>
      <c r="E18" s="48" t="str">
        <f t="shared" si="0"/>
        <v>Significantly Different</v>
      </c>
      <c r="G18" s="12">
        <f t="shared" si="1"/>
        <v>9.6</v>
      </c>
      <c r="H18" s="12">
        <f t="shared" si="2"/>
        <v>6</v>
      </c>
      <c r="I18" s="12" t="str">
        <f t="shared" si="3"/>
        <v>+/-</v>
      </c>
      <c r="J18" s="12" t="str">
        <f t="shared" si="4"/>
        <v>0.4</v>
      </c>
      <c r="K18" s="13">
        <f t="shared" si="5"/>
        <v>0.24316109422492402</v>
      </c>
      <c r="L18" s="13">
        <f t="shared" si="6"/>
        <v>-1.2999999999999989</v>
      </c>
      <c r="M18" s="13">
        <f t="shared" si="7"/>
        <v>0.25064471888253259</v>
      </c>
      <c r="N18" s="13">
        <f t="shared" si="8"/>
        <v>-5.1866243414019753</v>
      </c>
      <c r="O18" s="12" t="s">
        <v>224</v>
      </c>
    </row>
    <row r="19" spans="1:15" x14ac:dyDescent="0.25">
      <c r="A19" s="30">
        <v>9</v>
      </c>
      <c r="B19" s="31" t="s">
        <v>247</v>
      </c>
      <c r="C19" s="32">
        <v>9.5</v>
      </c>
      <c r="D19" s="33" t="s">
        <v>228</v>
      </c>
      <c r="E19" s="48" t="str">
        <f t="shared" si="0"/>
        <v>Significantly Different</v>
      </c>
      <c r="G19" s="12">
        <f t="shared" si="1"/>
        <v>9.5</v>
      </c>
      <c r="H19" s="12">
        <f t="shared" si="2"/>
        <v>6</v>
      </c>
      <c r="I19" s="12" t="str">
        <f t="shared" si="3"/>
        <v>+/-</v>
      </c>
      <c r="J19" s="12" t="str">
        <f t="shared" si="4"/>
        <v>0.3</v>
      </c>
      <c r="K19" s="13">
        <f t="shared" si="5"/>
        <v>0.18237082066869301</v>
      </c>
      <c r="L19" s="13">
        <f t="shared" si="6"/>
        <v>-1.1999999999999993</v>
      </c>
      <c r="M19" s="13">
        <f t="shared" si="7"/>
        <v>0.19223572402239389</v>
      </c>
      <c r="N19" s="13">
        <f t="shared" si="8"/>
        <v>-6.242336101172377</v>
      </c>
      <c r="O19" s="12" t="s">
        <v>226</v>
      </c>
    </row>
    <row r="20" spans="1:15" x14ac:dyDescent="0.25">
      <c r="A20" s="30">
        <v>10</v>
      </c>
      <c r="B20" s="31" t="s">
        <v>213</v>
      </c>
      <c r="C20" s="32">
        <v>8.6</v>
      </c>
      <c r="D20" s="35" t="s">
        <v>210</v>
      </c>
      <c r="E20" s="48" t="str">
        <f t="shared" si="0"/>
        <v>Significantly Different</v>
      </c>
      <c r="G20" s="12">
        <f t="shared" si="1"/>
        <v>8.6</v>
      </c>
      <c r="H20" s="12">
        <f t="shared" si="2"/>
        <v>6</v>
      </c>
      <c r="I20" s="12" t="str">
        <f t="shared" si="3"/>
        <v>+/-</v>
      </c>
      <c r="J20" s="12" t="str">
        <f t="shared" si="4"/>
        <v>0.2</v>
      </c>
      <c r="K20" s="13">
        <f t="shared" si="5"/>
        <v>0.12158054711246201</v>
      </c>
      <c r="L20" s="13">
        <f t="shared" si="6"/>
        <v>-0.29999999999999893</v>
      </c>
      <c r="M20" s="13">
        <f t="shared" si="7"/>
        <v>0.1359311840425404</v>
      </c>
      <c r="N20" s="13">
        <f t="shared" si="8"/>
        <v>-2.2069990937922848</v>
      </c>
      <c r="O20" s="12" t="s">
        <v>229</v>
      </c>
    </row>
    <row r="21" spans="1:15" x14ac:dyDescent="0.25">
      <c r="A21" s="30">
        <v>11</v>
      </c>
      <c r="B21" s="31" t="s">
        <v>222</v>
      </c>
      <c r="C21" s="32">
        <v>8.5</v>
      </c>
      <c r="D21" s="33" t="s">
        <v>228</v>
      </c>
      <c r="E21" s="48" t="str">
        <f t="shared" si="0"/>
        <v>Not Significantly Different</v>
      </c>
      <c r="G21" s="12">
        <f t="shared" si="1"/>
        <v>8.5</v>
      </c>
      <c r="H21" s="12">
        <f t="shared" si="2"/>
        <v>6</v>
      </c>
      <c r="I21" s="12" t="str">
        <f t="shared" si="3"/>
        <v>+/-</v>
      </c>
      <c r="J21" s="12" t="str">
        <f t="shared" si="4"/>
        <v>0.3</v>
      </c>
      <c r="K21" s="13">
        <f t="shared" si="5"/>
        <v>0.18237082066869301</v>
      </c>
      <c r="L21" s="13">
        <f t="shared" si="6"/>
        <v>-0.19999999999999929</v>
      </c>
      <c r="M21" s="13">
        <f t="shared" si="7"/>
        <v>0.19223572402239389</v>
      </c>
      <c r="N21" s="13">
        <f t="shared" si="8"/>
        <v>-1.0403893501953931</v>
      </c>
      <c r="O21" s="12" t="s">
        <v>231</v>
      </c>
    </row>
    <row r="22" spans="1:15" x14ac:dyDescent="0.25">
      <c r="A22" s="30">
        <v>12</v>
      </c>
      <c r="B22" s="31" t="s">
        <v>235</v>
      </c>
      <c r="C22" s="32">
        <v>8.4</v>
      </c>
      <c r="D22" s="33" t="s">
        <v>210</v>
      </c>
      <c r="E22" s="48" t="str">
        <f t="shared" si="0"/>
        <v>Not Significantly Different</v>
      </c>
      <c r="G22" s="12">
        <f t="shared" si="1"/>
        <v>8.4</v>
      </c>
      <c r="H22" s="12">
        <f t="shared" si="2"/>
        <v>6</v>
      </c>
      <c r="I22" s="12" t="str">
        <f t="shared" si="3"/>
        <v>+/-</v>
      </c>
      <c r="J22" s="12" t="str">
        <f t="shared" si="4"/>
        <v>0.2</v>
      </c>
      <c r="K22" s="13">
        <f t="shared" si="5"/>
        <v>0.12158054711246201</v>
      </c>
      <c r="L22" s="13">
        <f t="shared" si="6"/>
        <v>-9.9999999999999645E-2</v>
      </c>
      <c r="M22" s="13">
        <f t="shared" si="7"/>
        <v>0.1359311840425404</v>
      </c>
      <c r="N22" s="13">
        <f t="shared" si="8"/>
        <v>-0.73566636459742829</v>
      </c>
      <c r="O22" s="12" t="s">
        <v>233</v>
      </c>
    </row>
    <row r="23" spans="1:15" x14ac:dyDescent="0.25">
      <c r="A23" s="30">
        <v>12</v>
      </c>
      <c r="B23" s="31" t="s">
        <v>245</v>
      </c>
      <c r="C23" s="32">
        <v>8.4</v>
      </c>
      <c r="D23" s="33" t="s">
        <v>253</v>
      </c>
      <c r="E23" s="48" t="str">
        <f t="shared" si="0"/>
        <v>Not Significantly Different</v>
      </c>
      <c r="G23" s="12">
        <f t="shared" si="1"/>
        <v>8.4</v>
      </c>
      <c r="H23" s="12">
        <f t="shared" si="2"/>
        <v>6</v>
      </c>
      <c r="I23" s="12" t="str">
        <f t="shared" si="3"/>
        <v>+/-</v>
      </c>
      <c r="J23" s="12" t="str">
        <f t="shared" si="4"/>
        <v>0.6</v>
      </c>
      <c r="K23" s="13">
        <f t="shared" si="5"/>
        <v>0.36474164133738601</v>
      </c>
      <c r="L23" s="13">
        <f t="shared" si="6"/>
        <v>-9.9999999999999645E-2</v>
      </c>
      <c r="M23" s="13">
        <f t="shared" si="7"/>
        <v>0.36977279819442066</v>
      </c>
      <c r="N23" s="13">
        <f t="shared" si="8"/>
        <v>-0.27043633411731177</v>
      </c>
      <c r="O23" s="12" t="s">
        <v>221</v>
      </c>
    </row>
    <row r="24" spans="1:15" x14ac:dyDescent="0.25">
      <c r="A24" s="30">
        <v>14</v>
      </c>
      <c r="B24" s="31" t="s">
        <v>256</v>
      </c>
      <c r="C24" s="32">
        <v>7.4</v>
      </c>
      <c r="D24" s="33" t="s">
        <v>210</v>
      </c>
      <c r="E24" s="48" t="str">
        <f t="shared" si="0"/>
        <v>Significantly Different</v>
      </c>
      <c r="G24" s="12">
        <f t="shared" si="1"/>
        <v>7.4</v>
      </c>
      <c r="H24" s="12">
        <f t="shared" si="2"/>
        <v>6</v>
      </c>
      <c r="I24" s="12" t="str">
        <f t="shared" si="3"/>
        <v>+/-</v>
      </c>
      <c r="J24" s="12" t="str">
        <f t="shared" si="4"/>
        <v>0.2</v>
      </c>
      <c r="K24" s="13">
        <f t="shared" si="5"/>
        <v>0.12158054711246201</v>
      </c>
      <c r="L24" s="13">
        <f t="shared" si="6"/>
        <v>0.90000000000000036</v>
      </c>
      <c r="M24" s="13">
        <f t="shared" si="7"/>
        <v>0.1359311840425404</v>
      </c>
      <c r="N24" s="13">
        <f t="shared" si="8"/>
        <v>6.62099728137688</v>
      </c>
      <c r="O24" s="12" t="s">
        <v>235</v>
      </c>
    </row>
    <row r="25" spans="1:15" x14ac:dyDescent="0.25">
      <c r="A25" s="30">
        <v>15</v>
      </c>
      <c r="B25" s="31" t="s">
        <v>244</v>
      </c>
      <c r="C25" s="32">
        <v>7</v>
      </c>
      <c r="D25" s="33" t="s">
        <v>210</v>
      </c>
      <c r="E25" s="48" t="str">
        <f t="shared" si="0"/>
        <v>Significantly Different</v>
      </c>
      <c r="G25" s="12">
        <f t="shared" si="1"/>
        <v>7</v>
      </c>
      <c r="H25" s="12">
        <f t="shared" si="2"/>
        <v>6</v>
      </c>
      <c r="I25" s="12" t="str">
        <f t="shared" si="3"/>
        <v>+/-</v>
      </c>
      <c r="J25" s="12" t="str">
        <f t="shared" si="4"/>
        <v>0.2</v>
      </c>
      <c r="K25" s="13">
        <f t="shared" si="5"/>
        <v>0.12158054711246201</v>
      </c>
      <c r="L25" s="13">
        <f t="shared" si="6"/>
        <v>1.3000000000000007</v>
      </c>
      <c r="M25" s="13">
        <f t="shared" si="7"/>
        <v>0.1359311840425404</v>
      </c>
      <c r="N25" s="13">
        <f t="shared" si="8"/>
        <v>9.5636627397666061</v>
      </c>
      <c r="O25" s="12" t="s">
        <v>237</v>
      </c>
    </row>
    <row r="26" spans="1:15" x14ac:dyDescent="0.25">
      <c r="A26" s="30">
        <v>16</v>
      </c>
      <c r="B26" s="31" t="s">
        <v>239</v>
      </c>
      <c r="C26" s="32">
        <v>5.8</v>
      </c>
      <c r="D26" s="33" t="s">
        <v>210</v>
      </c>
      <c r="E26" s="48" t="str">
        <f t="shared" si="0"/>
        <v>Significantly Different</v>
      </c>
      <c r="G26" s="12">
        <f t="shared" si="1"/>
        <v>5.8</v>
      </c>
      <c r="H26" s="12">
        <f t="shared" si="2"/>
        <v>6</v>
      </c>
      <c r="I26" s="12" t="str">
        <f t="shared" si="3"/>
        <v>+/-</v>
      </c>
      <c r="J26" s="12" t="str">
        <f t="shared" si="4"/>
        <v>0.2</v>
      </c>
      <c r="K26" s="13">
        <f t="shared" si="5"/>
        <v>0.12158054711246201</v>
      </c>
      <c r="L26" s="13">
        <f t="shared" si="6"/>
        <v>2.5000000000000009</v>
      </c>
      <c r="M26" s="13">
        <f t="shared" si="7"/>
        <v>0.1359311840425404</v>
      </c>
      <c r="N26" s="13">
        <f t="shared" si="8"/>
        <v>18.391659114935777</v>
      </c>
      <c r="O26" s="12" t="s">
        <v>219</v>
      </c>
    </row>
    <row r="27" spans="1:15" x14ac:dyDescent="0.25">
      <c r="A27" s="30">
        <v>16</v>
      </c>
      <c r="B27" s="31" t="s">
        <v>262</v>
      </c>
      <c r="C27" s="32">
        <v>5.8</v>
      </c>
      <c r="D27" s="33" t="s">
        <v>210</v>
      </c>
      <c r="E27" s="48" t="str">
        <f t="shared" si="0"/>
        <v>Significantly Different</v>
      </c>
      <c r="G27" s="12">
        <f t="shared" si="1"/>
        <v>5.8</v>
      </c>
      <c r="H27" s="12">
        <f t="shared" si="2"/>
        <v>6</v>
      </c>
      <c r="I27" s="12" t="str">
        <f t="shared" si="3"/>
        <v>+/-</v>
      </c>
      <c r="J27" s="12" t="str">
        <f t="shared" si="4"/>
        <v>0.2</v>
      </c>
      <c r="K27" s="13">
        <f t="shared" si="5"/>
        <v>0.12158054711246201</v>
      </c>
      <c r="L27" s="13">
        <f t="shared" si="6"/>
        <v>2.5000000000000009</v>
      </c>
      <c r="M27" s="13">
        <f t="shared" si="7"/>
        <v>0.1359311840425404</v>
      </c>
      <c r="N27" s="13">
        <f t="shared" si="8"/>
        <v>18.391659114935777</v>
      </c>
      <c r="O27" s="12" t="s">
        <v>236</v>
      </c>
    </row>
    <row r="28" spans="1:15" x14ac:dyDescent="0.25">
      <c r="A28" s="30">
        <v>18</v>
      </c>
      <c r="B28" s="31" t="s">
        <v>220</v>
      </c>
      <c r="C28" s="32">
        <v>5.7</v>
      </c>
      <c r="D28" s="33" t="s">
        <v>228</v>
      </c>
      <c r="E28" s="48" t="str">
        <f t="shared" si="0"/>
        <v>Significantly Different</v>
      </c>
      <c r="G28" s="12">
        <f t="shared" si="1"/>
        <v>5.7</v>
      </c>
      <c r="H28" s="12">
        <f t="shared" si="2"/>
        <v>6</v>
      </c>
      <c r="I28" s="12" t="str">
        <f t="shared" si="3"/>
        <v>+/-</v>
      </c>
      <c r="J28" s="12" t="str">
        <f t="shared" si="4"/>
        <v>0.3</v>
      </c>
      <c r="K28" s="13">
        <f t="shared" si="5"/>
        <v>0.18237082066869301</v>
      </c>
      <c r="L28" s="13">
        <f t="shared" si="6"/>
        <v>2.6000000000000005</v>
      </c>
      <c r="M28" s="13">
        <f t="shared" si="7"/>
        <v>0.19223572402239389</v>
      </c>
      <c r="N28" s="13">
        <f t="shared" si="8"/>
        <v>13.52506155254016</v>
      </c>
      <c r="O28" s="12" t="s">
        <v>225</v>
      </c>
    </row>
    <row r="29" spans="1:15" x14ac:dyDescent="0.25">
      <c r="A29" s="30">
        <v>19</v>
      </c>
      <c r="B29" s="31" t="s">
        <v>226</v>
      </c>
      <c r="C29" s="32">
        <v>5.6</v>
      </c>
      <c r="D29" s="33" t="s">
        <v>265</v>
      </c>
      <c r="E29" s="48" t="str">
        <f t="shared" si="0"/>
        <v>Significantly Different</v>
      </c>
      <c r="G29" s="12">
        <f t="shared" si="1"/>
        <v>5.6</v>
      </c>
      <c r="H29" s="12">
        <f t="shared" si="2"/>
        <v>6</v>
      </c>
      <c r="I29" s="12" t="str">
        <f t="shared" si="3"/>
        <v>+/-</v>
      </c>
      <c r="J29" s="12" t="str">
        <f t="shared" si="4"/>
        <v>0.7</v>
      </c>
      <c r="K29" s="13">
        <f t="shared" si="5"/>
        <v>0.42553191489361697</v>
      </c>
      <c r="L29" s="13">
        <f t="shared" si="6"/>
        <v>2.7000000000000011</v>
      </c>
      <c r="M29" s="13">
        <f t="shared" si="7"/>
        <v>0.42985214661796195</v>
      </c>
      <c r="N29" s="13">
        <f t="shared" si="8"/>
        <v>6.2812295372801055</v>
      </c>
      <c r="O29" s="12" t="s">
        <v>241</v>
      </c>
    </row>
    <row r="30" spans="1:15" x14ac:dyDescent="0.25">
      <c r="A30" s="30">
        <v>20</v>
      </c>
      <c r="B30" s="31" t="s">
        <v>231</v>
      </c>
      <c r="C30" s="32">
        <v>5.4</v>
      </c>
      <c r="D30" s="33" t="s">
        <v>210</v>
      </c>
      <c r="E30" s="48" t="str">
        <f t="shared" si="0"/>
        <v>Significantly Different</v>
      </c>
      <c r="G30" s="12">
        <f t="shared" si="1"/>
        <v>5.4</v>
      </c>
      <c r="H30" s="12">
        <f t="shared" si="2"/>
        <v>6</v>
      </c>
      <c r="I30" s="12" t="str">
        <f t="shared" si="3"/>
        <v>+/-</v>
      </c>
      <c r="J30" s="12" t="str">
        <f t="shared" si="4"/>
        <v>0.2</v>
      </c>
      <c r="K30" s="13">
        <f t="shared" si="5"/>
        <v>0.12158054711246201</v>
      </c>
      <c r="L30" s="13">
        <f t="shared" si="6"/>
        <v>2.9000000000000004</v>
      </c>
      <c r="M30" s="13">
        <f t="shared" si="7"/>
        <v>0.1359311840425404</v>
      </c>
      <c r="N30" s="13">
        <f t="shared" si="8"/>
        <v>21.334324573325496</v>
      </c>
      <c r="O30" s="12" t="s">
        <v>207</v>
      </c>
    </row>
    <row r="31" spans="1:15" x14ac:dyDescent="0.25">
      <c r="A31" s="30">
        <v>21</v>
      </c>
      <c r="B31" s="31" t="s">
        <v>227</v>
      </c>
      <c r="C31" s="32">
        <v>4.9000000000000004</v>
      </c>
      <c r="D31" s="33" t="s">
        <v>228</v>
      </c>
      <c r="E31" s="48" t="str">
        <f t="shared" si="0"/>
        <v>Significantly Different</v>
      </c>
      <c r="G31" s="12">
        <f t="shared" si="1"/>
        <v>4.9000000000000004</v>
      </c>
      <c r="H31" s="12">
        <f t="shared" si="2"/>
        <v>6</v>
      </c>
      <c r="I31" s="12" t="str">
        <f t="shared" si="3"/>
        <v>+/-</v>
      </c>
      <c r="J31" s="12" t="str">
        <f t="shared" si="4"/>
        <v>0.3</v>
      </c>
      <c r="K31" s="13">
        <f t="shared" si="5"/>
        <v>0.18237082066869301</v>
      </c>
      <c r="L31" s="13">
        <f t="shared" si="6"/>
        <v>3.4000000000000004</v>
      </c>
      <c r="M31" s="13">
        <f t="shared" si="7"/>
        <v>0.19223572402239389</v>
      </c>
      <c r="N31" s="13">
        <f t="shared" si="8"/>
        <v>17.686618953321748</v>
      </c>
      <c r="O31" s="12" t="s">
        <v>244</v>
      </c>
    </row>
    <row r="32" spans="1:15" x14ac:dyDescent="0.25">
      <c r="A32" s="30">
        <v>22</v>
      </c>
      <c r="B32" s="31" t="s">
        <v>232</v>
      </c>
      <c r="C32" s="32">
        <v>4.7</v>
      </c>
      <c r="D32" s="33" t="s">
        <v>210</v>
      </c>
      <c r="E32" s="48" t="str">
        <f t="shared" si="0"/>
        <v>Significantly Different</v>
      </c>
      <c r="G32" s="12">
        <f t="shared" si="1"/>
        <v>4.7</v>
      </c>
      <c r="H32" s="12">
        <f t="shared" si="2"/>
        <v>6</v>
      </c>
      <c r="I32" s="12" t="str">
        <f t="shared" si="3"/>
        <v>+/-</v>
      </c>
      <c r="J32" s="12" t="str">
        <f t="shared" si="4"/>
        <v>0.2</v>
      </c>
      <c r="K32" s="13">
        <f t="shared" si="5"/>
        <v>0.12158054711246201</v>
      </c>
      <c r="L32" s="13">
        <f t="shared" si="6"/>
        <v>3.6000000000000005</v>
      </c>
      <c r="M32" s="13">
        <f t="shared" si="7"/>
        <v>0.1359311840425404</v>
      </c>
      <c r="N32" s="13">
        <f t="shared" si="8"/>
        <v>26.483989125507513</v>
      </c>
      <c r="O32" s="12" t="s">
        <v>247</v>
      </c>
    </row>
    <row r="33" spans="1:15" x14ac:dyDescent="0.25">
      <c r="A33" s="30">
        <v>23</v>
      </c>
      <c r="B33" s="31" t="s">
        <v>224</v>
      </c>
      <c r="C33" s="32">
        <v>4.5999999999999996</v>
      </c>
      <c r="D33" s="33" t="s">
        <v>217</v>
      </c>
      <c r="E33" s="48" t="str">
        <f t="shared" si="0"/>
        <v>Significantly Different</v>
      </c>
      <c r="G33" s="12">
        <f t="shared" si="1"/>
        <v>4.5999999999999996</v>
      </c>
      <c r="H33" s="12">
        <f t="shared" si="2"/>
        <v>6</v>
      </c>
      <c r="I33" s="12" t="str">
        <f t="shared" si="3"/>
        <v>+/-</v>
      </c>
      <c r="J33" s="12" t="str">
        <f t="shared" si="4"/>
        <v>0.5</v>
      </c>
      <c r="K33" s="13">
        <f t="shared" si="5"/>
        <v>0.303951367781155</v>
      </c>
      <c r="L33" s="13">
        <f t="shared" si="6"/>
        <v>3.7000000000000011</v>
      </c>
      <c r="M33" s="13">
        <f t="shared" si="7"/>
        <v>0.30997079109986531</v>
      </c>
      <c r="N33" s="13">
        <f t="shared" si="8"/>
        <v>11.936608565185576</v>
      </c>
      <c r="O33" s="12" t="s">
        <v>249</v>
      </c>
    </row>
    <row r="34" spans="1:15" x14ac:dyDescent="0.25">
      <c r="A34" s="30">
        <v>23</v>
      </c>
      <c r="B34" s="31" t="s">
        <v>236</v>
      </c>
      <c r="C34" s="32">
        <v>4.5999999999999996</v>
      </c>
      <c r="D34" s="33" t="s">
        <v>228</v>
      </c>
      <c r="E34" s="48" t="str">
        <f t="shared" si="0"/>
        <v>Significantly Different</v>
      </c>
      <c r="G34" s="12">
        <f t="shared" si="1"/>
        <v>4.5999999999999996</v>
      </c>
      <c r="H34" s="12">
        <f t="shared" si="2"/>
        <v>6</v>
      </c>
      <c r="I34" s="12" t="str">
        <f t="shared" si="3"/>
        <v>+/-</v>
      </c>
      <c r="J34" s="12" t="str">
        <f t="shared" si="4"/>
        <v>0.3</v>
      </c>
      <c r="K34" s="13">
        <f t="shared" si="5"/>
        <v>0.18237082066869301</v>
      </c>
      <c r="L34" s="13">
        <f t="shared" si="6"/>
        <v>3.7000000000000011</v>
      </c>
      <c r="M34" s="13">
        <f t="shared" si="7"/>
        <v>0.19223572402239389</v>
      </c>
      <c r="N34" s="13">
        <f t="shared" si="8"/>
        <v>19.247202978614844</v>
      </c>
      <c r="O34" s="12" t="s">
        <v>240</v>
      </c>
    </row>
    <row r="35" spans="1:15" x14ac:dyDescent="0.25">
      <c r="A35" s="30">
        <v>23</v>
      </c>
      <c r="B35" s="31" t="s">
        <v>240</v>
      </c>
      <c r="C35" s="32">
        <v>4.5999999999999996</v>
      </c>
      <c r="D35" s="33" t="s">
        <v>210</v>
      </c>
      <c r="E35" s="48" t="str">
        <f t="shared" si="0"/>
        <v>Significantly Different</v>
      </c>
      <c r="G35" s="12">
        <f t="shared" si="1"/>
        <v>4.5999999999999996</v>
      </c>
      <c r="H35" s="12">
        <f t="shared" si="2"/>
        <v>6</v>
      </c>
      <c r="I35" s="12" t="str">
        <f t="shared" si="3"/>
        <v>+/-</v>
      </c>
      <c r="J35" s="12" t="str">
        <f t="shared" si="4"/>
        <v>0.2</v>
      </c>
      <c r="K35" s="13">
        <f t="shared" si="5"/>
        <v>0.12158054711246201</v>
      </c>
      <c r="L35" s="13">
        <f t="shared" si="6"/>
        <v>3.7000000000000011</v>
      </c>
      <c r="M35" s="13">
        <f t="shared" si="7"/>
        <v>0.1359311840425404</v>
      </c>
      <c r="N35" s="13">
        <f t="shared" si="8"/>
        <v>27.219655490104948</v>
      </c>
      <c r="O35" s="12" t="s">
        <v>250</v>
      </c>
    </row>
    <row r="36" spans="1:15" x14ac:dyDescent="0.25">
      <c r="A36" s="30">
        <v>26</v>
      </c>
      <c r="B36" s="31" t="s">
        <v>261</v>
      </c>
      <c r="C36" s="32">
        <v>4.5</v>
      </c>
      <c r="D36" s="33" t="s">
        <v>206</v>
      </c>
      <c r="E36" s="48" t="str">
        <f t="shared" si="0"/>
        <v>Significantly Different</v>
      </c>
      <c r="G36" s="12">
        <f t="shared" si="1"/>
        <v>4.5</v>
      </c>
      <c r="H36" s="12">
        <f t="shared" si="2"/>
        <v>6</v>
      </c>
      <c r="I36" s="12" t="str">
        <f t="shared" si="3"/>
        <v>+/-</v>
      </c>
      <c r="J36" s="12" t="str">
        <f t="shared" si="4"/>
        <v>0.1</v>
      </c>
      <c r="K36" s="13">
        <f t="shared" si="5"/>
        <v>6.0790273556231005E-2</v>
      </c>
      <c r="L36" s="13">
        <f t="shared" si="6"/>
        <v>3.8000000000000007</v>
      </c>
      <c r="M36" s="13">
        <f t="shared" si="7"/>
        <v>8.5970429323592404E-2</v>
      </c>
      <c r="N36" s="13">
        <f t="shared" si="8"/>
        <v>44.201244891971093</v>
      </c>
      <c r="O36" s="12" t="s">
        <v>242</v>
      </c>
    </row>
    <row r="37" spans="1:15" x14ac:dyDescent="0.25">
      <c r="A37" s="30">
        <v>27</v>
      </c>
      <c r="B37" s="31" t="s">
        <v>248</v>
      </c>
      <c r="C37" s="32">
        <v>4.4000000000000004</v>
      </c>
      <c r="D37" s="33" t="s">
        <v>206</v>
      </c>
      <c r="E37" s="48" t="str">
        <f t="shared" si="0"/>
        <v>Significantly Different</v>
      </c>
      <c r="G37" s="12">
        <f t="shared" si="1"/>
        <v>4.4000000000000004</v>
      </c>
      <c r="H37" s="12">
        <f t="shared" si="2"/>
        <v>6</v>
      </c>
      <c r="I37" s="12" t="str">
        <f t="shared" si="3"/>
        <v>+/-</v>
      </c>
      <c r="J37" s="12" t="str">
        <f t="shared" si="4"/>
        <v>0.1</v>
      </c>
      <c r="K37" s="13">
        <f t="shared" si="5"/>
        <v>6.0790273556231005E-2</v>
      </c>
      <c r="L37" s="13">
        <f t="shared" si="6"/>
        <v>3.9000000000000004</v>
      </c>
      <c r="M37" s="13">
        <f t="shared" si="7"/>
        <v>8.5970429323592404E-2</v>
      </c>
      <c r="N37" s="13">
        <f t="shared" si="8"/>
        <v>45.364435547022964</v>
      </c>
      <c r="O37" s="12" t="s">
        <v>223</v>
      </c>
    </row>
    <row r="38" spans="1:15" x14ac:dyDescent="0.25">
      <c r="A38" s="30">
        <v>28</v>
      </c>
      <c r="B38" s="31" t="s">
        <v>211</v>
      </c>
      <c r="C38" s="32">
        <v>4.3</v>
      </c>
      <c r="D38" s="33" t="s">
        <v>255</v>
      </c>
      <c r="E38" s="48" t="str">
        <f t="shared" si="0"/>
        <v>Significantly Different</v>
      </c>
      <c r="G38" s="12">
        <f t="shared" si="1"/>
        <v>4.3</v>
      </c>
      <c r="H38" s="12">
        <f t="shared" si="2"/>
        <v>6</v>
      </c>
      <c r="I38" s="12" t="str">
        <f t="shared" si="3"/>
        <v>+/-</v>
      </c>
      <c r="J38" s="12" t="str">
        <f t="shared" si="4"/>
        <v>0.4</v>
      </c>
      <c r="K38" s="13">
        <f t="shared" si="5"/>
        <v>0.24316109422492402</v>
      </c>
      <c r="L38" s="13">
        <f t="shared" si="6"/>
        <v>4.0000000000000009</v>
      </c>
      <c r="M38" s="13">
        <f t="shared" si="7"/>
        <v>0.25064471888253259</v>
      </c>
      <c r="N38" s="13">
        <f t="shared" si="8"/>
        <v>15.95884412739071</v>
      </c>
      <c r="O38" s="12" t="s">
        <v>227</v>
      </c>
    </row>
    <row r="39" spans="1:15" x14ac:dyDescent="0.25">
      <c r="A39" s="30">
        <v>29</v>
      </c>
      <c r="B39" s="31" t="s">
        <v>260</v>
      </c>
      <c r="C39" s="32">
        <v>3.9</v>
      </c>
      <c r="D39" s="33" t="s">
        <v>210</v>
      </c>
      <c r="E39" s="48" t="str">
        <f t="shared" si="0"/>
        <v>Significantly Different</v>
      </c>
      <c r="G39" s="12">
        <f t="shared" si="1"/>
        <v>3.9</v>
      </c>
      <c r="H39" s="12">
        <f t="shared" si="2"/>
        <v>6</v>
      </c>
      <c r="I39" s="12" t="str">
        <f t="shared" si="3"/>
        <v>+/-</v>
      </c>
      <c r="J39" s="12" t="str">
        <f t="shared" si="4"/>
        <v>0.2</v>
      </c>
      <c r="K39" s="13">
        <f t="shared" si="5"/>
        <v>0.12158054711246201</v>
      </c>
      <c r="L39" s="13">
        <f t="shared" si="6"/>
        <v>4.4000000000000004</v>
      </c>
      <c r="M39" s="13">
        <f t="shared" si="7"/>
        <v>0.1359311840425404</v>
      </c>
      <c r="N39" s="13">
        <f t="shared" si="8"/>
        <v>32.369320042286958</v>
      </c>
      <c r="O39" s="12" t="s">
        <v>254</v>
      </c>
    </row>
    <row r="40" spans="1:15" x14ac:dyDescent="0.25">
      <c r="A40" s="30">
        <v>30</v>
      </c>
      <c r="B40" s="31" t="s">
        <v>221</v>
      </c>
      <c r="C40" s="32">
        <v>3.8</v>
      </c>
      <c r="D40" s="33" t="s">
        <v>228</v>
      </c>
      <c r="E40" s="48" t="str">
        <f t="shared" si="0"/>
        <v>Significantly Different</v>
      </c>
      <c r="G40" s="12">
        <f t="shared" si="1"/>
        <v>3.8</v>
      </c>
      <c r="H40" s="12">
        <f t="shared" si="2"/>
        <v>6</v>
      </c>
      <c r="I40" s="12" t="str">
        <f t="shared" si="3"/>
        <v>+/-</v>
      </c>
      <c r="J40" s="12" t="str">
        <f t="shared" si="4"/>
        <v>0.3</v>
      </c>
      <c r="K40" s="13">
        <f t="shared" si="5"/>
        <v>0.18237082066869301</v>
      </c>
      <c r="L40" s="13">
        <f t="shared" si="6"/>
        <v>4.5000000000000009</v>
      </c>
      <c r="M40" s="13">
        <f t="shared" si="7"/>
        <v>0.19223572402239389</v>
      </c>
      <c r="N40" s="13">
        <f t="shared" si="8"/>
        <v>23.40876037939643</v>
      </c>
      <c r="O40" s="12" t="s">
        <v>214</v>
      </c>
    </row>
    <row r="41" spans="1:15" x14ac:dyDescent="0.25">
      <c r="A41" s="30">
        <v>31</v>
      </c>
      <c r="B41" s="31" t="s">
        <v>219</v>
      </c>
      <c r="C41" s="32">
        <v>3.4</v>
      </c>
      <c r="D41" s="33" t="s">
        <v>210</v>
      </c>
      <c r="E41" s="48" t="str">
        <f t="shared" si="0"/>
        <v>Significantly Different</v>
      </c>
      <c r="G41" s="12">
        <f t="shared" si="1"/>
        <v>3.4</v>
      </c>
      <c r="H41" s="12">
        <f t="shared" si="2"/>
        <v>6</v>
      </c>
      <c r="I41" s="12" t="str">
        <f t="shared" si="3"/>
        <v>+/-</v>
      </c>
      <c r="J41" s="12" t="str">
        <f t="shared" si="4"/>
        <v>0.2</v>
      </c>
      <c r="K41" s="13">
        <f t="shared" si="5"/>
        <v>0.12158054711246201</v>
      </c>
      <c r="L41" s="13">
        <f t="shared" si="6"/>
        <v>4.9000000000000004</v>
      </c>
      <c r="M41" s="13">
        <f t="shared" si="7"/>
        <v>0.1359311840425404</v>
      </c>
      <c r="N41" s="13">
        <f t="shared" si="8"/>
        <v>36.047651865274112</v>
      </c>
      <c r="O41" s="12" t="s">
        <v>257</v>
      </c>
    </row>
    <row r="42" spans="1:15" x14ac:dyDescent="0.25">
      <c r="A42" s="30">
        <v>32</v>
      </c>
      <c r="B42" s="31" t="s">
        <v>249</v>
      </c>
      <c r="C42" s="32">
        <v>3.3</v>
      </c>
      <c r="D42" s="33" t="s">
        <v>206</v>
      </c>
      <c r="E42" s="48" t="str">
        <f t="shared" si="0"/>
        <v>Significantly Different</v>
      </c>
      <c r="G42" s="12">
        <f t="shared" si="1"/>
        <v>3.3</v>
      </c>
      <c r="H42" s="12">
        <f t="shared" si="2"/>
        <v>6</v>
      </c>
      <c r="I42" s="12" t="str">
        <f t="shared" si="3"/>
        <v>+/-</v>
      </c>
      <c r="J42" s="12" t="str">
        <f t="shared" si="4"/>
        <v>0.1</v>
      </c>
      <c r="K42" s="13">
        <f t="shared" si="5"/>
        <v>6.0790273556231005E-2</v>
      </c>
      <c r="L42" s="13">
        <f t="shared" si="6"/>
        <v>5.0000000000000009</v>
      </c>
      <c r="M42" s="13">
        <f t="shared" si="7"/>
        <v>8.5970429323592404E-2</v>
      </c>
      <c r="N42" s="13">
        <f t="shared" si="8"/>
        <v>58.159532752593542</v>
      </c>
      <c r="O42" s="12" t="s">
        <v>252</v>
      </c>
    </row>
    <row r="43" spans="1:15" x14ac:dyDescent="0.25">
      <c r="A43" s="30">
        <v>33</v>
      </c>
      <c r="B43" s="31" t="s">
        <v>215</v>
      </c>
      <c r="C43" s="32">
        <v>3.2</v>
      </c>
      <c r="D43" s="33" t="s">
        <v>210</v>
      </c>
      <c r="E43" s="48" t="str">
        <f t="shared" si="0"/>
        <v>Significantly Different</v>
      </c>
      <c r="G43" s="12">
        <f t="shared" si="1"/>
        <v>3.2</v>
      </c>
      <c r="H43" s="12">
        <f t="shared" si="2"/>
        <v>6</v>
      </c>
      <c r="I43" s="12" t="str">
        <f t="shared" si="3"/>
        <v>+/-</v>
      </c>
      <c r="J43" s="12" t="str">
        <f t="shared" si="4"/>
        <v>0.2</v>
      </c>
      <c r="K43" s="13">
        <f t="shared" si="5"/>
        <v>0.12158054711246201</v>
      </c>
      <c r="L43" s="13">
        <f t="shared" si="6"/>
        <v>5.1000000000000005</v>
      </c>
      <c r="M43" s="13">
        <f t="shared" si="7"/>
        <v>0.1359311840425404</v>
      </c>
      <c r="N43" s="13">
        <f t="shared" si="8"/>
        <v>37.518984594468975</v>
      </c>
      <c r="O43" s="12" t="s">
        <v>259</v>
      </c>
    </row>
    <row r="44" spans="1:15" x14ac:dyDescent="0.25">
      <c r="A44" s="30">
        <v>34</v>
      </c>
      <c r="B44" s="31" t="s">
        <v>237</v>
      </c>
      <c r="C44" s="32">
        <v>3.1</v>
      </c>
      <c r="D44" s="33" t="s">
        <v>210</v>
      </c>
      <c r="E44" s="48" t="str">
        <f t="shared" si="0"/>
        <v>Significantly Different</v>
      </c>
      <c r="G44" s="12">
        <f t="shared" si="1"/>
        <v>3.1</v>
      </c>
      <c r="H44" s="12">
        <f t="shared" si="2"/>
        <v>6</v>
      </c>
      <c r="I44" s="12" t="str">
        <f t="shared" si="3"/>
        <v>+/-</v>
      </c>
      <c r="J44" s="12" t="str">
        <f t="shared" si="4"/>
        <v>0.2</v>
      </c>
      <c r="K44" s="13">
        <f t="shared" si="5"/>
        <v>0.12158054711246201</v>
      </c>
      <c r="L44" s="13">
        <f t="shared" si="6"/>
        <v>5.2000000000000011</v>
      </c>
      <c r="M44" s="13">
        <f t="shared" si="7"/>
        <v>0.1359311840425404</v>
      </c>
      <c r="N44" s="13">
        <f t="shared" si="8"/>
        <v>38.25465095906641</v>
      </c>
      <c r="O44" s="12" t="s">
        <v>261</v>
      </c>
    </row>
    <row r="45" spans="1:15" x14ac:dyDescent="0.25">
      <c r="A45" s="30">
        <v>34</v>
      </c>
      <c r="B45" s="31" t="s">
        <v>234</v>
      </c>
      <c r="C45" s="32">
        <v>3.1</v>
      </c>
      <c r="D45" s="33" t="s">
        <v>206</v>
      </c>
      <c r="E45" s="48" t="str">
        <f t="shared" si="0"/>
        <v>Significantly Different</v>
      </c>
      <c r="G45" s="12">
        <f t="shared" si="1"/>
        <v>3.1</v>
      </c>
      <c r="H45" s="12">
        <f t="shared" si="2"/>
        <v>6</v>
      </c>
      <c r="I45" s="12" t="str">
        <f t="shared" si="3"/>
        <v>+/-</v>
      </c>
      <c r="J45" s="12" t="str">
        <f t="shared" si="4"/>
        <v>0.1</v>
      </c>
      <c r="K45" s="13">
        <f t="shared" si="5"/>
        <v>6.0790273556231005E-2</v>
      </c>
      <c r="L45" s="13">
        <f t="shared" si="6"/>
        <v>5.2000000000000011</v>
      </c>
      <c r="M45" s="13">
        <f t="shared" si="7"/>
        <v>8.5970429323592404E-2</v>
      </c>
      <c r="N45" s="13">
        <f t="shared" si="8"/>
        <v>60.48591406269729</v>
      </c>
      <c r="O45" s="12" t="s">
        <v>230</v>
      </c>
    </row>
    <row r="46" spans="1:15" x14ac:dyDescent="0.25">
      <c r="A46" s="30">
        <v>36</v>
      </c>
      <c r="B46" s="31" t="s">
        <v>251</v>
      </c>
      <c r="C46" s="32">
        <v>2.9</v>
      </c>
      <c r="D46" s="33" t="s">
        <v>206</v>
      </c>
      <c r="E46" s="48" t="str">
        <f t="shared" si="0"/>
        <v>Significantly Different</v>
      </c>
      <c r="G46" s="12">
        <f t="shared" si="1"/>
        <v>2.9</v>
      </c>
      <c r="H46" s="12">
        <f t="shared" si="2"/>
        <v>6</v>
      </c>
      <c r="I46" s="12" t="str">
        <f t="shared" si="3"/>
        <v>+/-</v>
      </c>
      <c r="J46" s="12" t="str">
        <f t="shared" si="4"/>
        <v>0.1</v>
      </c>
      <c r="K46" s="13">
        <f t="shared" si="5"/>
        <v>6.0790273556231005E-2</v>
      </c>
      <c r="L46" s="13">
        <f t="shared" si="6"/>
        <v>5.4</v>
      </c>
      <c r="M46" s="13">
        <f t="shared" si="7"/>
        <v>8.5970429323592404E-2</v>
      </c>
      <c r="N46" s="13">
        <f t="shared" si="8"/>
        <v>62.812295372801024</v>
      </c>
      <c r="O46" s="12" t="s">
        <v>243</v>
      </c>
    </row>
    <row r="47" spans="1:15" x14ac:dyDescent="0.25">
      <c r="A47" s="30">
        <v>37</v>
      </c>
      <c r="B47" s="31" t="s">
        <v>241</v>
      </c>
      <c r="C47" s="32">
        <v>2.8</v>
      </c>
      <c r="D47" s="33" t="s">
        <v>206</v>
      </c>
      <c r="E47" s="48" t="str">
        <f t="shared" si="0"/>
        <v>Significantly Different</v>
      </c>
      <c r="G47" s="12">
        <f t="shared" si="1"/>
        <v>2.8</v>
      </c>
      <c r="H47" s="12">
        <f t="shared" si="2"/>
        <v>6</v>
      </c>
      <c r="I47" s="12" t="str">
        <f t="shared" si="3"/>
        <v>+/-</v>
      </c>
      <c r="J47" s="12" t="str">
        <f t="shared" si="4"/>
        <v>0.1</v>
      </c>
      <c r="K47" s="13">
        <f t="shared" si="5"/>
        <v>6.0790273556231005E-2</v>
      </c>
      <c r="L47" s="13">
        <f t="shared" si="6"/>
        <v>5.5000000000000009</v>
      </c>
      <c r="M47" s="13">
        <f t="shared" si="7"/>
        <v>8.5970429323592404E-2</v>
      </c>
      <c r="N47" s="13">
        <f t="shared" si="8"/>
        <v>63.975486027852895</v>
      </c>
      <c r="O47" s="12" t="s">
        <v>260</v>
      </c>
    </row>
    <row r="48" spans="1:15" x14ac:dyDescent="0.25">
      <c r="A48" s="30">
        <v>38</v>
      </c>
      <c r="B48" s="31" t="s">
        <v>243</v>
      </c>
      <c r="C48" s="32">
        <v>2.6</v>
      </c>
      <c r="D48" s="33" t="s">
        <v>206</v>
      </c>
      <c r="E48" s="48" t="str">
        <f t="shared" si="0"/>
        <v>Significantly Different</v>
      </c>
      <c r="G48" s="12">
        <f t="shared" si="1"/>
        <v>2.6</v>
      </c>
      <c r="H48" s="12">
        <f t="shared" si="2"/>
        <v>6</v>
      </c>
      <c r="I48" s="12" t="str">
        <f t="shared" si="3"/>
        <v>+/-</v>
      </c>
      <c r="J48" s="12" t="str">
        <f t="shared" si="4"/>
        <v>0.1</v>
      </c>
      <c r="K48" s="13">
        <f t="shared" si="5"/>
        <v>6.0790273556231005E-2</v>
      </c>
      <c r="L48" s="13">
        <f t="shared" si="6"/>
        <v>5.7000000000000011</v>
      </c>
      <c r="M48" s="13">
        <f t="shared" si="7"/>
        <v>8.5970429323592404E-2</v>
      </c>
      <c r="N48" s="13">
        <f t="shared" si="8"/>
        <v>66.301867337956637</v>
      </c>
      <c r="O48" s="12" t="s">
        <v>239</v>
      </c>
    </row>
    <row r="49" spans="1:15" x14ac:dyDescent="0.25">
      <c r="A49" s="30">
        <v>38</v>
      </c>
      <c r="B49" s="31" t="s">
        <v>263</v>
      </c>
      <c r="C49" s="32">
        <v>2.6</v>
      </c>
      <c r="D49" s="33" t="s">
        <v>206</v>
      </c>
      <c r="E49" s="48" t="str">
        <f t="shared" si="0"/>
        <v>Significantly Different</v>
      </c>
      <c r="G49" s="12">
        <f t="shared" si="1"/>
        <v>2.6</v>
      </c>
      <c r="H49" s="12">
        <f t="shared" si="2"/>
        <v>6</v>
      </c>
      <c r="I49" s="12" t="str">
        <f t="shared" si="3"/>
        <v>+/-</v>
      </c>
      <c r="J49" s="12" t="str">
        <f t="shared" si="4"/>
        <v>0.1</v>
      </c>
      <c r="K49" s="13">
        <f t="shared" si="5"/>
        <v>6.0790273556231005E-2</v>
      </c>
      <c r="L49" s="13">
        <f t="shared" si="6"/>
        <v>5.7000000000000011</v>
      </c>
      <c r="M49" s="13">
        <f t="shared" si="7"/>
        <v>8.5970429323592404E-2</v>
      </c>
      <c r="N49" s="13">
        <f t="shared" si="8"/>
        <v>66.301867337956637</v>
      </c>
      <c r="O49" s="12" t="s">
        <v>248</v>
      </c>
    </row>
    <row r="50" spans="1:15" x14ac:dyDescent="0.25">
      <c r="A50" s="30">
        <v>40</v>
      </c>
      <c r="B50" s="31" t="s">
        <v>214</v>
      </c>
      <c r="C50" s="32">
        <v>2.5</v>
      </c>
      <c r="D50" s="33" t="s">
        <v>228</v>
      </c>
      <c r="E50" s="48" t="str">
        <f t="shared" si="0"/>
        <v>Significantly Different</v>
      </c>
      <c r="G50" s="12">
        <f t="shared" si="1"/>
        <v>2.5</v>
      </c>
      <c r="H50" s="12">
        <f t="shared" si="2"/>
        <v>6</v>
      </c>
      <c r="I50" s="12" t="str">
        <f t="shared" si="3"/>
        <v>+/-</v>
      </c>
      <c r="J50" s="12" t="str">
        <f t="shared" si="4"/>
        <v>0.3</v>
      </c>
      <c r="K50" s="13">
        <f t="shared" si="5"/>
        <v>0.18237082066869301</v>
      </c>
      <c r="L50" s="13">
        <f t="shared" si="6"/>
        <v>5.8000000000000007</v>
      </c>
      <c r="M50" s="13">
        <f t="shared" si="7"/>
        <v>0.19223572402239389</v>
      </c>
      <c r="N50" s="13">
        <f t="shared" si="8"/>
        <v>30.171291155666509</v>
      </c>
      <c r="O50" s="12" t="s">
        <v>245</v>
      </c>
    </row>
    <row r="51" spans="1:15" x14ac:dyDescent="0.25">
      <c r="A51" s="30">
        <v>41</v>
      </c>
      <c r="B51" s="31" t="s">
        <v>225</v>
      </c>
      <c r="C51" s="32">
        <v>2.2999999999999998</v>
      </c>
      <c r="D51" s="33" t="s">
        <v>206</v>
      </c>
      <c r="E51" s="48" t="str">
        <f t="shared" si="0"/>
        <v>Significantly Different</v>
      </c>
      <c r="G51" s="12">
        <f t="shared" si="1"/>
        <v>2.2999999999999998</v>
      </c>
      <c r="H51" s="12">
        <f t="shared" si="2"/>
        <v>6</v>
      </c>
      <c r="I51" s="12" t="str">
        <f t="shared" si="3"/>
        <v>+/-</v>
      </c>
      <c r="J51" s="12" t="str">
        <f t="shared" si="4"/>
        <v>0.1</v>
      </c>
      <c r="K51" s="13">
        <f t="shared" si="5"/>
        <v>6.0790273556231005E-2</v>
      </c>
      <c r="L51" s="13">
        <f t="shared" si="6"/>
        <v>6.0000000000000009</v>
      </c>
      <c r="M51" s="13">
        <f t="shared" si="7"/>
        <v>8.5970429323592404E-2</v>
      </c>
      <c r="N51" s="13">
        <f t="shared" si="8"/>
        <v>69.791439303112256</v>
      </c>
      <c r="O51" s="12" t="s">
        <v>263</v>
      </c>
    </row>
    <row r="52" spans="1:15" x14ac:dyDescent="0.25">
      <c r="A52" s="30">
        <v>41</v>
      </c>
      <c r="B52" s="31" t="s">
        <v>242</v>
      </c>
      <c r="C52" s="32">
        <v>2.2999999999999998</v>
      </c>
      <c r="D52" s="33" t="s">
        <v>206</v>
      </c>
      <c r="E52" s="48" t="str">
        <f t="shared" si="0"/>
        <v>Significantly Different</v>
      </c>
      <c r="G52" s="12">
        <f t="shared" si="1"/>
        <v>2.2999999999999998</v>
      </c>
      <c r="H52" s="12">
        <f t="shared" si="2"/>
        <v>6</v>
      </c>
      <c r="I52" s="12" t="str">
        <f t="shared" si="3"/>
        <v>+/-</v>
      </c>
      <c r="J52" s="12" t="str">
        <f t="shared" si="4"/>
        <v>0.1</v>
      </c>
      <c r="K52" s="13">
        <f t="shared" si="5"/>
        <v>6.0790273556231005E-2</v>
      </c>
      <c r="L52" s="13">
        <f t="shared" si="6"/>
        <v>6.0000000000000009</v>
      </c>
      <c r="M52" s="13">
        <f t="shared" si="7"/>
        <v>8.5970429323592404E-2</v>
      </c>
      <c r="N52" s="13">
        <f t="shared" si="8"/>
        <v>69.791439303112256</v>
      </c>
      <c r="O52" s="12" t="s">
        <v>238</v>
      </c>
    </row>
    <row r="53" spans="1:15" x14ac:dyDescent="0.25">
      <c r="A53" s="30">
        <v>43</v>
      </c>
      <c r="B53" s="31" t="s">
        <v>230</v>
      </c>
      <c r="C53" s="32">
        <v>2.2000000000000002</v>
      </c>
      <c r="D53" s="33" t="s">
        <v>255</v>
      </c>
      <c r="E53" s="48" t="str">
        <f t="shared" si="0"/>
        <v>Significantly Different</v>
      </c>
      <c r="G53" s="12">
        <f t="shared" si="1"/>
        <v>2.2000000000000002</v>
      </c>
      <c r="H53" s="12">
        <f t="shared" si="2"/>
        <v>6</v>
      </c>
      <c r="I53" s="12" t="str">
        <f t="shared" si="3"/>
        <v>+/-</v>
      </c>
      <c r="J53" s="12" t="str">
        <f t="shared" si="4"/>
        <v>0.4</v>
      </c>
      <c r="K53" s="13">
        <f t="shared" si="5"/>
        <v>0.24316109422492402</v>
      </c>
      <c r="L53" s="13">
        <f t="shared" si="6"/>
        <v>6.1000000000000005</v>
      </c>
      <c r="M53" s="13">
        <f t="shared" si="7"/>
        <v>0.25064471888253259</v>
      </c>
      <c r="N53" s="13">
        <f t="shared" si="8"/>
        <v>24.337237294270832</v>
      </c>
      <c r="O53" s="12" t="s">
        <v>251</v>
      </c>
    </row>
    <row r="54" spans="1:15" x14ac:dyDescent="0.25">
      <c r="A54" s="30">
        <v>44</v>
      </c>
      <c r="B54" s="31" t="s">
        <v>208</v>
      </c>
      <c r="C54" s="32">
        <v>2.1</v>
      </c>
      <c r="D54" s="33" t="s">
        <v>206</v>
      </c>
      <c r="E54" s="48" t="str">
        <f t="shared" si="0"/>
        <v>Significantly Different</v>
      </c>
      <c r="G54" s="12">
        <f t="shared" si="1"/>
        <v>2.1</v>
      </c>
      <c r="H54" s="12">
        <f t="shared" si="2"/>
        <v>6</v>
      </c>
      <c r="I54" s="12" t="str">
        <f t="shared" si="3"/>
        <v>+/-</v>
      </c>
      <c r="J54" s="12" t="str">
        <f t="shared" si="4"/>
        <v>0.1</v>
      </c>
      <c r="K54" s="13">
        <f t="shared" si="5"/>
        <v>6.0790273556231005E-2</v>
      </c>
      <c r="L54" s="13">
        <f t="shared" si="6"/>
        <v>6.2000000000000011</v>
      </c>
      <c r="M54" s="13">
        <f t="shared" si="7"/>
        <v>8.5970429323592404E-2</v>
      </c>
      <c r="N54" s="13">
        <f t="shared" si="8"/>
        <v>72.117820613215997</v>
      </c>
      <c r="O54" s="12" t="s">
        <v>258</v>
      </c>
    </row>
    <row r="55" spans="1:15" x14ac:dyDescent="0.25">
      <c r="A55" s="30">
        <v>44</v>
      </c>
      <c r="B55" s="31" t="s">
        <v>238</v>
      </c>
      <c r="C55" s="32">
        <v>2.1</v>
      </c>
      <c r="D55" s="33" t="s">
        <v>228</v>
      </c>
      <c r="E55" s="48" t="str">
        <f t="shared" si="0"/>
        <v>Significantly Different</v>
      </c>
      <c r="G55" s="12">
        <f t="shared" si="1"/>
        <v>2.1</v>
      </c>
      <c r="H55" s="12">
        <f t="shared" si="2"/>
        <v>6</v>
      </c>
      <c r="I55" s="12" t="str">
        <f t="shared" si="3"/>
        <v>+/-</v>
      </c>
      <c r="J55" s="12" t="str">
        <f t="shared" si="4"/>
        <v>0.3</v>
      </c>
      <c r="K55" s="13">
        <f t="shared" si="5"/>
        <v>0.18237082066869301</v>
      </c>
      <c r="L55" s="13">
        <f t="shared" si="6"/>
        <v>6.2000000000000011</v>
      </c>
      <c r="M55" s="13">
        <f t="shared" si="7"/>
        <v>0.19223572402239389</v>
      </c>
      <c r="N55" s="13">
        <f t="shared" si="8"/>
        <v>32.252069856057304</v>
      </c>
      <c r="O55" s="12" t="s">
        <v>232</v>
      </c>
    </row>
    <row r="56" spans="1:15" x14ac:dyDescent="0.25">
      <c r="A56" s="30">
        <v>46</v>
      </c>
      <c r="B56" s="31" t="s">
        <v>209</v>
      </c>
      <c r="C56" s="32">
        <v>1.6</v>
      </c>
      <c r="D56" s="33" t="s">
        <v>228</v>
      </c>
      <c r="E56" s="48" t="str">
        <f t="shared" si="0"/>
        <v>Significantly Different</v>
      </c>
      <c r="G56" s="12">
        <f t="shared" si="1"/>
        <v>1.6</v>
      </c>
      <c r="H56" s="12">
        <f t="shared" si="2"/>
        <v>6</v>
      </c>
      <c r="I56" s="12" t="str">
        <f t="shared" si="3"/>
        <v>+/-</v>
      </c>
      <c r="J56" s="12" t="str">
        <f t="shared" si="4"/>
        <v>0.3</v>
      </c>
      <c r="K56" s="13">
        <f t="shared" si="5"/>
        <v>0.18237082066869301</v>
      </c>
      <c r="L56" s="13">
        <f t="shared" si="6"/>
        <v>6.7000000000000011</v>
      </c>
      <c r="M56" s="13">
        <f t="shared" si="7"/>
        <v>0.19223572402239389</v>
      </c>
      <c r="N56" s="13">
        <f t="shared" si="8"/>
        <v>34.853043231545797</v>
      </c>
      <c r="O56" s="12" t="s">
        <v>209</v>
      </c>
    </row>
    <row r="57" spans="1:15" x14ac:dyDescent="0.25">
      <c r="A57" s="30">
        <v>47</v>
      </c>
      <c r="B57" s="31" t="s">
        <v>207</v>
      </c>
      <c r="C57" s="32">
        <v>1.5</v>
      </c>
      <c r="D57" s="33" t="s">
        <v>210</v>
      </c>
      <c r="E57" s="48" t="str">
        <f t="shared" si="0"/>
        <v>Significantly Different</v>
      </c>
      <c r="G57" s="12">
        <f t="shared" si="1"/>
        <v>1.5</v>
      </c>
      <c r="H57" s="12">
        <f t="shared" si="2"/>
        <v>6</v>
      </c>
      <c r="I57" s="12" t="str">
        <f t="shared" si="3"/>
        <v>+/-</v>
      </c>
      <c r="J57" s="12" t="str">
        <f t="shared" si="4"/>
        <v>0.2</v>
      </c>
      <c r="K57" s="13">
        <f t="shared" si="5"/>
        <v>0.12158054711246201</v>
      </c>
      <c r="L57" s="13">
        <f t="shared" si="6"/>
        <v>6.8000000000000007</v>
      </c>
      <c r="M57" s="13">
        <f t="shared" si="7"/>
        <v>0.1359311840425404</v>
      </c>
      <c r="N57" s="13">
        <f t="shared" si="8"/>
        <v>50.0253127926253</v>
      </c>
      <c r="O57" s="12" t="s">
        <v>262</v>
      </c>
    </row>
    <row r="58" spans="1:15" x14ac:dyDescent="0.25">
      <c r="A58" s="30">
        <v>47</v>
      </c>
      <c r="B58" s="31" t="s">
        <v>250</v>
      </c>
      <c r="C58" s="32">
        <v>1.5</v>
      </c>
      <c r="D58" s="33" t="s">
        <v>206</v>
      </c>
      <c r="E58" s="48" t="str">
        <f t="shared" si="0"/>
        <v>Significantly Different</v>
      </c>
      <c r="G58" s="12">
        <f t="shared" si="1"/>
        <v>1.5</v>
      </c>
      <c r="H58" s="12">
        <f t="shared" si="2"/>
        <v>6</v>
      </c>
      <c r="I58" s="12" t="str">
        <f t="shared" si="3"/>
        <v>+/-</v>
      </c>
      <c r="J58" s="12" t="str">
        <f t="shared" si="4"/>
        <v>0.1</v>
      </c>
      <c r="K58" s="13">
        <f t="shared" si="5"/>
        <v>6.0790273556231005E-2</v>
      </c>
      <c r="L58" s="13">
        <f t="shared" si="6"/>
        <v>6.8000000000000007</v>
      </c>
      <c r="M58" s="13">
        <f t="shared" si="7"/>
        <v>8.5970429323592404E-2</v>
      </c>
      <c r="N58" s="13">
        <f t="shared" si="8"/>
        <v>79.096964543527221</v>
      </c>
      <c r="O58" s="12" t="s">
        <v>256</v>
      </c>
    </row>
    <row r="59" spans="1:15" x14ac:dyDescent="0.25">
      <c r="A59" s="30">
        <v>47</v>
      </c>
      <c r="B59" s="31" t="s">
        <v>216</v>
      </c>
      <c r="C59" s="32">
        <v>1.5</v>
      </c>
      <c r="D59" s="33" t="s">
        <v>255</v>
      </c>
      <c r="E59" s="48" t="str">
        <f t="shared" si="0"/>
        <v>Significantly Different</v>
      </c>
      <c r="G59" s="12">
        <f t="shared" si="1"/>
        <v>1.5</v>
      </c>
      <c r="H59" s="12">
        <f t="shared" si="2"/>
        <v>6</v>
      </c>
      <c r="I59" s="12" t="str">
        <f t="shared" si="3"/>
        <v>+/-</v>
      </c>
      <c r="J59" s="12" t="str">
        <f t="shared" si="4"/>
        <v>0.4</v>
      </c>
      <c r="K59" s="13">
        <f t="shared" si="5"/>
        <v>0.24316109422492402</v>
      </c>
      <c r="L59" s="13">
        <f t="shared" si="6"/>
        <v>6.8000000000000007</v>
      </c>
      <c r="M59" s="13">
        <f t="shared" si="7"/>
        <v>0.25064471888253259</v>
      </c>
      <c r="N59" s="13">
        <f t="shared" si="8"/>
        <v>27.130035016564207</v>
      </c>
      <c r="O59" s="12" t="s">
        <v>212</v>
      </c>
    </row>
    <row r="60" spans="1:15" x14ac:dyDescent="0.25">
      <c r="A60" s="30">
        <v>50</v>
      </c>
      <c r="B60" s="31" t="s">
        <v>223</v>
      </c>
      <c r="C60" s="32">
        <v>0.8</v>
      </c>
      <c r="D60" s="33" t="s">
        <v>210</v>
      </c>
      <c r="E60" s="48" t="str">
        <f t="shared" si="0"/>
        <v>Significantly Different</v>
      </c>
      <c r="G60" s="12">
        <f t="shared" si="1"/>
        <v>0.8</v>
      </c>
      <c r="H60" s="12">
        <f t="shared" si="2"/>
        <v>6</v>
      </c>
      <c r="I60" s="12" t="str">
        <f t="shared" si="3"/>
        <v>+/-</v>
      </c>
      <c r="J60" s="12" t="str">
        <f t="shared" si="4"/>
        <v>0.2</v>
      </c>
      <c r="K60" s="13">
        <f t="shared" si="5"/>
        <v>0.12158054711246201</v>
      </c>
      <c r="L60" s="13">
        <f t="shared" si="6"/>
        <v>7.5000000000000009</v>
      </c>
      <c r="M60" s="13">
        <f t="shared" si="7"/>
        <v>0.1359311840425404</v>
      </c>
      <c r="N60" s="13">
        <f t="shared" si="8"/>
        <v>55.174977344807324</v>
      </c>
      <c r="O60" s="12" t="s">
        <v>234</v>
      </c>
    </row>
    <row r="61" spans="1:15" x14ac:dyDescent="0.25">
      <c r="A61" s="30">
        <v>50</v>
      </c>
      <c r="B61" s="31" t="s">
        <v>212</v>
      </c>
      <c r="C61" s="32">
        <v>0.8</v>
      </c>
      <c r="D61" s="33" t="s">
        <v>206</v>
      </c>
      <c r="E61" s="48" t="str">
        <f t="shared" si="0"/>
        <v>Significantly Different</v>
      </c>
      <c r="G61" s="12">
        <f t="shared" si="1"/>
        <v>0.8</v>
      </c>
      <c r="H61" s="12">
        <f t="shared" si="2"/>
        <v>6</v>
      </c>
      <c r="I61" s="12" t="str">
        <f t="shared" si="3"/>
        <v>+/-</v>
      </c>
      <c r="J61" s="12" t="str">
        <f t="shared" si="4"/>
        <v>0.1</v>
      </c>
      <c r="K61" s="13">
        <f t="shared" si="5"/>
        <v>6.0790273556231005E-2</v>
      </c>
      <c r="L61" s="13">
        <f t="shared" si="6"/>
        <v>7.5000000000000009</v>
      </c>
      <c r="M61" s="13">
        <f t="shared" si="7"/>
        <v>8.5970429323592404E-2</v>
      </c>
      <c r="N61" s="13">
        <f t="shared" si="8"/>
        <v>87.239299128890309</v>
      </c>
      <c r="O61" s="12" t="s">
        <v>216</v>
      </c>
    </row>
    <row r="62" spans="1:15" ht="15.75" thickBot="1" x14ac:dyDescent="0.3">
      <c r="A62" s="36"/>
      <c r="B62" s="37" t="s">
        <v>264</v>
      </c>
      <c r="C62" s="38">
        <v>76.7</v>
      </c>
      <c r="D62" s="39" t="s">
        <v>253</v>
      </c>
      <c r="E62" s="49" t="str">
        <f t="shared" si="0"/>
        <v>Significantly Different</v>
      </c>
      <c r="G62" s="12">
        <f t="shared" si="1"/>
        <v>76.7</v>
      </c>
      <c r="H62" s="12">
        <f t="shared" si="2"/>
        <v>6</v>
      </c>
      <c r="I62" s="12" t="str">
        <f t="shared" si="3"/>
        <v>+/-</v>
      </c>
      <c r="J62" s="12" t="str">
        <f t="shared" si="4"/>
        <v>0.6</v>
      </c>
      <c r="K62" s="13">
        <f t="shared" si="5"/>
        <v>0.36474164133738601</v>
      </c>
      <c r="L62" s="13">
        <f t="shared" si="6"/>
        <v>-68.400000000000006</v>
      </c>
      <c r="M62" s="13">
        <f t="shared" si="7"/>
        <v>0.36977279819442066</v>
      </c>
      <c r="N62" s="13">
        <f t="shared" si="8"/>
        <v>-184.97845253624192</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257" priority="5" operator="equal">
      <formula>"State Selected"</formula>
    </cfRule>
    <cfRule type="cellIs" dxfId="256" priority="6" operator="equal">
      <formula>"Not Significantly Different"</formula>
    </cfRule>
  </conditionalFormatting>
  <conditionalFormatting sqref="E10:E62">
    <cfRule type="cellIs" dxfId="255" priority="1" operator="equal">
      <formula>"OTHER ERROR"</formula>
    </cfRule>
    <cfRule type="cellIs" dxfId="254" priority="2" operator="equal">
      <formula>"Statistical Test not applicable"</formula>
    </cfRule>
    <cfRule type="cellIs" dxfId="253" priority="3" operator="equal">
      <formula>"Geography Selected"</formula>
    </cfRule>
    <cfRule type="cellIs" dxfId="252"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538EEB1B-7384-400F-B121-30E189BDA0F7}">
      <formula1>$O$10:$O$62</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B682C-8C5C-4A40-A442-CF31CDB8604C}">
  <sheetPr codeName="Sheet6"/>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1" t="s">
        <v>179</v>
      </c>
      <c r="B1" s="12" t="s">
        <v>290</v>
      </c>
    </row>
    <row r="2" spans="1:16" x14ac:dyDescent="0.25">
      <c r="A2" s="14" t="s">
        <v>181</v>
      </c>
      <c r="B2" s="12" t="s">
        <v>291</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0.9</v>
      </c>
      <c r="C6" s="12" t="s">
        <v>188</v>
      </c>
      <c r="H6" s="19" t="s">
        <v>189</v>
      </c>
      <c r="I6" s="12">
        <f>VLOOKUP($B$4,$B$9:$K$62,6,FALSE)</f>
        <v>0.9</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0.9</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0.9</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211</v>
      </c>
      <c r="C11" s="32">
        <v>15.1</v>
      </c>
      <c r="D11" s="35" t="s">
        <v>217</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15.1</v>
      </c>
      <c r="H11" s="12">
        <f t="shared" ref="H11:H62" si="2">LEN(TRIM(D11))</f>
        <v>6</v>
      </c>
      <c r="I11" s="12" t="str">
        <f t="shared" ref="I11:I62" si="3">IF(H11&gt;=3,MID(TRIM(D11),1,3),"NO")</f>
        <v>+/-</v>
      </c>
      <c r="J11" s="12" t="str">
        <f t="shared" ref="J11:J62" si="4">IF(TRIM(I11)="+/-",MID(TRIM(D11),4,H11-3),D11)</f>
        <v>0.5</v>
      </c>
      <c r="K11" s="13">
        <f t="shared" ref="K11:K62" si="5">IF(TRIM(J11)="*****",0,IF(ISERROR(VALUE(J11)),"NA",VALUE(J11/$I$4)))</f>
        <v>0.303951367781155</v>
      </c>
      <c r="L11" s="13">
        <f t="shared" ref="L11:L62" si="6">IF(AND(ISNUMBER(G11),ISNUMBER($I$6)),$I$6-G11,"N/A")</f>
        <v>-14.2</v>
      </c>
      <c r="M11" s="13">
        <f t="shared" ref="M11:M62" si="7">IF(AND(ISNUMBER(K11),ISNUMBER($I$7)),SQRT(K11^2+($I$7)^2),"N/A")</f>
        <v>0.30997079109986531</v>
      </c>
      <c r="N11" s="13">
        <f>IF(AND(ISNUMBER(L11),ISNUMBER(M11),M11&lt;&gt;0),L11/M11,"NA")</f>
        <v>-45.810768006928413</v>
      </c>
      <c r="O11" s="12" t="s">
        <v>208</v>
      </c>
    </row>
    <row r="12" spans="1:16" x14ac:dyDescent="0.25">
      <c r="A12" s="30">
        <v>2</v>
      </c>
      <c r="B12" s="31" t="s">
        <v>252</v>
      </c>
      <c r="C12" s="32">
        <v>9.6</v>
      </c>
      <c r="D12" s="33" t="s">
        <v>210</v>
      </c>
      <c r="E12" s="48" t="str">
        <f t="shared" si="0"/>
        <v>Significantly Different</v>
      </c>
      <c r="G12" s="12">
        <f t="shared" si="1"/>
        <v>9.6</v>
      </c>
      <c r="H12" s="12">
        <f t="shared" si="2"/>
        <v>6</v>
      </c>
      <c r="I12" s="12" t="str">
        <f t="shared" si="3"/>
        <v>+/-</v>
      </c>
      <c r="J12" s="12" t="str">
        <f t="shared" si="4"/>
        <v>0.2</v>
      </c>
      <c r="K12" s="13">
        <f t="shared" si="5"/>
        <v>0.12158054711246201</v>
      </c>
      <c r="L12" s="13">
        <f t="shared" si="6"/>
        <v>-8.6999999999999993</v>
      </c>
      <c r="M12" s="13">
        <f t="shared" si="7"/>
        <v>0.1359311840425404</v>
      </c>
      <c r="N12" s="13">
        <f t="shared" ref="N12:N62" si="8">IF(AND(ISNUMBER(L12),ISNUMBER(M12),M12&lt;&gt;0),L12/M12,"NA")</f>
        <v>-64.002973719976481</v>
      </c>
      <c r="O12" s="12" t="s">
        <v>211</v>
      </c>
    </row>
    <row r="13" spans="1:16" x14ac:dyDescent="0.25">
      <c r="A13" s="30">
        <v>3</v>
      </c>
      <c r="B13" s="31" t="s">
        <v>238</v>
      </c>
      <c r="C13" s="32">
        <v>8.8000000000000007</v>
      </c>
      <c r="D13" s="33" t="s">
        <v>228</v>
      </c>
      <c r="E13" s="48" t="str">
        <f t="shared" si="0"/>
        <v>Significantly Different</v>
      </c>
      <c r="G13" s="12">
        <f t="shared" si="1"/>
        <v>8.8000000000000007</v>
      </c>
      <c r="H13" s="12">
        <f t="shared" si="2"/>
        <v>6</v>
      </c>
      <c r="I13" s="12" t="str">
        <f t="shared" si="3"/>
        <v>+/-</v>
      </c>
      <c r="J13" s="12" t="str">
        <f t="shared" si="4"/>
        <v>0.3</v>
      </c>
      <c r="K13" s="13">
        <f t="shared" si="5"/>
        <v>0.18237082066869301</v>
      </c>
      <c r="L13" s="13">
        <f t="shared" si="6"/>
        <v>-7.9</v>
      </c>
      <c r="M13" s="13">
        <f t="shared" si="7"/>
        <v>0.19223572402239389</v>
      </c>
      <c r="N13" s="13">
        <f t="shared" si="8"/>
        <v>-41.095379332718174</v>
      </c>
      <c r="O13" s="12" t="s">
        <v>213</v>
      </c>
    </row>
    <row r="14" spans="1:16" x14ac:dyDescent="0.25">
      <c r="A14" s="30">
        <v>4</v>
      </c>
      <c r="B14" s="31" t="s">
        <v>260</v>
      </c>
      <c r="C14" s="32">
        <v>7.8</v>
      </c>
      <c r="D14" s="33" t="s">
        <v>206</v>
      </c>
      <c r="E14" s="48" t="str">
        <f t="shared" si="0"/>
        <v>Significantly Different</v>
      </c>
      <c r="G14" s="12">
        <f t="shared" si="1"/>
        <v>7.8</v>
      </c>
      <c r="H14" s="12">
        <f t="shared" si="2"/>
        <v>6</v>
      </c>
      <c r="I14" s="12" t="str">
        <f t="shared" si="3"/>
        <v>+/-</v>
      </c>
      <c r="J14" s="12" t="str">
        <f t="shared" si="4"/>
        <v>0.1</v>
      </c>
      <c r="K14" s="13">
        <f t="shared" si="5"/>
        <v>6.0790273556231005E-2</v>
      </c>
      <c r="L14" s="13">
        <f t="shared" si="6"/>
        <v>-6.8999999999999995</v>
      </c>
      <c r="M14" s="13">
        <f t="shared" si="7"/>
        <v>8.5970429323592404E-2</v>
      </c>
      <c r="N14" s="13">
        <f t="shared" si="8"/>
        <v>-80.260155198579071</v>
      </c>
      <c r="O14" s="12" t="s">
        <v>215</v>
      </c>
    </row>
    <row r="15" spans="1:16" x14ac:dyDescent="0.25">
      <c r="A15" s="30">
        <v>5</v>
      </c>
      <c r="B15" s="31" t="s">
        <v>223</v>
      </c>
      <c r="C15" s="32">
        <v>6.4</v>
      </c>
      <c r="D15" s="33" t="s">
        <v>228</v>
      </c>
      <c r="E15" s="48" t="str">
        <f t="shared" si="0"/>
        <v>Significantly Different</v>
      </c>
      <c r="G15" s="12">
        <f t="shared" si="1"/>
        <v>6.4</v>
      </c>
      <c r="H15" s="12">
        <f t="shared" si="2"/>
        <v>6</v>
      </c>
      <c r="I15" s="12" t="str">
        <f t="shared" si="3"/>
        <v>+/-</v>
      </c>
      <c r="J15" s="12" t="str">
        <f t="shared" si="4"/>
        <v>0.3</v>
      </c>
      <c r="K15" s="13">
        <f t="shared" si="5"/>
        <v>0.18237082066869301</v>
      </c>
      <c r="L15" s="13">
        <f t="shared" si="6"/>
        <v>-5.5</v>
      </c>
      <c r="M15" s="13">
        <f t="shared" si="7"/>
        <v>0.19223572402239389</v>
      </c>
      <c r="N15" s="13">
        <f t="shared" si="8"/>
        <v>-28.61070713037341</v>
      </c>
      <c r="O15" s="12" t="s">
        <v>218</v>
      </c>
    </row>
    <row r="16" spans="1:16" x14ac:dyDescent="0.25">
      <c r="A16" s="30">
        <v>6</v>
      </c>
      <c r="B16" s="31" t="s">
        <v>230</v>
      </c>
      <c r="C16" s="32">
        <v>5.4</v>
      </c>
      <c r="D16" s="33" t="s">
        <v>228</v>
      </c>
      <c r="E16" s="48" t="str">
        <f t="shared" si="0"/>
        <v>Significantly Different</v>
      </c>
      <c r="G16" s="12">
        <f t="shared" si="1"/>
        <v>5.4</v>
      </c>
      <c r="H16" s="12">
        <f t="shared" si="2"/>
        <v>6</v>
      </c>
      <c r="I16" s="12" t="str">
        <f t="shared" si="3"/>
        <v>+/-</v>
      </c>
      <c r="J16" s="12" t="str">
        <f t="shared" si="4"/>
        <v>0.3</v>
      </c>
      <c r="K16" s="13">
        <f t="shared" si="5"/>
        <v>0.18237082066869301</v>
      </c>
      <c r="L16" s="13">
        <f t="shared" si="6"/>
        <v>-4.5</v>
      </c>
      <c r="M16" s="13">
        <f t="shared" si="7"/>
        <v>0.19223572402239389</v>
      </c>
      <c r="N16" s="13">
        <f t="shared" si="8"/>
        <v>-23.408760379396426</v>
      </c>
      <c r="O16" s="12" t="s">
        <v>220</v>
      </c>
    </row>
    <row r="17" spans="1:15" x14ac:dyDescent="0.25">
      <c r="A17" s="30">
        <v>7</v>
      </c>
      <c r="B17" s="31" t="s">
        <v>213</v>
      </c>
      <c r="C17" s="32">
        <v>4.5999999999999996</v>
      </c>
      <c r="D17" s="33" t="s">
        <v>206</v>
      </c>
      <c r="E17" s="48" t="str">
        <f t="shared" si="0"/>
        <v>Significantly Different</v>
      </c>
      <c r="G17" s="12">
        <f t="shared" si="1"/>
        <v>4.5999999999999996</v>
      </c>
      <c r="H17" s="12">
        <f t="shared" si="2"/>
        <v>6</v>
      </c>
      <c r="I17" s="12" t="str">
        <f t="shared" si="3"/>
        <v>+/-</v>
      </c>
      <c r="J17" s="12" t="str">
        <f t="shared" si="4"/>
        <v>0.1</v>
      </c>
      <c r="K17" s="13">
        <f t="shared" si="5"/>
        <v>6.0790273556231005E-2</v>
      </c>
      <c r="L17" s="13">
        <f t="shared" si="6"/>
        <v>-3.6999999999999997</v>
      </c>
      <c r="M17" s="13">
        <f t="shared" si="7"/>
        <v>8.5970429323592404E-2</v>
      </c>
      <c r="N17" s="13">
        <f t="shared" si="8"/>
        <v>-43.038054236919216</v>
      </c>
      <c r="O17" s="12" t="s">
        <v>222</v>
      </c>
    </row>
    <row r="18" spans="1:15" x14ac:dyDescent="0.25">
      <c r="A18" s="30">
        <v>8</v>
      </c>
      <c r="B18" s="31" t="s">
        <v>216</v>
      </c>
      <c r="C18" s="32">
        <v>2.8</v>
      </c>
      <c r="D18" s="33" t="s">
        <v>228</v>
      </c>
      <c r="E18" s="48" t="str">
        <f t="shared" si="0"/>
        <v>Significantly Different</v>
      </c>
      <c r="G18" s="12">
        <f t="shared" si="1"/>
        <v>2.8</v>
      </c>
      <c r="H18" s="12">
        <f t="shared" si="2"/>
        <v>6</v>
      </c>
      <c r="I18" s="12" t="str">
        <f t="shared" si="3"/>
        <v>+/-</v>
      </c>
      <c r="J18" s="12" t="str">
        <f t="shared" si="4"/>
        <v>0.3</v>
      </c>
      <c r="K18" s="13">
        <f t="shared" si="5"/>
        <v>0.18237082066869301</v>
      </c>
      <c r="L18" s="13">
        <f t="shared" si="6"/>
        <v>-1.9</v>
      </c>
      <c r="M18" s="13">
        <f t="shared" si="7"/>
        <v>0.19223572402239389</v>
      </c>
      <c r="N18" s="13">
        <f t="shared" si="8"/>
        <v>-9.8836988268562695</v>
      </c>
      <c r="O18" s="12" t="s">
        <v>224</v>
      </c>
    </row>
    <row r="19" spans="1:15" x14ac:dyDescent="0.25">
      <c r="A19" s="30">
        <v>9</v>
      </c>
      <c r="B19" s="31" t="s">
        <v>254</v>
      </c>
      <c r="C19" s="32">
        <v>1.5</v>
      </c>
      <c r="D19" s="33" t="s">
        <v>206</v>
      </c>
      <c r="E19" s="48" t="str">
        <f t="shared" si="0"/>
        <v>Significantly Different</v>
      </c>
      <c r="G19" s="12">
        <f t="shared" si="1"/>
        <v>1.5</v>
      </c>
      <c r="H19" s="12">
        <f t="shared" si="2"/>
        <v>6</v>
      </c>
      <c r="I19" s="12" t="str">
        <f t="shared" si="3"/>
        <v>+/-</v>
      </c>
      <c r="J19" s="12" t="str">
        <f t="shared" si="4"/>
        <v>0.1</v>
      </c>
      <c r="K19" s="13">
        <f t="shared" si="5"/>
        <v>6.0790273556231005E-2</v>
      </c>
      <c r="L19" s="13">
        <f t="shared" si="6"/>
        <v>-0.6</v>
      </c>
      <c r="M19" s="13">
        <f t="shared" si="7"/>
        <v>8.5970429323592404E-2</v>
      </c>
      <c r="N19" s="13">
        <f t="shared" si="8"/>
        <v>-6.9791439303112242</v>
      </c>
      <c r="O19" s="12" t="s">
        <v>226</v>
      </c>
    </row>
    <row r="20" spans="1:15" x14ac:dyDescent="0.25">
      <c r="A20" s="30">
        <v>10</v>
      </c>
      <c r="B20" s="31" t="s">
        <v>221</v>
      </c>
      <c r="C20" s="32">
        <v>1.3</v>
      </c>
      <c r="D20" s="35" t="s">
        <v>210</v>
      </c>
      <c r="E20" s="48" t="str">
        <f t="shared" si="0"/>
        <v>Significantly Different</v>
      </c>
      <c r="G20" s="12">
        <f t="shared" si="1"/>
        <v>1.3</v>
      </c>
      <c r="H20" s="12">
        <f t="shared" si="2"/>
        <v>6</v>
      </c>
      <c r="I20" s="12" t="str">
        <f t="shared" si="3"/>
        <v>+/-</v>
      </c>
      <c r="J20" s="12" t="str">
        <f t="shared" si="4"/>
        <v>0.2</v>
      </c>
      <c r="K20" s="13">
        <f t="shared" si="5"/>
        <v>0.12158054711246201</v>
      </c>
      <c r="L20" s="13">
        <f t="shared" si="6"/>
        <v>-0.4</v>
      </c>
      <c r="M20" s="13">
        <f t="shared" si="7"/>
        <v>0.1359311840425404</v>
      </c>
      <c r="N20" s="13">
        <f t="shared" si="8"/>
        <v>-2.9426654583897234</v>
      </c>
      <c r="O20" s="12" t="s">
        <v>229</v>
      </c>
    </row>
    <row r="21" spans="1:15" x14ac:dyDescent="0.25">
      <c r="A21" s="30">
        <v>10</v>
      </c>
      <c r="B21" s="31" t="s">
        <v>256</v>
      </c>
      <c r="C21" s="32">
        <v>1.3</v>
      </c>
      <c r="D21" s="33" t="s">
        <v>206</v>
      </c>
      <c r="E21" s="48" t="str">
        <f t="shared" si="0"/>
        <v>Significantly Different</v>
      </c>
      <c r="G21" s="12">
        <f t="shared" si="1"/>
        <v>1.3</v>
      </c>
      <c r="H21" s="12">
        <f t="shared" si="2"/>
        <v>6</v>
      </c>
      <c r="I21" s="12" t="str">
        <f t="shared" si="3"/>
        <v>+/-</v>
      </c>
      <c r="J21" s="12" t="str">
        <f t="shared" si="4"/>
        <v>0.1</v>
      </c>
      <c r="K21" s="13">
        <f t="shared" si="5"/>
        <v>6.0790273556231005E-2</v>
      </c>
      <c r="L21" s="13">
        <f t="shared" si="6"/>
        <v>-0.4</v>
      </c>
      <c r="M21" s="13">
        <f t="shared" si="7"/>
        <v>8.5970429323592404E-2</v>
      </c>
      <c r="N21" s="13">
        <f t="shared" si="8"/>
        <v>-4.6527626202074828</v>
      </c>
      <c r="O21" s="12" t="s">
        <v>231</v>
      </c>
    </row>
    <row r="22" spans="1:15" x14ac:dyDescent="0.25">
      <c r="A22" s="30">
        <v>12</v>
      </c>
      <c r="B22" s="31" t="s">
        <v>261</v>
      </c>
      <c r="C22" s="32">
        <v>1.2</v>
      </c>
      <c r="D22" s="33" t="s">
        <v>206</v>
      </c>
      <c r="E22" s="48" t="str">
        <f t="shared" si="0"/>
        <v>Significantly Different</v>
      </c>
      <c r="G22" s="12">
        <f t="shared" si="1"/>
        <v>1.2</v>
      </c>
      <c r="H22" s="12">
        <f t="shared" si="2"/>
        <v>6</v>
      </c>
      <c r="I22" s="12" t="str">
        <f t="shared" si="3"/>
        <v>+/-</v>
      </c>
      <c r="J22" s="12" t="str">
        <f t="shared" si="4"/>
        <v>0.1</v>
      </c>
      <c r="K22" s="13">
        <f t="shared" si="5"/>
        <v>6.0790273556231005E-2</v>
      </c>
      <c r="L22" s="13">
        <f t="shared" si="6"/>
        <v>-0.29999999999999993</v>
      </c>
      <c r="M22" s="13">
        <f t="shared" si="7"/>
        <v>8.5970429323592404E-2</v>
      </c>
      <c r="N22" s="13">
        <f t="shared" si="8"/>
        <v>-3.4895719651556112</v>
      </c>
      <c r="O22" s="12" t="s">
        <v>233</v>
      </c>
    </row>
    <row r="23" spans="1:15" x14ac:dyDescent="0.25">
      <c r="A23" s="30">
        <v>12</v>
      </c>
      <c r="B23" s="31" t="s">
        <v>239</v>
      </c>
      <c r="C23" s="32">
        <v>1.2</v>
      </c>
      <c r="D23" s="33" t="s">
        <v>206</v>
      </c>
      <c r="E23" s="48" t="str">
        <f t="shared" si="0"/>
        <v>Significantly Different</v>
      </c>
      <c r="G23" s="12">
        <f t="shared" si="1"/>
        <v>1.2</v>
      </c>
      <c r="H23" s="12">
        <f t="shared" si="2"/>
        <v>6</v>
      </c>
      <c r="I23" s="12" t="str">
        <f t="shared" si="3"/>
        <v>+/-</v>
      </c>
      <c r="J23" s="12" t="str">
        <f t="shared" si="4"/>
        <v>0.1</v>
      </c>
      <c r="K23" s="13">
        <f t="shared" si="5"/>
        <v>6.0790273556231005E-2</v>
      </c>
      <c r="L23" s="13">
        <f t="shared" si="6"/>
        <v>-0.29999999999999993</v>
      </c>
      <c r="M23" s="13">
        <f t="shared" si="7"/>
        <v>8.5970429323592404E-2</v>
      </c>
      <c r="N23" s="13">
        <f t="shared" si="8"/>
        <v>-3.4895719651556112</v>
      </c>
      <c r="O23" s="12" t="s">
        <v>221</v>
      </c>
    </row>
    <row r="24" spans="1:15" x14ac:dyDescent="0.25">
      <c r="A24" s="30">
        <v>14</v>
      </c>
      <c r="B24" s="31" t="s">
        <v>240</v>
      </c>
      <c r="C24" s="32">
        <v>1.1000000000000001</v>
      </c>
      <c r="D24" s="33" t="s">
        <v>206</v>
      </c>
      <c r="E24" s="48" t="str">
        <f t="shared" si="0"/>
        <v>Significantly Different</v>
      </c>
      <c r="G24" s="12">
        <f t="shared" si="1"/>
        <v>1.1000000000000001</v>
      </c>
      <c r="H24" s="12">
        <f t="shared" si="2"/>
        <v>6</v>
      </c>
      <c r="I24" s="12" t="str">
        <f t="shared" si="3"/>
        <v>+/-</v>
      </c>
      <c r="J24" s="12" t="str">
        <f t="shared" si="4"/>
        <v>0.1</v>
      </c>
      <c r="K24" s="13">
        <f t="shared" si="5"/>
        <v>6.0790273556231005E-2</v>
      </c>
      <c r="L24" s="13">
        <f t="shared" si="6"/>
        <v>-0.20000000000000007</v>
      </c>
      <c r="M24" s="13">
        <f t="shared" si="7"/>
        <v>8.5970429323592404E-2</v>
      </c>
      <c r="N24" s="13">
        <f t="shared" si="8"/>
        <v>-2.3263813101037423</v>
      </c>
      <c r="O24" s="12" t="s">
        <v>235</v>
      </c>
    </row>
    <row r="25" spans="1:15" x14ac:dyDescent="0.25">
      <c r="A25" s="30">
        <v>14</v>
      </c>
      <c r="B25" s="31" t="s">
        <v>232</v>
      </c>
      <c r="C25" s="32">
        <v>1.1000000000000001</v>
      </c>
      <c r="D25" s="33" t="s">
        <v>206</v>
      </c>
      <c r="E25" s="48" t="str">
        <f t="shared" si="0"/>
        <v>Significantly Different</v>
      </c>
      <c r="G25" s="12">
        <f t="shared" si="1"/>
        <v>1.1000000000000001</v>
      </c>
      <c r="H25" s="12">
        <f t="shared" si="2"/>
        <v>6</v>
      </c>
      <c r="I25" s="12" t="str">
        <f t="shared" si="3"/>
        <v>+/-</v>
      </c>
      <c r="J25" s="12" t="str">
        <f t="shared" si="4"/>
        <v>0.1</v>
      </c>
      <c r="K25" s="13">
        <f t="shared" si="5"/>
        <v>6.0790273556231005E-2</v>
      </c>
      <c r="L25" s="13">
        <f t="shared" si="6"/>
        <v>-0.20000000000000007</v>
      </c>
      <c r="M25" s="13">
        <f t="shared" si="7"/>
        <v>8.5970429323592404E-2</v>
      </c>
      <c r="N25" s="13">
        <f t="shared" si="8"/>
        <v>-2.3263813101037423</v>
      </c>
      <c r="O25" s="12" t="s">
        <v>237</v>
      </c>
    </row>
    <row r="26" spans="1:15" x14ac:dyDescent="0.25">
      <c r="A26" s="30">
        <v>16</v>
      </c>
      <c r="B26" s="31" t="s">
        <v>220</v>
      </c>
      <c r="C26" s="32">
        <v>1</v>
      </c>
      <c r="D26" s="33" t="s">
        <v>206</v>
      </c>
      <c r="E26" s="48" t="str">
        <f t="shared" si="0"/>
        <v>Not Significantly Different</v>
      </c>
      <c r="G26" s="12">
        <f t="shared" si="1"/>
        <v>1</v>
      </c>
      <c r="H26" s="12">
        <f t="shared" si="2"/>
        <v>6</v>
      </c>
      <c r="I26" s="12" t="str">
        <f t="shared" si="3"/>
        <v>+/-</v>
      </c>
      <c r="J26" s="12" t="str">
        <f t="shared" si="4"/>
        <v>0.1</v>
      </c>
      <c r="K26" s="13">
        <f t="shared" si="5"/>
        <v>6.0790273556231005E-2</v>
      </c>
      <c r="L26" s="13">
        <f t="shared" si="6"/>
        <v>-9.9999999999999978E-2</v>
      </c>
      <c r="M26" s="13">
        <f t="shared" si="7"/>
        <v>8.5970429323592404E-2</v>
      </c>
      <c r="N26" s="13">
        <f t="shared" si="8"/>
        <v>-1.1631906550518705</v>
      </c>
      <c r="O26" s="12" t="s">
        <v>219</v>
      </c>
    </row>
    <row r="27" spans="1:15" x14ac:dyDescent="0.25">
      <c r="A27" s="30">
        <v>16</v>
      </c>
      <c r="B27" s="31" t="s">
        <v>227</v>
      </c>
      <c r="C27" s="32">
        <v>1</v>
      </c>
      <c r="D27" s="33" t="s">
        <v>210</v>
      </c>
      <c r="E27" s="48" t="str">
        <f t="shared" si="0"/>
        <v>Not Significantly Different</v>
      </c>
      <c r="G27" s="12">
        <f t="shared" si="1"/>
        <v>1</v>
      </c>
      <c r="H27" s="12">
        <f t="shared" si="2"/>
        <v>6</v>
      </c>
      <c r="I27" s="12" t="str">
        <f t="shared" si="3"/>
        <v>+/-</v>
      </c>
      <c r="J27" s="12" t="str">
        <f t="shared" si="4"/>
        <v>0.2</v>
      </c>
      <c r="K27" s="13">
        <f t="shared" si="5"/>
        <v>0.12158054711246201</v>
      </c>
      <c r="L27" s="13">
        <f t="shared" si="6"/>
        <v>-9.9999999999999978E-2</v>
      </c>
      <c r="M27" s="13">
        <f t="shared" si="7"/>
        <v>0.1359311840425404</v>
      </c>
      <c r="N27" s="13">
        <f t="shared" si="8"/>
        <v>-0.73566636459743073</v>
      </c>
      <c r="O27" s="12" t="s">
        <v>236</v>
      </c>
    </row>
    <row r="28" spans="1:15" x14ac:dyDescent="0.25">
      <c r="A28" s="30">
        <v>18</v>
      </c>
      <c r="B28" s="31" t="s">
        <v>236</v>
      </c>
      <c r="C28" s="32">
        <v>0.9</v>
      </c>
      <c r="D28" s="33" t="s">
        <v>206</v>
      </c>
      <c r="E28" s="48" t="str">
        <f t="shared" si="0"/>
        <v>Not Significantly Different</v>
      </c>
      <c r="G28" s="12">
        <f t="shared" si="1"/>
        <v>0.9</v>
      </c>
      <c r="H28" s="12">
        <f t="shared" si="2"/>
        <v>6</v>
      </c>
      <c r="I28" s="12" t="str">
        <f t="shared" si="3"/>
        <v>+/-</v>
      </c>
      <c r="J28" s="12" t="str">
        <f t="shared" si="4"/>
        <v>0.1</v>
      </c>
      <c r="K28" s="13">
        <f t="shared" si="5"/>
        <v>6.0790273556231005E-2</v>
      </c>
      <c r="L28" s="13">
        <f t="shared" si="6"/>
        <v>0</v>
      </c>
      <c r="M28" s="13">
        <f t="shared" si="7"/>
        <v>8.5970429323592404E-2</v>
      </c>
      <c r="N28" s="13">
        <f t="shared" si="8"/>
        <v>0</v>
      </c>
      <c r="O28" s="12" t="s">
        <v>225</v>
      </c>
    </row>
    <row r="29" spans="1:15" x14ac:dyDescent="0.25">
      <c r="A29" s="30">
        <v>18</v>
      </c>
      <c r="B29" s="31" t="s">
        <v>234</v>
      </c>
      <c r="C29" s="32">
        <v>0.9</v>
      </c>
      <c r="D29" s="33" t="s">
        <v>206</v>
      </c>
      <c r="E29" s="48" t="str">
        <f t="shared" si="0"/>
        <v>Not Significantly Different</v>
      </c>
      <c r="G29" s="12">
        <f t="shared" si="1"/>
        <v>0.9</v>
      </c>
      <c r="H29" s="12">
        <f t="shared" si="2"/>
        <v>6</v>
      </c>
      <c r="I29" s="12" t="str">
        <f t="shared" si="3"/>
        <v>+/-</v>
      </c>
      <c r="J29" s="12" t="str">
        <f t="shared" si="4"/>
        <v>0.1</v>
      </c>
      <c r="K29" s="13">
        <f t="shared" si="5"/>
        <v>6.0790273556231005E-2</v>
      </c>
      <c r="L29" s="13">
        <f t="shared" si="6"/>
        <v>0</v>
      </c>
      <c r="M29" s="13">
        <f t="shared" si="7"/>
        <v>8.5970429323592404E-2</v>
      </c>
      <c r="N29" s="13">
        <f t="shared" si="8"/>
        <v>0</v>
      </c>
      <c r="O29" s="12" t="s">
        <v>241</v>
      </c>
    </row>
    <row r="30" spans="1:15" x14ac:dyDescent="0.25">
      <c r="A30" s="30">
        <v>20</v>
      </c>
      <c r="B30" s="31" t="s">
        <v>218</v>
      </c>
      <c r="C30" s="32">
        <v>0.8</v>
      </c>
      <c r="D30" s="33" t="s">
        <v>206</v>
      </c>
      <c r="E30" s="48" t="str">
        <f t="shared" si="0"/>
        <v>Not Significantly Different</v>
      </c>
      <c r="G30" s="12">
        <f t="shared" si="1"/>
        <v>0.8</v>
      </c>
      <c r="H30" s="12">
        <f t="shared" si="2"/>
        <v>6</v>
      </c>
      <c r="I30" s="12" t="str">
        <f t="shared" si="3"/>
        <v>+/-</v>
      </c>
      <c r="J30" s="12" t="str">
        <f t="shared" si="4"/>
        <v>0.1</v>
      </c>
      <c r="K30" s="13">
        <f t="shared" si="5"/>
        <v>6.0790273556231005E-2</v>
      </c>
      <c r="L30" s="13">
        <f t="shared" si="6"/>
        <v>9.9999999999999978E-2</v>
      </c>
      <c r="M30" s="13">
        <f t="shared" si="7"/>
        <v>8.5970429323592404E-2</v>
      </c>
      <c r="N30" s="13">
        <f t="shared" si="8"/>
        <v>1.1631906550518705</v>
      </c>
      <c r="O30" s="12" t="s">
        <v>207</v>
      </c>
    </row>
    <row r="31" spans="1:15" x14ac:dyDescent="0.25">
      <c r="A31" s="30">
        <v>21</v>
      </c>
      <c r="B31" s="31" t="s">
        <v>215</v>
      </c>
      <c r="C31" s="32">
        <v>0.7</v>
      </c>
      <c r="D31" s="33" t="s">
        <v>206</v>
      </c>
      <c r="E31" s="48" t="str">
        <f t="shared" si="0"/>
        <v>Significantly Different</v>
      </c>
      <c r="G31" s="12">
        <f t="shared" si="1"/>
        <v>0.7</v>
      </c>
      <c r="H31" s="12">
        <f t="shared" si="2"/>
        <v>6</v>
      </c>
      <c r="I31" s="12" t="str">
        <f t="shared" si="3"/>
        <v>+/-</v>
      </c>
      <c r="J31" s="12" t="str">
        <f t="shared" si="4"/>
        <v>0.1</v>
      </c>
      <c r="K31" s="13">
        <f t="shared" si="5"/>
        <v>6.0790273556231005E-2</v>
      </c>
      <c r="L31" s="13">
        <f t="shared" si="6"/>
        <v>0.20000000000000007</v>
      </c>
      <c r="M31" s="13">
        <f t="shared" si="7"/>
        <v>8.5970429323592404E-2</v>
      </c>
      <c r="N31" s="13">
        <f t="shared" si="8"/>
        <v>2.3263813101037423</v>
      </c>
      <c r="O31" s="12" t="s">
        <v>244</v>
      </c>
    </row>
    <row r="32" spans="1:15" x14ac:dyDescent="0.25">
      <c r="A32" s="30">
        <v>22</v>
      </c>
      <c r="B32" s="31" t="s">
        <v>241</v>
      </c>
      <c r="C32" s="32">
        <v>0.6</v>
      </c>
      <c r="D32" s="33" t="s">
        <v>206</v>
      </c>
      <c r="E32" s="48" t="str">
        <f t="shared" si="0"/>
        <v>Significantly Different</v>
      </c>
      <c r="G32" s="12">
        <f t="shared" si="1"/>
        <v>0.6</v>
      </c>
      <c r="H32" s="12">
        <f t="shared" si="2"/>
        <v>6</v>
      </c>
      <c r="I32" s="12" t="str">
        <f t="shared" si="3"/>
        <v>+/-</v>
      </c>
      <c r="J32" s="12" t="str">
        <f t="shared" si="4"/>
        <v>0.1</v>
      </c>
      <c r="K32" s="13">
        <f t="shared" si="5"/>
        <v>6.0790273556231005E-2</v>
      </c>
      <c r="L32" s="13">
        <f t="shared" si="6"/>
        <v>0.30000000000000004</v>
      </c>
      <c r="M32" s="13">
        <f t="shared" si="7"/>
        <v>8.5970429323592404E-2</v>
      </c>
      <c r="N32" s="13">
        <f t="shared" si="8"/>
        <v>3.4895719651556125</v>
      </c>
      <c r="O32" s="12" t="s">
        <v>247</v>
      </c>
    </row>
    <row r="33" spans="1:15" x14ac:dyDescent="0.25">
      <c r="A33" s="30">
        <v>22</v>
      </c>
      <c r="B33" s="31" t="s">
        <v>207</v>
      </c>
      <c r="C33" s="32">
        <v>0.6</v>
      </c>
      <c r="D33" s="33" t="s">
        <v>206</v>
      </c>
      <c r="E33" s="48" t="str">
        <f t="shared" si="0"/>
        <v>Significantly Different</v>
      </c>
      <c r="G33" s="12">
        <f t="shared" si="1"/>
        <v>0.6</v>
      </c>
      <c r="H33" s="12">
        <f t="shared" si="2"/>
        <v>6</v>
      </c>
      <c r="I33" s="12" t="str">
        <f t="shared" si="3"/>
        <v>+/-</v>
      </c>
      <c r="J33" s="12" t="str">
        <f t="shared" si="4"/>
        <v>0.1</v>
      </c>
      <c r="K33" s="13">
        <f t="shared" si="5"/>
        <v>6.0790273556231005E-2</v>
      </c>
      <c r="L33" s="13">
        <f t="shared" si="6"/>
        <v>0.30000000000000004</v>
      </c>
      <c r="M33" s="13">
        <f t="shared" si="7"/>
        <v>8.5970429323592404E-2</v>
      </c>
      <c r="N33" s="13">
        <f t="shared" si="8"/>
        <v>3.4895719651556125</v>
      </c>
      <c r="O33" s="12" t="s">
        <v>249</v>
      </c>
    </row>
    <row r="34" spans="1:15" x14ac:dyDescent="0.25">
      <c r="A34" s="30">
        <v>24</v>
      </c>
      <c r="B34" s="31" t="s">
        <v>208</v>
      </c>
      <c r="C34" s="32">
        <v>0.5</v>
      </c>
      <c r="D34" s="33" t="s">
        <v>206</v>
      </c>
      <c r="E34" s="48" t="str">
        <f t="shared" si="0"/>
        <v>Significantly Different</v>
      </c>
      <c r="G34" s="12">
        <f t="shared" si="1"/>
        <v>0.5</v>
      </c>
      <c r="H34" s="12">
        <f t="shared" si="2"/>
        <v>6</v>
      </c>
      <c r="I34" s="12" t="str">
        <f t="shared" si="3"/>
        <v>+/-</v>
      </c>
      <c r="J34" s="12" t="str">
        <f t="shared" si="4"/>
        <v>0.1</v>
      </c>
      <c r="K34" s="13">
        <f t="shared" si="5"/>
        <v>6.0790273556231005E-2</v>
      </c>
      <c r="L34" s="13">
        <f t="shared" si="6"/>
        <v>0.4</v>
      </c>
      <c r="M34" s="13">
        <f t="shared" si="7"/>
        <v>8.5970429323592404E-2</v>
      </c>
      <c r="N34" s="13">
        <f t="shared" si="8"/>
        <v>4.6527626202074828</v>
      </c>
      <c r="O34" s="12" t="s">
        <v>240</v>
      </c>
    </row>
    <row r="35" spans="1:15" x14ac:dyDescent="0.25">
      <c r="A35" s="30">
        <v>24</v>
      </c>
      <c r="B35" s="31" t="s">
        <v>224</v>
      </c>
      <c r="C35" s="32">
        <v>0.5</v>
      </c>
      <c r="D35" s="33" t="s">
        <v>206</v>
      </c>
      <c r="E35" s="48" t="str">
        <f t="shared" si="0"/>
        <v>Significantly Different</v>
      </c>
      <c r="G35" s="12">
        <f t="shared" si="1"/>
        <v>0.5</v>
      </c>
      <c r="H35" s="12">
        <f t="shared" si="2"/>
        <v>6</v>
      </c>
      <c r="I35" s="12" t="str">
        <f t="shared" si="3"/>
        <v>+/-</v>
      </c>
      <c r="J35" s="12" t="str">
        <f t="shared" si="4"/>
        <v>0.1</v>
      </c>
      <c r="K35" s="13">
        <f t="shared" si="5"/>
        <v>6.0790273556231005E-2</v>
      </c>
      <c r="L35" s="13">
        <f t="shared" si="6"/>
        <v>0.4</v>
      </c>
      <c r="M35" s="13">
        <f t="shared" si="7"/>
        <v>8.5970429323592404E-2</v>
      </c>
      <c r="N35" s="13">
        <f t="shared" si="8"/>
        <v>4.6527626202074828</v>
      </c>
      <c r="O35" s="12" t="s">
        <v>250</v>
      </c>
    </row>
    <row r="36" spans="1:15" x14ac:dyDescent="0.25">
      <c r="A36" s="30">
        <v>24</v>
      </c>
      <c r="B36" s="31" t="s">
        <v>249</v>
      </c>
      <c r="C36" s="32">
        <v>0.5</v>
      </c>
      <c r="D36" s="33" t="s">
        <v>206</v>
      </c>
      <c r="E36" s="48" t="str">
        <f t="shared" si="0"/>
        <v>Significantly Different</v>
      </c>
      <c r="G36" s="12">
        <f t="shared" si="1"/>
        <v>0.5</v>
      </c>
      <c r="H36" s="12">
        <f t="shared" si="2"/>
        <v>6</v>
      </c>
      <c r="I36" s="12" t="str">
        <f t="shared" si="3"/>
        <v>+/-</v>
      </c>
      <c r="J36" s="12" t="str">
        <f t="shared" si="4"/>
        <v>0.1</v>
      </c>
      <c r="K36" s="13">
        <f t="shared" si="5"/>
        <v>6.0790273556231005E-2</v>
      </c>
      <c r="L36" s="13">
        <f t="shared" si="6"/>
        <v>0.4</v>
      </c>
      <c r="M36" s="13">
        <f t="shared" si="7"/>
        <v>8.5970429323592404E-2</v>
      </c>
      <c r="N36" s="13">
        <f t="shared" si="8"/>
        <v>4.6527626202074828</v>
      </c>
      <c r="O36" s="12" t="s">
        <v>242</v>
      </c>
    </row>
    <row r="37" spans="1:15" x14ac:dyDescent="0.25">
      <c r="A37" s="30">
        <v>24</v>
      </c>
      <c r="B37" s="31" t="s">
        <v>242</v>
      </c>
      <c r="C37" s="32">
        <v>0.5</v>
      </c>
      <c r="D37" s="33" t="s">
        <v>206</v>
      </c>
      <c r="E37" s="48" t="str">
        <f t="shared" si="0"/>
        <v>Significantly Different</v>
      </c>
      <c r="G37" s="12">
        <f t="shared" si="1"/>
        <v>0.5</v>
      </c>
      <c r="H37" s="12">
        <f t="shared" si="2"/>
        <v>6</v>
      </c>
      <c r="I37" s="12" t="str">
        <f t="shared" si="3"/>
        <v>+/-</v>
      </c>
      <c r="J37" s="12" t="str">
        <f t="shared" si="4"/>
        <v>0.1</v>
      </c>
      <c r="K37" s="13">
        <f t="shared" si="5"/>
        <v>6.0790273556231005E-2</v>
      </c>
      <c r="L37" s="13">
        <f t="shared" si="6"/>
        <v>0.4</v>
      </c>
      <c r="M37" s="13">
        <f t="shared" si="7"/>
        <v>8.5970429323592404E-2</v>
      </c>
      <c r="N37" s="13">
        <f t="shared" si="8"/>
        <v>4.6527626202074828</v>
      </c>
      <c r="O37" s="12" t="s">
        <v>223</v>
      </c>
    </row>
    <row r="38" spans="1:15" x14ac:dyDescent="0.25">
      <c r="A38" s="30">
        <v>24</v>
      </c>
      <c r="B38" s="31" t="s">
        <v>263</v>
      </c>
      <c r="C38" s="32">
        <v>0.5</v>
      </c>
      <c r="D38" s="33" t="s">
        <v>206</v>
      </c>
      <c r="E38" s="48" t="str">
        <f t="shared" si="0"/>
        <v>Significantly Different</v>
      </c>
      <c r="G38" s="12">
        <f t="shared" si="1"/>
        <v>0.5</v>
      </c>
      <c r="H38" s="12">
        <f t="shared" si="2"/>
        <v>6</v>
      </c>
      <c r="I38" s="12" t="str">
        <f t="shared" si="3"/>
        <v>+/-</v>
      </c>
      <c r="J38" s="12" t="str">
        <f t="shared" si="4"/>
        <v>0.1</v>
      </c>
      <c r="K38" s="13">
        <f t="shared" si="5"/>
        <v>6.0790273556231005E-2</v>
      </c>
      <c r="L38" s="13">
        <f t="shared" si="6"/>
        <v>0.4</v>
      </c>
      <c r="M38" s="13">
        <f t="shared" si="7"/>
        <v>8.5970429323592404E-2</v>
      </c>
      <c r="N38" s="13">
        <f t="shared" si="8"/>
        <v>4.6527626202074828</v>
      </c>
      <c r="O38" s="12" t="s">
        <v>227</v>
      </c>
    </row>
    <row r="39" spans="1:15" x14ac:dyDescent="0.25">
      <c r="A39" s="30">
        <v>24</v>
      </c>
      <c r="B39" s="31" t="s">
        <v>258</v>
      </c>
      <c r="C39" s="32">
        <v>0.5</v>
      </c>
      <c r="D39" s="33" t="s">
        <v>206</v>
      </c>
      <c r="E39" s="48" t="str">
        <f t="shared" si="0"/>
        <v>Significantly Different</v>
      </c>
      <c r="G39" s="12">
        <f t="shared" si="1"/>
        <v>0.5</v>
      </c>
      <c r="H39" s="12">
        <f t="shared" si="2"/>
        <v>6</v>
      </c>
      <c r="I39" s="12" t="str">
        <f t="shared" si="3"/>
        <v>+/-</v>
      </c>
      <c r="J39" s="12" t="str">
        <f t="shared" si="4"/>
        <v>0.1</v>
      </c>
      <c r="K39" s="13">
        <f t="shared" si="5"/>
        <v>6.0790273556231005E-2</v>
      </c>
      <c r="L39" s="13">
        <f t="shared" si="6"/>
        <v>0.4</v>
      </c>
      <c r="M39" s="13">
        <f t="shared" si="7"/>
        <v>8.5970429323592404E-2</v>
      </c>
      <c r="N39" s="13">
        <f t="shared" si="8"/>
        <v>4.6527626202074828</v>
      </c>
      <c r="O39" s="12" t="s">
        <v>254</v>
      </c>
    </row>
    <row r="40" spans="1:15" x14ac:dyDescent="0.25">
      <c r="A40" s="30">
        <v>30</v>
      </c>
      <c r="B40" s="31" t="s">
        <v>219</v>
      </c>
      <c r="C40" s="32">
        <v>0.4</v>
      </c>
      <c r="D40" s="33" t="s">
        <v>206</v>
      </c>
      <c r="E40" s="48" t="str">
        <f t="shared" si="0"/>
        <v>Significantly Different</v>
      </c>
      <c r="G40" s="12">
        <f t="shared" si="1"/>
        <v>0.4</v>
      </c>
      <c r="H40" s="12">
        <f t="shared" si="2"/>
        <v>6</v>
      </c>
      <c r="I40" s="12" t="str">
        <f t="shared" si="3"/>
        <v>+/-</v>
      </c>
      <c r="J40" s="12" t="str">
        <f t="shared" si="4"/>
        <v>0.1</v>
      </c>
      <c r="K40" s="13">
        <f t="shared" si="5"/>
        <v>6.0790273556231005E-2</v>
      </c>
      <c r="L40" s="13">
        <f t="shared" si="6"/>
        <v>0.5</v>
      </c>
      <c r="M40" s="13">
        <f t="shared" si="7"/>
        <v>8.5970429323592404E-2</v>
      </c>
      <c r="N40" s="13">
        <f t="shared" si="8"/>
        <v>5.8159532752593535</v>
      </c>
      <c r="O40" s="12" t="s">
        <v>214</v>
      </c>
    </row>
    <row r="41" spans="1:15" x14ac:dyDescent="0.25">
      <c r="A41" s="30">
        <v>30</v>
      </c>
      <c r="B41" s="31" t="s">
        <v>250</v>
      </c>
      <c r="C41" s="32">
        <v>0.4</v>
      </c>
      <c r="D41" s="33" t="s">
        <v>206</v>
      </c>
      <c r="E41" s="48" t="str">
        <f t="shared" si="0"/>
        <v>Significantly Different</v>
      </c>
      <c r="G41" s="12">
        <f t="shared" si="1"/>
        <v>0.4</v>
      </c>
      <c r="H41" s="12">
        <f t="shared" si="2"/>
        <v>6</v>
      </c>
      <c r="I41" s="12" t="str">
        <f t="shared" si="3"/>
        <v>+/-</v>
      </c>
      <c r="J41" s="12" t="str">
        <f t="shared" si="4"/>
        <v>0.1</v>
      </c>
      <c r="K41" s="13">
        <f t="shared" si="5"/>
        <v>6.0790273556231005E-2</v>
      </c>
      <c r="L41" s="13">
        <f t="shared" si="6"/>
        <v>0.5</v>
      </c>
      <c r="M41" s="13">
        <f t="shared" si="7"/>
        <v>8.5970429323592404E-2</v>
      </c>
      <c r="N41" s="13">
        <f t="shared" si="8"/>
        <v>5.8159532752593535</v>
      </c>
      <c r="O41" s="12" t="s">
        <v>257</v>
      </c>
    </row>
    <row r="42" spans="1:15" x14ac:dyDescent="0.25">
      <c r="A42" s="30">
        <v>30</v>
      </c>
      <c r="B42" s="31" t="s">
        <v>259</v>
      </c>
      <c r="C42" s="32">
        <v>0.4</v>
      </c>
      <c r="D42" s="33" t="s">
        <v>206</v>
      </c>
      <c r="E42" s="48" t="str">
        <f t="shared" si="0"/>
        <v>Significantly Different</v>
      </c>
      <c r="G42" s="12">
        <f t="shared" si="1"/>
        <v>0.4</v>
      </c>
      <c r="H42" s="12">
        <f t="shared" si="2"/>
        <v>6</v>
      </c>
      <c r="I42" s="12" t="str">
        <f t="shared" si="3"/>
        <v>+/-</v>
      </c>
      <c r="J42" s="12" t="str">
        <f t="shared" si="4"/>
        <v>0.1</v>
      </c>
      <c r="K42" s="13">
        <f t="shared" si="5"/>
        <v>6.0790273556231005E-2</v>
      </c>
      <c r="L42" s="13">
        <f t="shared" si="6"/>
        <v>0.5</v>
      </c>
      <c r="M42" s="13">
        <f t="shared" si="7"/>
        <v>8.5970429323592404E-2</v>
      </c>
      <c r="N42" s="13">
        <f t="shared" si="8"/>
        <v>5.8159532752593535</v>
      </c>
      <c r="O42" s="12" t="s">
        <v>252</v>
      </c>
    </row>
    <row r="43" spans="1:15" x14ac:dyDescent="0.25">
      <c r="A43" s="30">
        <v>30</v>
      </c>
      <c r="B43" s="31" t="s">
        <v>245</v>
      </c>
      <c r="C43" s="32">
        <v>0.4</v>
      </c>
      <c r="D43" s="33" t="s">
        <v>206</v>
      </c>
      <c r="E43" s="48" t="str">
        <f t="shared" si="0"/>
        <v>Significantly Different</v>
      </c>
      <c r="G43" s="12">
        <f t="shared" si="1"/>
        <v>0.4</v>
      </c>
      <c r="H43" s="12">
        <f t="shared" si="2"/>
        <v>6</v>
      </c>
      <c r="I43" s="12" t="str">
        <f t="shared" si="3"/>
        <v>+/-</v>
      </c>
      <c r="J43" s="12" t="str">
        <f t="shared" si="4"/>
        <v>0.1</v>
      </c>
      <c r="K43" s="13">
        <f t="shared" si="5"/>
        <v>6.0790273556231005E-2</v>
      </c>
      <c r="L43" s="13">
        <f t="shared" si="6"/>
        <v>0.5</v>
      </c>
      <c r="M43" s="13">
        <f t="shared" si="7"/>
        <v>8.5970429323592404E-2</v>
      </c>
      <c r="N43" s="13">
        <f t="shared" si="8"/>
        <v>5.8159532752593535</v>
      </c>
      <c r="O43" s="12" t="s">
        <v>259</v>
      </c>
    </row>
    <row r="44" spans="1:15" x14ac:dyDescent="0.25">
      <c r="A44" s="30">
        <v>34</v>
      </c>
      <c r="B44" s="31" t="s">
        <v>222</v>
      </c>
      <c r="C44" s="32">
        <v>0.3</v>
      </c>
      <c r="D44" s="33" t="s">
        <v>206</v>
      </c>
      <c r="E44" s="48" t="str">
        <f t="shared" si="0"/>
        <v>Significantly Different</v>
      </c>
      <c r="G44" s="12">
        <f t="shared" si="1"/>
        <v>0.3</v>
      </c>
      <c r="H44" s="12">
        <f t="shared" si="2"/>
        <v>6</v>
      </c>
      <c r="I44" s="12" t="str">
        <f t="shared" si="3"/>
        <v>+/-</v>
      </c>
      <c r="J44" s="12" t="str">
        <f t="shared" si="4"/>
        <v>0.1</v>
      </c>
      <c r="K44" s="13">
        <f t="shared" si="5"/>
        <v>6.0790273556231005E-2</v>
      </c>
      <c r="L44" s="13">
        <f t="shared" si="6"/>
        <v>0.60000000000000009</v>
      </c>
      <c r="M44" s="13">
        <f t="shared" si="7"/>
        <v>8.5970429323592404E-2</v>
      </c>
      <c r="N44" s="13">
        <f t="shared" si="8"/>
        <v>6.979143930311225</v>
      </c>
      <c r="O44" s="12" t="s">
        <v>261</v>
      </c>
    </row>
    <row r="45" spans="1:15" x14ac:dyDescent="0.25">
      <c r="A45" s="30">
        <v>34</v>
      </c>
      <c r="B45" s="31" t="s">
        <v>226</v>
      </c>
      <c r="C45" s="32">
        <v>0.3</v>
      </c>
      <c r="D45" s="33" t="s">
        <v>206</v>
      </c>
      <c r="E45" s="48" t="str">
        <f t="shared" si="0"/>
        <v>Significantly Different</v>
      </c>
      <c r="G45" s="12">
        <f t="shared" si="1"/>
        <v>0.3</v>
      </c>
      <c r="H45" s="12">
        <f t="shared" si="2"/>
        <v>6</v>
      </c>
      <c r="I45" s="12" t="str">
        <f t="shared" si="3"/>
        <v>+/-</v>
      </c>
      <c r="J45" s="12" t="str">
        <f t="shared" si="4"/>
        <v>0.1</v>
      </c>
      <c r="K45" s="13">
        <f t="shared" si="5"/>
        <v>6.0790273556231005E-2</v>
      </c>
      <c r="L45" s="13">
        <f t="shared" si="6"/>
        <v>0.60000000000000009</v>
      </c>
      <c r="M45" s="13">
        <f t="shared" si="7"/>
        <v>8.5970429323592404E-2</v>
      </c>
      <c r="N45" s="13">
        <f t="shared" si="8"/>
        <v>6.979143930311225</v>
      </c>
      <c r="O45" s="12" t="s">
        <v>230</v>
      </c>
    </row>
    <row r="46" spans="1:15" x14ac:dyDescent="0.25">
      <c r="A46" s="30">
        <v>34</v>
      </c>
      <c r="B46" s="31" t="s">
        <v>229</v>
      </c>
      <c r="C46" s="32">
        <v>0.3</v>
      </c>
      <c r="D46" s="33" t="s">
        <v>206</v>
      </c>
      <c r="E46" s="48" t="str">
        <f t="shared" si="0"/>
        <v>Significantly Different</v>
      </c>
      <c r="G46" s="12">
        <f t="shared" si="1"/>
        <v>0.3</v>
      </c>
      <c r="H46" s="12">
        <f t="shared" si="2"/>
        <v>6</v>
      </c>
      <c r="I46" s="12" t="str">
        <f t="shared" si="3"/>
        <v>+/-</v>
      </c>
      <c r="J46" s="12" t="str">
        <f t="shared" si="4"/>
        <v>0.1</v>
      </c>
      <c r="K46" s="13">
        <f t="shared" si="5"/>
        <v>6.0790273556231005E-2</v>
      </c>
      <c r="L46" s="13">
        <f t="shared" si="6"/>
        <v>0.60000000000000009</v>
      </c>
      <c r="M46" s="13">
        <f t="shared" si="7"/>
        <v>8.5970429323592404E-2</v>
      </c>
      <c r="N46" s="13">
        <f t="shared" si="8"/>
        <v>6.979143930311225</v>
      </c>
      <c r="O46" s="12" t="s">
        <v>243</v>
      </c>
    </row>
    <row r="47" spans="1:15" x14ac:dyDescent="0.25">
      <c r="A47" s="30">
        <v>34</v>
      </c>
      <c r="B47" s="31" t="s">
        <v>231</v>
      </c>
      <c r="C47" s="32">
        <v>0.3</v>
      </c>
      <c r="D47" s="33" t="s">
        <v>206</v>
      </c>
      <c r="E47" s="48" t="str">
        <f t="shared" si="0"/>
        <v>Significantly Different</v>
      </c>
      <c r="G47" s="12">
        <f t="shared" si="1"/>
        <v>0.3</v>
      </c>
      <c r="H47" s="12">
        <f t="shared" si="2"/>
        <v>6</v>
      </c>
      <c r="I47" s="12" t="str">
        <f t="shared" si="3"/>
        <v>+/-</v>
      </c>
      <c r="J47" s="12" t="str">
        <f t="shared" si="4"/>
        <v>0.1</v>
      </c>
      <c r="K47" s="13">
        <f t="shared" si="5"/>
        <v>6.0790273556231005E-2</v>
      </c>
      <c r="L47" s="13">
        <f t="shared" si="6"/>
        <v>0.60000000000000009</v>
      </c>
      <c r="M47" s="13">
        <f t="shared" si="7"/>
        <v>8.5970429323592404E-2</v>
      </c>
      <c r="N47" s="13">
        <f t="shared" si="8"/>
        <v>6.979143930311225</v>
      </c>
      <c r="O47" s="12" t="s">
        <v>260</v>
      </c>
    </row>
    <row r="48" spans="1:15" x14ac:dyDescent="0.25">
      <c r="A48" s="30">
        <v>34</v>
      </c>
      <c r="B48" s="31" t="s">
        <v>235</v>
      </c>
      <c r="C48" s="32">
        <v>0.3</v>
      </c>
      <c r="D48" s="33" t="s">
        <v>206</v>
      </c>
      <c r="E48" s="48" t="str">
        <f t="shared" si="0"/>
        <v>Significantly Different</v>
      </c>
      <c r="G48" s="12">
        <f t="shared" si="1"/>
        <v>0.3</v>
      </c>
      <c r="H48" s="12">
        <f t="shared" si="2"/>
        <v>6</v>
      </c>
      <c r="I48" s="12" t="str">
        <f t="shared" si="3"/>
        <v>+/-</v>
      </c>
      <c r="J48" s="12" t="str">
        <f t="shared" si="4"/>
        <v>0.1</v>
      </c>
      <c r="K48" s="13">
        <f t="shared" si="5"/>
        <v>6.0790273556231005E-2</v>
      </c>
      <c r="L48" s="13">
        <f t="shared" si="6"/>
        <v>0.60000000000000009</v>
      </c>
      <c r="M48" s="13">
        <f t="shared" si="7"/>
        <v>8.5970429323592404E-2</v>
      </c>
      <c r="N48" s="13">
        <f t="shared" si="8"/>
        <v>6.979143930311225</v>
      </c>
      <c r="O48" s="12" t="s">
        <v>239</v>
      </c>
    </row>
    <row r="49" spans="1:15" x14ac:dyDescent="0.25">
      <c r="A49" s="30">
        <v>34</v>
      </c>
      <c r="B49" s="31" t="s">
        <v>214</v>
      </c>
      <c r="C49" s="32">
        <v>0.3</v>
      </c>
      <c r="D49" s="33" t="s">
        <v>206</v>
      </c>
      <c r="E49" s="48" t="str">
        <f t="shared" si="0"/>
        <v>Significantly Different</v>
      </c>
      <c r="G49" s="12">
        <f t="shared" si="1"/>
        <v>0.3</v>
      </c>
      <c r="H49" s="12">
        <f t="shared" si="2"/>
        <v>6</v>
      </c>
      <c r="I49" s="12" t="str">
        <f t="shared" si="3"/>
        <v>+/-</v>
      </c>
      <c r="J49" s="12" t="str">
        <f t="shared" si="4"/>
        <v>0.1</v>
      </c>
      <c r="K49" s="13">
        <f t="shared" si="5"/>
        <v>6.0790273556231005E-2</v>
      </c>
      <c r="L49" s="13">
        <f t="shared" si="6"/>
        <v>0.60000000000000009</v>
      </c>
      <c r="M49" s="13">
        <f t="shared" si="7"/>
        <v>8.5970429323592404E-2</v>
      </c>
      <c r="N49" s="13">
        <f t="shared" si="8"/>
        <v>6.979143930311225</v>
      </c>
      <c r="O49" s="12" t="s">
        <v>248</v>
      </c>
    </row>
    <row r="50" spans="1:15" x14ac:dyDescent="0.25">
      <c r="A50" s="30">
        <v>34</v>
      </c>
      <c r="B50" s="31" t="s">
        <v>251</v>
      </c>
      <c r="C50" s="32">
        <v>0.3</v>
      </c>
      <c r="D50" s="33" t="s">
        <v>206</v>
      </c>
      <c r="E50" s="48" t="str">
        <f t="shared" si="0"/>
        <v>Significantly Different</v>
      </c>
      <c r="G50" s="12">
        <f t="shared" si="1"/>
        <v>0.3</v>
      </c>
      <c r="H50" s="12">
        <f t="shared" si="2"/>
        <v>6</v>
      </c>
      <c r="I50" s="12" t="str">
        <f t="shared" si="3"/>
        <v>+/-</v>
      </c>
      <c r="J50" s="12" t="str">
        <f t="shared" si="4"/>
        <v>0.1</v>
      </c>
      <c r="K50" s="13">
        <f t="shared" si="5"/>
        <v>6.0790273556231005E-2</v>
      </c>
      <c r="L50" s="13">
        <f t="shared" si="6"/>
        <v>0.60000000000000009</v>
      </c>
      <c r="M50" s="13">
        <f t="shared" si="7"/>
        <v>8.5970429323592404E-2</v>
      </c>
      <c r="N50" s="13">
        <f t="shared" si="8"/>
        <v>6.979143930311225</v>
      </c>
      <c r="O50" s="12" t="s">
        <v>245</v>
      </c>
    </row>
    <row r="51" spans="1:15" x14ac:dyDescent="0.25">
      <c r="A51" s="30">
        <v>34</v>
      </c>
      <c r="B51" s="31" t="s">
        <v>209</v>
      </c>
      <c r="C51" s="32">
        <v>0.3</v>
      </c>
      <c r="D51" s="33" t="s">
        <v>206</v>
      </c>
      <c r="E51" s="48" t="str">
        <f t="shared" si="0"/>
        <v>Significantly Different</v>
      </c>
      <c r="G51" s="12">
        <f t="shared" si="1"/>
        <v>0.3</v>
      </c>
      <c r="H51" s="12">
        <f t="shared" si="2"/>
        <v>6</v>
      </c>
      <c r="I51" s="12" t="str">
        <f t="shared" si="3"/>
        <v>+/-</v>
      </c>
      <c r="J51" s="12" t="str">
        <f t="shared" si="4"/>
        <v>0.1</v>
      </c>
      <c r="K51" s="13">
        <f t="shared" si="5"/>
        <v>6.0790273556231005E-2</v>
      </c>
      <c r="L51" s="13">
        <f t="shared" si="6"/>
        <v>0.60000000000000009</v>
      </c>
      <c r="M51" s="13">
        <f t="shared" si="7"/>
        <v>8.5970429323592404E-2</v>
      </c>
      <c r="N51" s="13">
        <f t="shared" si="8"/>
        <v>6.979143930311225</v>
      </c>
      <c r="O51" s="12" t="s">
        <v>263</v>
      </c>
    </row>
    <row r="52" spans="1:15" x14ac:dyDescent="0.25">
      <c r="A52" s="30">
        <v>34</v>
      </c>
      <c r="B52" s="31" t="s">
        <v>262</v>
      </c>
      <c r="C52" s="32">
        <v>0.3</v>
      </c>
      <c r="D52" s="33" t="s">
        <v>206</v>
      </c>
      <c r="E52" s="48" t="str">
        <f t="shared" si="0"/>
        <v>Significantly Different</v>
      </c>
      <c r="G52" s="12">
        <f t="shared" si="1"/>
        <v>0.3</v>
      </c>
      <c r="H52" s="12">
        <f t="shared" si="2"/>
        <v>6</v>
      </c>
      <c r="I52" s="12" t="str">
        <f t="shared" si="3"/>
        <v>+/-</v>
      </c>
      <c r="J52" s="12" t="str">
        <f t="shared" si="4"/>
        <v>0.1</v>
      </c>
      <c r="K52" s="13">
        <f t="shared" si="5"/>
        <v>6.0790273556231005E-2</v>
      </c>
      <c r="L52" s="13">
        <f t="shared" si="6"/>
        <v>0.60000000000000009</v>
      </c>
      <c r="M52" s="13">
        <f t="shared" si="7"/>
        <v>8.5970429323592404E-2</v>
      </c>
      <c r="N52" s="13">
        <f t="shared" si="8"/>
        <v>6.979143930311225</v>
      </c>
      <c r="O52" s="12" t="s">
        <v>238</v>
      </c>
    </row>
    <row r="53" spans="1:15" x14ac:dyDescent="0.25">
      <c r="A53" s="30">
        <v>43</v>
      </c>
      <c r="B53" s="31" t="s">
        <v>233</v>
      </c>
      <c r="C53" s="32">
        <v>0.2</v>
      </c>
      <c r="D53" s="33" t="s">
        <v>206</v>
      </c>
      <c r="E53" s="48" t="str">
        <f t="shared" si="0"/>
        <v>Significantly Different</v>
      </c>
      <c r="G53" s="12">
        <f t="shared" si="1"/>
        <v>0.2</v>
      </c>
      <c r="H53" s="12">
        <f t="shared" si="2"/>
        <v>6</v>
      </c>
      <c r="I53" s="12" t="str">
        <f t="shared" si="3"/>
        <v>+/-</v>
      </c>
      <c r="J53" s="12" t="str">
        <f t="shared" si="4"/>
        <v>0.1</v>
      </c>
      <c r="K53" s="13">
        <f t="shared" si="5"/>
        <v>6.0790273556231005E-2</v>
      </c>
      <c r="L53" s="13">
        <f t="shared" si="6"/>
        <v>0.7</v>
      </c>
      <c r="M53" s="13">
        <f t="shared" si="7"/>
        <v>8.5970429323592404E-2</v>
      </c>
      <c r="N53" s="13">
        <f t="shared" si="8"/>
        <v>8.1423345853630948</v>
      </c>
      <c r="O53" s="12" t="s">
        <v>251</v>
      </c>
    </row>
    <row r="54" spans="1:15" x14ac:dyDescent="0.25">
      <c r="A54" s="30">
        <v>43</v>
      </c>
      <c r="B54" s="31" t="s">
        <v>237</v>
      </c>
      <c r="C54" s="32">
        <v>0.2</v>
      </c>
      <c r="D54" s="33" t="s">
        <v>206</v>
      </c>
      <c r="E54" s="48" t="str">
        <f t="shared" si="0"/>
        <v>Significantly Different</v>
      </c>
      <c r="G54" s="12">
        <f t="shared" si="1"/>
        <v>0.2</v>
      </c>
      <c r="H54" s="12">
        <f t="shared" si="2"/>
        <v>6</v>
      </c>
      <c r="I54" s="12" t="str">
        <f t="shared" si="3"/>
        <v>+/-</v>
      </c>
      <c r="J54" s="12" t="str">
        <f t="shared" si="4"/>
        <v>0.1</v>
      </c>
      <c r="K54" s="13">
        <f t="shared" si="5"/>
        <v>6.0790273556231005E-2</v>
      </c>
      <c r="L54" s="13">
        <f t="shared" si="6"/>
        <v>0.7</v>
      </c>
      <c r="M54" s="13">
        <f t="shared" si="7"/>
        <v>8.5970429323592404E-2</v>
      </c>
      <c r="N54" s="13">
        <f t="shared" si="8"/>
        <v>8.1423345853630948</v>
      </c>
      <c r="O54" s="12" t="s">
        <v>258</v>
      </c>
    </row>
    <row r="55" spans="1:15" x14ac:dyDescent="0.25">
      <c r="A55" s="30">
        <v>43</v>
      </c>
      <c r="B55" s="31" t="s">
        <v>225</v>
      </c>
      <c r="C55" s="32">
        <v>0.2</v>
      </c>
      <c r="D55" s="33" t="s">
        <v>206</v>
      </c>
      <c r="E55" s="48" t="str">
        <f t="shared" si="0"/>
        <v>Significantly Different</v>
      </c>
      <c r="G55" s="12">
        <f t="shared" si="1"/>
        <v>0.2</v>
      </c>
      <c r="H55" s="12">
        <f t="shared" si="2"/>
        <v>6</v>
      </c>
      <c r="I55" s="12" t="str">
        <f t="shared" si="3"/>
        <v>+/-</v>
      </c>
      <c r="J55" s="12" t="str">
        <f t="shared" si="4"/>
        <v>0.1</v>
      </c>
      <c r="K55" s="13">
        <f t="shared" si="5"/>
        <v>6.0790273556231005E-2</v>
      </c>
      <c r="L55" s="13">
        <f t="shared" si="6"/>
        <v>0.7</v>
      </c>
      <c r="M55" s="13">
        <f t="shared" si="7"/>
        <v>8.5970429323592404E-2</v>
      </c>
      <c r="N55" s="13">
        <f t="shared" si="8"/>
        <v>8.1423345853630948</v>
      </c>
      <c r="O55" s="12" t="s">
        <v>232</v>
      </c>
    </row>
    <row r="56" spans="1:15" x14ac:dyDescent="0.25">
      <c r="A56" s="30">
        <v>43</v>
      </c>
      <c r="B56" s="31" t="s">
        <v>244</v>
      </c>
      <c r="C56" s="32">
        <v>0.2</v>
      </c>
      <c r="D56" s="33" t="s">
        <v>206</v>
      </c>
      <c r="E56" s="48" t="str">
        <f t="shared" si="0"/>
        <v>Significantly Different</v>
      </c>
      <c r="G56" s="12">
        <f t="shared" si="1"/>
        <v>0.2</v>
      </c>
      <c r="H56" s="12">
        <f t="shared" si="2"/>
        <v>6</v>
      </c>
      <c r="I56" s="12" t="str">
        <f t="shared" si="3"/>
        <v>+/-</v>
      </c>
      <c r="J56" s="12" t="str">
        <f t="shared" si="4"/>
        <v>0.1</v>
      </c>
      <c r="K56" s="13">
        <f t="shared" si="5"/>
        <v>6.0790273556231005E-2</v>
      </c>
      <c r="L56" s="13">
        <f t="shared" si="6"/>
        <v>0.7</v>
      </c>
      <c r="M56" s="13">
        <f t="shared" si="7"/>
        <v>8.5970429323592404E-2</v>
      </c>
      <c r="N56" s="13">
        <f t="shared" si="8"/>
        <v>8.1423345853630948</v>
      </c>
      <c r="O56" s="12" t="s">
        <v>209</v>
      </c>
    </row>
    <row r="57" spans="1:15" x14ac:dyDescent="0.25">
      <c r="A57" s="30">
        <v>43</v>
      </c>
      <c r="B57" s="31" t="s">
        <v>247</v>
      </c>
      <c r="C57" s="32">
        <v>0.2</v>
      </c>
      <c r="D57" s="33" t="s">
        <v>206</v>
      </c>
      <c r="E57" s="48" t="str">
        <f t="shared" si="0"/>
        <v>Significantly Different</v>
      </c>
      <c r="G57" s="12">
        <f t="shared" si="1"/>
        <v>0.2</v>
      </c>
      <c r="H57" s="12">
        <f t="shared" si="2"/>
        <v>6</v>
      </c>
      <c r="I57" s="12" t="str">
        <f t="shared" si="3"/>
        <v>+/-</v>
      </c>
      <c r="J57" s="12" t="str">
        <f t="shared" si="4"/>
        <v>0.1</v>
      </c>
      <c r="K57" s="13">
        <f t="shared" si="5"/>
        <v>6.0790273556231005E-2</v>
      </c>
      <c r="L57" s="13">
        <f t="shared" si="6"/>
        <v>0.7</v>
      </c>
      <c r="M57" s="13">
        <f t="shared" si="7"/>
        <v>8.5970429323592404E-2</v>
      </c>
      <c r="N57" s="13">
        <f t="shared" si="8"/>
        <v>8.1423345853630948</v>
      </c>
      <c r="O57" s="12" t="s">
        <v>262</v>
      </c>
    </row>
    <row r="58" spans="1:15" x14ac:dyDescent="0.25">
      <c r="A58" s="30">
        <v>43</v>
      </c>
      <c r="B58" s="31" t="s">
        <v>257</v>
      </c>
      <c r="C58" s="32">
        <v>0.2</v>
      </c>
      <c r="D58" s="33" t="s">
        <v>206</v>
      </c>
      <c r="E58" s="48" t="str">
        <f t="shared" si="0"/>
        <v>Significantly Different</v>
      </c>
      <c r="G58" s="12">
        <f t="shared" si="1"/>
        <v>0.2</v>
      </c>
      <c r="H58" s="12">
        <f t="shared" si="2"/>
        <v>6</v>
      </c>
      <c r="I58" s="12" t="str">
        <f t="shared" si="3"/>
        <v>+/-</v>
      </c>
      <c r="J58" s="12" t="str">
        <f t="shared" si="4"/>
        <v>0.1</v>
      </c>
      <c r="K58" s="13">
        <f t="shared" si="5"/>
        <v>6.0790273556231005E-2</v>
      </c>
      <c r="L58" s="13">
        <f t="shared" si="6"/>
        <v>0.7</v>
      </c>
      <c r="M58" s="13">
        <f t="shared" si="7"/>
        <v>8.5970429323592404E-2</v>
      </c>
      <c r="N58" s="13">
        <f t="shared" si="8"/>
        <v>8.1423345853630948</v>
      </c>
      <c r="O58" s="12" t="s">
        <v>256</v>
      </c>
    </row>
    <row r="59" spans="1:15" x14ac:dyDescent="0.25">
      <c r="A59" s="30">
        <v>43</v>
      </c>
      <c r="B59" s="31" t="s">
        <v>243</v>
      </c>
      <c r="C59" s="32">
        <v>0.2</v>
      </c>
      <c r="D59" s="33" t="s">
        <v>206</v>
      </c>
      <c r="E59" s="48" t="str">
        <f t="shared" si="0"/>
        <v>Significantly Different</v>
      </c>
      <c r="G59" s="12">
        <f t="shared" si="1"/>
        <v>0.2</v>
      </c>
      <c r="H59" s="12">
        <f t="shared" si="2"/>
        <v>6</v>
      </c>
      <c r="I59" s="12" t="str">
        <f t="shared" si="3"/>
        <v>+/-</v>
      </c>
      <c r="J59" s="12" t="str">
        <f t="shared" si="4"/>
        <v>0.1</v>
      </c>
      <c r="K59" s="13">
        <f t="shared" si="5"/>
        <v>6.0790273556231005E-2</v>
      </c>
      <c r="L59" s="13">
        <f t="shared" si="6"/>
        <v>0.7</v>
      </c>
      <c r="M59" s="13">
        <f t="shared" si="7"/>
        <v>8.5970429323592404E-2</v>
      </c>
      <c r="N59" s="13">
        <f t="shared" si="8"/>
        <v>8.1423345853630948</v>
      </c>
      <c r="O59" s="12" t="s">
        <v>212</v>
      </c>
    </row>
    <row r="60" spans="1:15" x14ac:dyDescent="0.25">
      <c r="A60" s="30">
        <v>43</v>
      </c>
      <c r="B60" s="31" t="s">
        <v>248</v>
      </c>
      <c r="C60" s="32">
        <v>0.2</v>
      </c>
      <c r="D60" s="33" t="s">
        <v>206</v>
      </c>
      <c r="E60" s="48" t="str">
        <f t="shared" si="0"/>
        <v>Significantly Different</v>
      </c>
      <c r="G60" s="12">
        <f t="shared" si="1"/>
        <v>0.2</v>
      </c>
      <c r="H60" s="12">
        <f t="shared" si="2"/>
        <v>6</v>
      </c>
      <c r="I60" s="12" t="str">
        <f t="shared" si="3"/>
        <v>+/-</v>
      </c>
      <c r="J60" s="12" t="str">
        <f t="shared" si="4"/>
        <v>0.1</v>
      </c>
      <c r="K60" s="13">
        <f t="shared" si="5"/>
        <v>6.0790273556231005E-2</v>
      </c>
      <c r="L60" s="13">
        <f t="shared" si="6"/>
        <v>0.7</v>
      </c>
      <c r="M60" s="13">
        <f t="shared" si="7"/>
        <v>8.5970429323592404E-2</v>
      </c>
      <c r="N60" s="13">
        <f t="shared" si="8"/>
        <v>8.1423345853630948</v>
      </c>
      <c r="O60" s="12" t="s">
        <v>234</v>
      </c>
    </row>
    <row r="61" spans="1:15" x14ac:dyDescent="0.25">
      <c r="A61" s="30">
        <v>51</v>
      </c>
      <c r="B61" s="31" t="s">
        <v>212</v>
      </c>
      <c r="C61" s="32">
        <v>0.1</v>
      </c>
      <c r="D61" s="33" t="s">
        <v>206</v>
      </c>
      <c r="E61" s="48" t="str">
        <f t="shared" si="0"/>
        <v>Significantly Different</v>
      </c>
      <c r="G61" s="12">
        <f t="shared" si="1"/>
        <v>0.1</v>
      </c>
      <c r="H61" s="12">
        <f t="shared" si="2"/>
        <v>6</v>
      </c>
      <c r="I61" s="12" t="str">
        <f t="shared" si="3"/>
        <v>+/-</v>
      </c>
      <c r="J61" s="12" t="str">
        <f t="shared" si="4"/>
        <v>0.1</v>
      </c>
      <c r="K61" s="13">
        <f t="shared" si="5"/>
        <v>6.0790273556231005E-2</v>
      </c>
      <c r="L61" s="13">
        <f t="shared" si="6"/>
        <v>0.8</v>
      </c>
      <c r="M61" s="13">
        <f t="shared" si="7"/>
        <v>8.5970429323592404E-2</v>
      </c>
      <c r="N61" s="13">
        <f t="shared" si="8"/>
        <v>9.3055252404149655</v>
      </c>
      <c r="O61" s="12" t="s">
        <v>216</v>
      </c>
    </row>
    <row r="62" spans="1:15" ht="15.75" thickBot="1" x14ac:dyDescent="0.3">
      <c r="A62" s="36"/>
      <c r="B62" s="37" t="s">
        <v>264</v>
      </c>
      <c r="C62" s="38">
        <v>0.1</v>
      </c>
      <c r="D62" s="39" t="s">
        <v>206</v>
      </c>
      <c r="E62" s="49" t="str">
        <f t="shared" si="0"/>
        <v>Significantly Different</v>
      </c>
      <c r="G62" s="12">
        <f t="shared" si="1"/>
        <v>0.1</v>
      </c>
      <c r="H62" s="12">
        <f t="shared" si="2"/>
        <v>6</v>
      </c>
      <c r="I62" s="12" t="str">
        <f t="shared" si="3"/>
        <v>+/-</v>
      </c>
      <c r="J62" s="12" t="str">
        <f t="shared" si="4"/>
        <v>0.1</v>
      </c>
      <c r="K62" s="13">
        <f t="shared" si="5"/>
        <v>6.0790273556231005E-2</v>
      </c>
      <c r="L62" s="13">
        <f t="shared" si="6"/>
        <v>0.8</v>
      </c>
      <c r="M62" s="13">
        <f t="shared" si="7"/>
        <v>8.5970429323592404E-2</v>
      </c>
      <c r="N62" s="13">
        <f t="shared" si="8"/>
        <v>9.3055252404149655</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527" priority="5" operator="equal">
      <formula>"State Selected"</formula>
    </cfRule>
    <cfRule type="cellIs" dxfId="526" priority="6" operator="equal">
      <formula>"Not Significantly Different"</formula>
    </cfRule>
  </conditionalFormatting>
  <conditionalFormatting sqref="E10:E62">
    <cfRule type="cellIs" dxfId="525" priority="1" operator="equal">
      <formula>"OTHER ERROR"</formula>
    </cfRule>
    <cfRule type="cellIs" dxfId="524" priority="2" operator="equal">
      <formula>"Statistical Test not applicable"</formula>
    </cfRule>
    <cfRule type="cellIs" dxfId="523" priority="3" operator="equal">
      <formula>"Geography Selected"</formula>
    </cfRule>
    <cfRule type="cellIs" dxfId="522"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3F3F2720-346A-4639-B5CF-8B4EC0E9C9E7}">
      <formula1>$O$10:$O$62</formula1>
    </dataValidation>
  </dataValidation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BC765-54D0-4CDE-8FAA-DD2B0189F72A}">
  <sheetPr codeName="Sheet96"/>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99</v>
      </c>
    </row>
    <row r="2" spans="1:16" x14ac:dyDescent="0.25">
      <c r="A2" s="14" t="s">
        <v>181</v>
      </c>
      <c r="B2" s="12" t="s">
        <v>481</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13.1</v>
      </c>
      <c r="C6" s="12" t="s">
        <v>188</v>
      </c>
      <c r="H6" s="19" t="s">
        <v>189</v>
      </c>
      <c r="I6" s="12">
        <f>VLOOKUP($B$4,$B$9:$K$62,6,FALSE)</f>
        <v>13.1</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13.1</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13.1</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250</v>
      </c>
      <c r="C11" s="32">
        <v>19.7</v>
      </c>
      <c r="D11" s="35" t="s">
        <v>253</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19.7</v>
      </c>
      <c r="H11" s="12">
        <f t="shared" ref="H11:H62" si="2">LEN(TRIM(D11))</f>
        <v>6</v>
      </c>
      <c r="I11" s="12" t="str">
        <f t="shared" ref="I11:I62" si="3">IF(H11&gt;=3,MID(TRIM(D11),1,3),"NO")</f>
        <v>+/-</v>
      </c>
      <c r="J11" s="12" t="str">
        <f t="shared" ref="J11:J62" si="4">IF(TRIM(I11)="+/-",MID(TRIM(D11),4,H11-3),D11)</f>
        <v>0.6</v>
      </c>
      <c r="K11" s="13">
        <f t="shared" ref="K11:K62" si="5">IF(TRIM(J11)="*****",0,IF(ISERROR(VALUE(J11)),"NA",VALUE(J11/$I$4)))</f>
        <v>0.36474164133738601</v>
      </c>
      <c r="L11" s="13">
        <f t="shared" ref="L11:L62" si="6">IF(AND(ISNUMBER(G11),ISNUMBER($I$6)),$I$6-G11,"N/A")</f>
        <v>-6.6</v>
      </c>
      <c r="M11" s="13">
        <f t="shared" ref="M11:M62" si="7">IF(AND(ISNUMBER(K11),ISNUMBER($I$7)),SQRT(K11^2+($I$7)^2),"N/A")</f>
        <v>0.36977279819442066</v>
      </c>
      <c r="N11" s="13">
        <f>IF(AND(ISNUMBER(L11),ISNUMBER(M11),M11&lt;&gt;0),L11/M11,"NA")</f>
        <v>-17.848798051742641</v>
      </c>
      <c r="O11" s="12" t="s">
        <v>208</v>
      </c>
    </row>
    <row r="12" spans="1:16" x14ac:dyDescent="0.25">
      <c r="A12" s="30">
        <v>2</v>
      </c>
      <c r="B12" s="31" t="s">
        <v>252</v>
      </c>
      <c r="C12" s="32">
        <v>19.5</v>
      </c>
      <c r="D12" s="33" t="s">
        <v>294</v>
      </c>
      <c r="E12" s="48" t="str">
        <f t="shared" si="0"/>
        <v>Significantly Different</v>
      </c>
      <c r="G12" s="12">
        <f t="shared" si="1"/>
        <v>19.5</v>
      </c>
      <c r="H12" s="12">
        <f t="shared" si="2"/>
        <v>6</v>
      </c>
      <c r="I12" s="12" t="str">
        <f t="shared" si="3"/>
        <v>+/-</v>
      </c>
      <c r="J12" s="12" t="str">
        <f t="shared" si="4"/>
        <v>0.8</v>
      </c>
      <c r="K12" s="13">
        <f t="shared" si="5"/>
        <v>0.48632218844984804</v>
      </c>
      <c r="L12" s="13">
        <f t="shared" si="6"/>
        <v>-6.4</v>
      </c>
      <c r="M12" s="13">
        <f t="shared" si="7"/>
        <v>0.49010685399991183</v>
      </c>
      <c r="N12" s="13">
        <f t="shared" ref="N12:N62" si="8">IF(AND(ISNUMBER(L12),ISNUMBER(M12),M12&lt;&gt;0),L12/M12,"NA")</f>
        <v>-13.058376857551867</v>
      </c>
      <c r="O12" s="12" t="s">
        <v>211</v>
      </c>
    </row>
    <row r="13" spans="1:16" x14ac:dyDescent="0.25">
      <c r="A13" s="30">
        <v>3</v>
      </c>
      <c r="B13" s="31" t="s">
        <v>241</v>
      </c>
      <c r="C13" s="32">
        <v>18.600000000000001</v>
      </c>
      <c r="D13" s="33" t="s">
        <v>217</v>
      </c>
      <c r="E13" s="48" t="str">
        <f t="shared" si="0"/>
        <v>Significantly Different</v>
      </c>
      <c r="G13" s="12">
        <f t="shared" si="1"/>
        <v>18.600000000000001</v>
      </c>
      <c r="H13" s="12">
        <f t="shared" si="2"/>
        <v>6</v>
      </c>
      <c r="I13" s="12" t="str">
        <f t="shared" si="3"/>
        <v>+/-</v>
      </c>
      <c r="J13" s="12" t="str">
        <f t="shared" si="4"/>
        <v>0.5</v>
      </c>
      <c r="K13" s="13">
        <f t="shared" si="5"/>
        <v>0.303951367781155</v>
      </c>
      <c r="L13" s="13">
        <f t="shared" si="6"/>
        <v>-5.5000000000000018</v>
      </c>
      <c r="M13" s="13">
        <f t="shared" si="7"/>
        <v>0.30997079109986531</v>
      </c>
      <c r="N13" s="13">
        <f t="shared" si="8"/>
        <v>-17.74360732662721</v>
      </c>
      <c r="O13" s="12" t="s">
        <v>213</v>
      </c>
    </row>
    <row r="14" spans="1:16" x14ac:dyDescent="0.25">
      <c r="A14" s="30">
        <v>4</v>
      </c>
      <c r="B14" s="31" t="s">
        <v>212</v>
      </c>
      <c r="C14" s="32">
        <v>17.8</v>
      </c>
      <c r="D14" s="33" t="s">
        <v>246</v>
      </c>
      <c r="E14" s="48" t="str">
        <f t="shared" si="0"/>
        <v>Significantly Different</v>
      </c>
      <c r="G14" s="12">
        <f t="shared" si="1"/>
        <v>17.8</v>
      </c>
      <c r="H14" s="12">
        <f t="shared" si="2"/>
        <v>6</v>
      </c>
      <c r="I14" s="12" t="str">
        <f t="shared" si="3"/>
        <v>+/-</v>
      </c>
      <c r="J14" s="12" t="str">
        <f t="shared" si="4"/>
        <v>0.9</v>
      </c>
      <c r="K14" s="13">
        <f t="shared" si="5"/>
        <v>0.54711246200607899</v>
      </c>
      <c r="L14" s="13">
        <f t="shared" si="6"/>
        <v>-4.7000000000000011</v>
      </c>
      <c r="M14" s="13">
        <f t="shared" si="7"/>
        <v>0.55047933970440222</v>
      </c>
      <c r="N14" s="13">
        <f t="shared" si="8"/>
        <v>-8.5380134384767619</v>
      </c>
      <c r="O14" s="12" t="s">
        <v>215</v>
      </c>
    </row>
    <row r="15" spans="1:16" x14ac:dyDescent="0.25">
      <c r="A15" s="30">
        <v>5</v>
      </c>
      <c r="B15" s="31" t="s">
        <v>215</v>
      </c>
      <c r="C15" s="32">
        <v>17.2</v>
      </c>
      <c r="D15" s="33" t="s">
        <v>265</v>
      </c>
      <c r="E15" s="48" t="str">
        <f t="shared" si="0"/>
        <v>Significantly Different</v>
      </c>
      <c r="G15" s="12">
        <f t="shared" si="1"/>
        <v>17.2</v>
      </c>
      <c r="H15" s="12">
        <f t="shared" si="2"/>
        <v>6</v>
      </c>
      <c r="I15" s="12" t="str">
        <f t="shared" si="3"/>
        <v>+/-</v>
      </c>
      <c r="J15" s="12" t="str">
        <f t="shared" si="4"/>
        <v>0.7</v>
      </c>
      <c r="K15" s="13">
        <f t="shared" si="5"/>
        <v>0.42553191489361697</v>
      </c>
      <c r="L15" s="13">
        <f t="shared" si="6"/>
        <v>-4.0999999999999996</v>
      </c>
      <c r="M15" s="13">
        <f t="shared" si="7"/>
        <v>0.42985214661796195</v>
      </c>
      <c r="N15" s="13">
        <f t="shared" si="8"/>
        <v>-9.5381633714253411</v>
      </c>
      <c r="O15" s="12" t="s">
        <v>218</v>
      </c>
    </row>
    <row r="16" spans="1:16" x14ac:dyDescent="0.25">
      <c r="A16" s="30">
        <v>6</v>
      </c>
      <c r="B16" s="31" t="s">
        <v>225</v>
      </c>
      <c r="C16" s="32">
        <v>16.899999999999999</v>
      </c>
      <c r="D16" s="33" t="s">
        <v>217</v>
      </c>
      <c r="E16" s="48" t="str">
        <f t="shared" si="0"/>
        <v>Significantly Different</v>
      </c>
      <c r="G16" s="12">
        <f t="shared" si="1"/>
        <v>16.899999999999999</v>
      </c>
      <c r="H16" s="12">
        <f t="shared" si="2"/>
        <v>6</v>
      </c>
      <c r="I16" s="12" t="str">
        <f t="shared" si="3"/>
        <v>+/-</v>
      </c>
      <c r="J16" s="12" t="str">
        <f t="shared" si="4"/>
        <v>0.5</v>
      </c>
      <c r="K16" s="13">
        <f t="shared" si="5"/>
        <v>0.303951367781155</v>
      </c>
      <c r="L16" s="13">
        <f t="shared" si="6"/>
        <v>-3.7999999999999989</v>
      </c>
      <c r="M16" s="13">
        <f t="shared" si="7"/>
        <v>0.30997079109986531</v>
      </c>
      <c r="N16" s="13">
        <f t="shared" si="8"/>
        <v>-12.259219607487882</v>
      </c>
      <c r="O16" s="12" t="s">
        <v>220</v>
      </c>
    </row>
    <row r="17" spans="1:15" x14ac:dyDescent="0.25">
      <c r="A17" s="30">
        <v>7</v>
      </c>
      <c r="B17" s="31" t="s">
        <v>208</v>
      </c>
      <c r="C17" s="32">
        <v>16.8</v>
      </c>
      <c r="D17" s="33" t="s">
        <v>255</v>
      </c>
      <c r="E17" s="48" t="str">
        <f t="shared" si="0"/>
        <v>Significantly Different</v>
      </c>
      <c r="G17" s="12">
        <f t="shared" si="1"/>
        <v>16.8</v>
      </c>
      <c r="H17" s="12">
        <f t="shared" si="2"/>
        <v>6</v>
      </c>
      <c r="I17" s="12" t="str">
        <f t="shared" si="3"/>
        <v>+/-</v>
      </c>
      <c r="J17" s="12" t="str">
        <f t="shared" si="4"/>
        <v>0.4</v>
      </c>
      <c r="K17" s="13">
        <f t="shared" si="5"/>
        <v>0.24316109422492402</v>
      </c>
      <c r="L17" s="13">
        <f t="shared" si="6"/>
        <v>-3.7000000000000011</v>
      </c>
      <c r="M17" s="13">
        <f t="shared" si="7"/>
        <v>0.25064471888253259</v>
      </c>
      <c r="N17" s="13">
        <f t="shared" si="8"/>
        <v>-14.761930817836408</v>
      </c>
      <c r="O17" s="12" t="s">
        <v>222</v>
      </c>
    </row>
    <row r="18" spans="1:15" x14ac:dyDescent="0.25">
      <c r="A18" s="30">
        <v>8</v>
      </c>
      <c r="B18" s="31" t="s">
        <v>226</v>
      </c>
      <c r="C18" s="32">
        <v>16.2</v>
      </c>
      <c r="D18" s="33" t="s">
        <v>333</v>
      </c>
      <c r="E18" s="48" t="str">
        <f t="shared" si="0"/>
        <v>Significantly Different</v>
      </c>
      <c r="G18" s="12">
        <f t="shared" si="1"/>
        <v>16.2</v>
      </c>
      <c r="H18" s="12">
        <f t="shared" si="2"/>
        <v>6</v>
      </c>
      <c r="I18" s="12" t="str">
        <f t="shared" si="3"/>
        <v>+/-</v>
      </c>
      <c r="J18" s="12" t="str">
        <f t="shared" si="4"/>
        <v>1.3</v>
      </c>
      <c r="K18" s="13">
        <f t="shared" si="5"/>
        <v>0.79027355623100304</v>
      </c>
      <c r="L18" s="13">
        <f t="shared" si="6"/>
        <v>-3.0999999999999996</v>
      </c>
      <c r="M18" s="13">
        <f t="shared" si="7"/>
        <v>0.79260819516141623</v>
      </c>
      <c r="N18" s="13">
        <f t="shared" si="8"/>
        <v>-3.9111379606271655</v>
      </c>
      <c r="O18" s="12" t="s">
        <v>224</v>
      </c>
    </row>
    <row r="19" spans="1:15" x14ac:dyDescent="0.25">
      <c r="A19" s="30">
        <v>9</v>
      </c>
      <c r="B19" s="31" t="s">
        <v>260</v>
      </c>
      <c r="C19" s="32">
        <v>15.6</v>
      </c>
      <c r="D19" s="33" t="s">
        <v>255</v>
      </c>
      <c r="E19" s="48" t="str">
        <f t="shared" si="0"/>
        <v>Significantly Different</v>
      </c>
      <c r="G19" s="12">
        <f t="shared" si="1"/>
        <v>15.6</v>
      </c>
      <c r="H19" s="12">
        <f t="shared" si="2"/>
        <v>6</v>
      </c>
      <c r="I19" s="12" t="str">
        <f t="shared" si="3"/>
        <v>+/-</v>
      </c>
      <c r="J19" s="12" t="str">
        <f t="shared" si="4"/>
        <v>0.4</v>
      </c>
      <c r="K19" s="13">
        <f t="shared" si="5"/>
        <v>0.24316109422492402</v>
      </c>
      <c r="L19" s="13">
        <f t="shared" si="6"/>
        <v>-2.5</v>
      </c>
      <c r="M19" s="13">
        <f t="shared" si="7"/>
        <v>0.25064471888253259</v>
      </c>
      <c r="N19" s="13">
        <f t="shared" si="8"/>
        <v>-9.9742775796191925</v>
      </c>
      <c r="O19" s="12" t="s">
        <v>226</v>
      </c>
    </row>
    <row r="20" spans="1:15" x14ac:dyDescent="0.25">
      <c r="A20" s="30">
        <v>10</v>
      </c>
      <c r="B20" s="31" t="s">
        <v>263</v>
      </c>
      <c r="C20" s="32">
        <v>15.3</v>
      </c>
      <c r="D20" s="35" t="s">
        <v>217</v>
      </c>
      <c r="E20" s="48" t="str">
        <f t="shared" si="0"/>
        <v>Significantly Different</v>
      </c>
      <c r="G20" s="12">
        <f t="shared" si="1"/>
        <v>15.3</v>
      </c>
      <c r="H20" s="12">
        <f t="shared" si="2"/>
        <v>6</v>
      </c>
      <c r="I20" s="12" t="str">
        <f t="shared" si="3"/>
        <v>+/-</v>
      </c>
      <c r="J20" s="12" t="str">
        <f t="shared" si="4"/>
        <v>0.5</v>
      </c>
      <c r="K20" s="13">
        <f t="shared" si="5"/>
        <v>0.303951367781155</v>
      </c>
      <c r="L20" s="13">
        <f t="shared" si="6"/>
        <v>-2.2000000000000011</v>
      </c>
      <c r="M20" s="13">
        <f t="shared" si="7"/>
        <v>0.30997079109986531</v>
      </c>
      <c r="N20" s="13">
        <f t="shared" si="8"/>
        <v>-7.0974429306508844</v>
      </c>
      <c r="O20" s="12" t="s">
        <v>229</v>
      </c>
    </row>
    <row r="21" spans="1:15" x14ac:dyDescent="0.25">
      <c r="A21" s="30">
        <v>10</v>
      </c>
      <c r="B21" s="31" t="s">
        <v>251</v>
      </c>
      <c r="C21" s="32">
        <v>15.3</v>
      </c>
      <c r="D21" s="33" t="s">
        <v>255</v>
      </c>
      <c r="E21" s="48" t="str">
        <f t="shared" si="0"/>
        <v>Significantly Different</v>
      </c>
      <c r="G21" s="12">
        <f t="shared" si="1"/>
        <v>15.3</v>
      </c>
      <c r="H21" s="12">
        <f t="shared" si="2"/>
        <v>6</v>
      </c>
      <c r="I21" s="12" t="str">
        <f t="shared" si="3"/>
        <v>+/-</v>
      </c>
      <c r="J21" s="12" t="str">
        <f t="shared" si="4"/>
        <v>0.4</v>
      </c>
      <c r="K21" s="13">
        <f t="shared" si="5"/>
        <v>0.24316109422492402</v>
      </c>
      <c r="L21" s="13">
        <f t="shared" si="6"/>
        <v>-2.2000000000000011</v>
      </c>
      <c r="M21" s="13">
        <f t="shared" si="7"/>
        <v>0.25064471888253259</v>
      </c>
      <c r="N21" s="13">
        <f t="shared" si="8"/>
        <v>-8.7773642700648935</v>
      </c>
      <c r="O21" s="12" t="s">
        <v>231</v>
      </c>
    </row>
    <row r="22" spans="1:15" x14ac:dyDescent="0.25">
      <c r="A22" s="30">
        <v>12</v>
      </c>
      <c r="B22" s="31" t="s">
        <v>258</v>
      </c>
      <c r="C22" s="32">
        <v>14.9</v>
      </c>
      <c r="D22" s="33" t="s">
        <v>210</v>
      </c>
      <c r="E22" s="48" t="str">
        <f t="shared" si="0"/>
        <v>Significantly Different</v>
      </c>
      <c r="G22" s="12">
        <f t="shared" si="1"/>
        <v>14.9</v>
      </c>
      <c r="H22" s="12">
        <f t="shared" si="2"/>
        <v>6</v>
      </c>
      <c r="I22" s="12" t="str">
        <f t="shared" si="3"/>
        <v>+/-</v>
      </c>
      <c r="J22" s="12" t="str">
        <f t="shared" si="4"/>
        <v>0.2</v>
      </c>
      <c r="K22" s="13">
        <f t="shared" si="5"/>
        <v>0.12158054711246201</v>
      </c>
      <c r="L22" s="13">
        <f t="shared" si="6"/>
        <v>-1.8000000000000007</v>
      </c>
      <c r="M22" s="13">
        <f t="shared" si="7"/>
        <v>0.1359311840425404</v>
      </c>
      <c r="N22" s="13">
        <f t="shared" si="8"/>
        <v>-13.24199456275376</v>
      </c>
      <c r="O22" s="12" t="s">
        <v>233</v>
      </c>
    </row>
    <row r="23" spans="1:15" x14ac:dyDescent="0.25">
      <c r="A23" s="30">
        <v>13</v>
      </c>
      <c r="B23" s="31" t="s">
        <v>231</v>
      </c>
      <c r="C23" s="32">
        <v>14.3</v>
      </c>
      <c r="D23" s="33" t="s">
        <v>228</v>
      </c>
      <c r="E23" s="48" t="str">
        <f t="shared" si="0"/>
        <v>Significantly Different</v>
      </c>
      <c r="G23" s="12">
        <f t="shared" si="1"/>
        <v>14.3</v>
      </c>
      <c r="H23" s="12">
        <f t="shared" si="2"/>
        <v>6</v>
      </c>
      <c r="I23" s="12" t="str">
        <f t="shared" si="3"/>
        <v>+/-</v>
      </c>
      <c r="J23" s="12" t="str">
        <f t="shared" si="4"/>
        <v>0.3</v>
      </c>
      <c r="K23" s="13">
        <f t="shared" si="5"/>
        <v>0.18237082066869301</v>
      </c>
      <c r="L23" s="13">
        <f t="shared" si="6"/>
        <v>-1.2000000000000011</v>
      </c>
      <c r="M23" s="13">
        <f t="shared" si="7"/>
        <v>0.19223572402239389</v>
      </c>
      <c r="N23" s="13">
        <f t="shared" si="8"/>
        <v>-6.2423361011723859</v>
      </c>
      <c r="O23" s="12" t="s">
        <v>221</v>
      </c>
    </row>
    <row r="24" spans="1:15" x14ac:dyDescent="0.25">
      <c r="A24" s="30">
        <v>14</v>
      </c>
      <c r="B24" s="31" t="s">
        <v>249</v>
      </c>
      <c r="C24" s="32">
        <v>14.1</v>
      </c>
      <c r="D24" s="33" t="s">
        <v>228</v>
      </c>
      <c r="E24" s="48" t="str">
        <f t="shared" si="0"/>
        <v>Significantly Different</v>
      </c>
      <c r="G24" s="12">
        <f t="shared" si="1"/>
        <v>14.1</v>
      </c>
      <c r="H24" s="12">
        <f t="shared" si="2"/>
        <v>6</v>
      </c>
      <c r="I24" s="12" t="str">
        <f t="shared" si="3"/>
        <v>+/-</v>
      </c>
      <c r="J24" s="12" t="str">
        <f t="shared" si="4"/>
        <v>0.3</v>
      </c>
      <c r="K24" s="13">
        <f t="shared" si="5"/>
        <v>0.18237082066869301</v>
      </c>
      <c r="L24" s="13">
        <f t="shared" si="6"/>
        <v>-1</v>
      </c>
      <c r="M24" s="13">
        <f t="shared" si="7"/>
        <v>0.19223572402239389</v>
      </c>
      <c r="N24" s="13">
        <f t="shared" si="8"/>
        <v>-5.2019467509769841</v>
      </c>
      <c r="O24" s="12" t="s">
        <v>235</v>
      </c>
    </row>
    <row r="25" spans="1:15" x14ac:dyDescent="0.25">
      <c r="A25" s="30">
        <v>15</v>
      </c>
      <c r="B25" s="31" t="s">
        <v>213</v>
      </c>
      <c r="C25" s="32">
        <v>14</v>
      </c>
      <c r="D25" s="33" t="s">
        <v>255</v>
      </c>
      <c r="E25" s="48" t="str">
        <f t="shared" si="0"/>
        <v>Significantly Different</v>
      </c>
      <c r="G25" s="12">
        <f t="shared" si="1"/>
        <v>14</v>
      </c>
      <c r="H25" s="12">
        <f t="shared" si="2"/>
        <v>6</v>
      </c>
      <c r="I25" s="12" t="str">
        <f t="shared" si="3"/>
        <v>+/-</v>
      </c>
      <c r="J25" s="12" t="str">
        <f t="shared" si="4"/>
        <v>0.4</v>
      </c>
      <c r="K25" s="13">
        <f t="shared" si="5"/>
        <v>0.24316109422492402</v>
      </c>
      <c r="L25" s="13">
        <f t="shared" si="6"/>
        <v>-0.90000000000000036</v>
      </c>
      <c r="M25" s="13">
        <f t="shared" si="7"/>
        <v>0.25064471888253259</v>
      </c>
      <c r="N25" s="13">
        <f t="shared" si="8"/>
        <v>-3.5907399286629107</v>
      </c>
      <c r="O25" s="12" t="s">
        <v>237</v>
      </c>
    </row>
    <row r="26" spans="1:15" x14ac:dyDescent="0.25">
      <c r="A26" s="30">
        <v>15</v>
      </c>
      <c r="B26" s="31" t="s">
        <v>261</v>
      </c>
      <c r="C26" s="32">
        <v>14</v>
      </c>
      <c r="D26" s="33" t="s">
        <v>255</v>
      </c>
      <c r="E26" s="48" t="str">
        <f t="shared" si="0"/>
        <v>Significantly Different</v>
      </c>
      <c r="G26" s="12">
        <f t="shared" si="1"/>
        <v>14</v>
      </c>
      <c r="H26" s="12">
        <f t="shared" si="2"/>
        <v>6</v>
      </c>
      <c r="I26" s="12" t="str">
        <f t="shared" si="3"/>
        <v>+/-</v>
      </c>
      <c r="J26" s="12" t="str">
        <f t="shared" si="4"/>
        <v>0.4</v>
      </c>
      <c r="K26" s="13">
        <f t="shared" si="5"/>
        <v>0.24316109422492402</v>
      </c>
      <c r="L26" s="13">
        <f t="shared" si="6"/>
        <v>-0.90000000000000036</v>
      </c>
      <c r="M26" s="13">
        <f t="shared" si="7"/>
        <v>0.25064471888253259</v>
      </c>
      <c r="N26" s="13">
        <f t="shared" si="8"/>
        <v>-3.5907399286629107</v>
      </c>
      <c r="O26" s="12" t="s">
        <v>219</v>
      </c>
    </row>
    <row r="27" spans="1:15" x14ac:dyDescent="0.25">
      <c r="A27" s="30">
        <v>17</v>
      </c>
      <c r="B27" s="31" t="s">
        <v>243</v>
      </c>
      <c r="C27" s="32">
        <v>13.9</v>
      </c>
      <c r="D27" s="33" t="s">
        <v>228</v>
      </c>
      <c r="E27" s="48" t="str">
        <f t="shared" si="0"/>
        <v>Significantly Different</v>
      </c>
      <c r="G27" s="12">
        <f t="shared" si="1"/>
        <v>13.9</v>
      </c>
      <c r="H27" s="12">
        <f t="shared" si="2"/>
        <v>6</v>
      </c>
      <c r="I27" s="12" t="str">
        <f t="shared" si="3"/>
        <v>+/-</v>
      </c>
      <c r="J27" s="12" t="str">
        <f t="shared" si="4"/>
        <v>0.3</v>
      </c>
      <c r="K27" s="13">
        <f t="shared" si="5"/>
        <v>0.18237082066869301</v>
      </c>
      <c r="L27" s="13">
        <f t="shared" si="6"/>
        <v>-0.80000000000000071</v>
      </c>
      <c r="M27" s="13">
        <f t="shared" si="7"/>
        <v>0.19223572402239389</v>
      </c>
      <c r="N27" s="13">
        <f t="shared" si="8"/>
        <v>-4.1615574007815903</v>
      </c>
      <c r="O27" s="12" t="s">
        <v>236</v>
      </c>
    </row>
    <row r="28" spans="1:15" x14ac:dyDescent="0.25">
      <c r="A28" s="30">
        <v>18</v>
      </c>
      <c r="B28" s="31" t="s">
        <v>229</v>
      </c>
      <c r="C28" s="32">
        <v>13.6</v>
      </c>
      <c r="D28" s="33" t="s">
        <v>210</v>
      </c>
      <c r="E28" s="48" t="str">
        <f t="shared" si="0"/>
        <v>Significantly Different</v>
      </c>
      <c r="G28" s="12">
        <f t="shared" si="1"/>
        <v>13.6</v>
      </c>
      <c r="H28" s="12">
        <f t="shared" si="2"/>
        <v>6</v>
      </c>
      <c r="I28" s="12" t="str">
        <f t="shared" si="3"/>
        <v>+/-</v>
      </c>
      <c r="J28" s="12" t="str">
        <f t="shared" si="4"/>
        <v>0.2</v>
      </c>
      <c r="K28" s="13">
        <f t="shared" si="5"/>
        <v>0.12158054711246201</v>
      </c>
      <c r="L28" s="13">
        <f t="shared" si="6"/>
        <v>-0.5</v>
      </c>
      <c r="M28" s="13">
        <f t="shared" si="7"/>
        <v>0.1359311840425404</v>
      </c>
      <c r="N28" s="13">
        <f t="shared" si="8"/>
        <v>-3.6783318229871544</v>
      </c>
      <c r="O28" s="12" t="s">
        <v>225</v>
      </c>
    </row>
    <row r="29" spans="1:15" x14ac:dyDescent="0.25">
      <c r="A29" s="30">
        <v>18</v>
      </c>
      <c r="B29" s="31" t="s">
        <v>259</v>
      </c>
      <c r="C29" s="32">
        <v>13.6</v>
      </c>
      <c r="D29" s="33" t="s">
        <v>210</v>
      </c>
      <c r="E29" s="48" t="str">
        <f t="shared" si="0"/>
        <v>Significantly Different</v>
      </c>
      <c r="G29" s="12">
        <f t="shared" si="1"/>
        <v>13.6</v>
      </c>
      <c r="H29" s="12">
        <f t="shared" si="2"/>
        <v>6</v>
      </c>
      <c r="I29" s="12" t="str">
        <f t="shared" si="3"/>
        <v>+/-</v>
      </c>
      <c r="J29" s="12" t="str">
        <f t="shared" si="4"/>
        <v>0.2</v>
      </c>
      <c r="K29" s="13">
        <f t="shared" si="5"/>
        <v>0.12158054711246201</v>
      </c>
      <c r="L29" s="13">
        <f t="shared" si="6"/>
        <v>-0.5</v>
      </c>
      <c r="M29" s="13">
        <f t="shared" si="7"/>
        <v>0.1359311840425404</v>
      </c>
      <c r="N29" s="13">
        <f t="shared" si="8"/>
        <v>-3.6783318229871544</v>
      </c>
      <c r="O29" s="12" t="s">
        <v>241</v>
      </c>
    </row>
    <row r="30" spans="1:15" x14ac:dyDescent="0.25">
      <c r="A30" s="30">
        <v>20</v>
      </c>
      <c r="B30" s="31" t="s">
        <v>242</v>
      </c>
      <c r="C30" s="32">
        <v>13.2</v>
      </c>
      <c r="D30" s="33" t="s">
        <v>255</v>
      </c>
      <c r="E30" s="48" t="str">
        <f t="shared" si="0"/>
        <v>Not Significantly Different</v>
      </c>
      <c r="G30" s="12">
        <f t="shared" si="1"/>
        <v>13.2</v>
      </c>
      <c r="H30" s="12">
        <f t="shared" si="2"/>
        <v>6</v>
      </c>
      <c r="I30" s="12" t="str">
        <f t="shared" si="3"/>
        <v>+/-</v>
      </c>
      <c r="J30" s="12" t="str">
        <f t="shared" si="4"/>
        <v>0.4</v>
      </c>
      <c r="K30" s="13">
        <f t="shared" si="5"/>
        <v>0.24316109422492402</v>
      </c>
      <c r="L30" s="13">
        <f t="shared" si="6"/>
        <v>-9.9999999999999645E-2</v>
      </c>
      <c r="M30" s="13">
        <f t="shared" si="7"/>
        <v>0.25064471888253259</v>
      </c>
      <c r="N30" s="13">
        <f t="shared" si="8"/>
        <v>-0.39897110318476625</v>
      </c>
      <c r="O30" s="12" t="s">
        <v>207</v>
      </c>
    </row>
    <row r="31" spans="1:15" x14ac:dyDescent="0.25">
      <c r="A31" s="30">
        <v>21</v>
      </c>
      <c r="B31" s="31" t="s">
        <v>237</v>
      </c>
      <c r="C31" s="32">
        <v>13.1</v>
      </c>
      <c r="D31" s="33" t="s">
        <v>255</v>
      </c>
      <c r="E31" s="48" t="str">
        <f t="shared" si="0"/>
        <v>Not Significantly Different</v>
      </c>
      <c r="G31" s="12">
        <f t="shared" si="1"/>
        <v>13.1</v>
      </c>
      <c r="H31" s="12">
        <f t="shared" si="2"/>
        <v>6</v>
      </c>
      <c r="I31" s="12" t="str">
        <f t="shared" si="3"/>
        <v>+/-</v>
      </c>
      <c r="J31" s="12" t="str">
        <f t="shared" si="4"/>
        <v>0.4</v>
      </c>
      <c r="K31" s="13">
        <f t="shared" si="5"/>
        <v>0.24316109422492402</v>
      </c>
      <c r="L31" s="13">
        <f t="shared" si="6"/>
        <v>0</v>
      </c>
      <c r="M31" s="13">
        <f t="shared" si="7"/>
        <v>0.25064471888253259</v>
      </c>
      <c r="N31" s="13">
        <f t="shared" si="8"/>
        <v>0</v>
      </c>
      <c r="O31" s="12" t="s">
        <v>244</v>
      </c>
    </row>
    <row r="32" spans="1:15" x14ac:dyDescent="0.25">
      <c r="A32" s="30">
        <v>21</v>
      </c>
      <c r="B32" s="31" t="s">
        <v>238</v>
      </c>
      <c r="C32" s="32">
        <v>13.1</v>
      </c>
      <c r="D32" s="33" t="s">
        <v>294</v>
      </c>
      <c r="E32" s="48" t="str">
        <f t="shared" si="0"/>
        <v>Not Significantly Different</v>
      </c>
      <c r="G32" s="12">
        <f t="shared" si="1"/>
        <v>13.1</v>
      </c>
      <c r="H32" s="12">
        <f t="shared" si="2"/>
        <v>6</v>
      </c>
      <c r="I32" s="12" t="str">
        <f t="shared" si="3"/>
        <v>+/-</v>
      </c>
      <c r="J32" s="12" t="str">
        <f t="shared" si="4"/>
        <v>0.8</v>
      </c>
      <c r="K32" s="13">
        <f t="shared" si="5"/>
        <v>0.48632218844984804</v>
      </c>
      <c r="L32" s="13">
        <f t="shared" si="6"/>
        <v>0</v>
      </c>
      <c r="M32" s="13">
        <f t="shared" si="7"/>
        <v>0.49010685399991183</v>
      </c>
      <c r="N32" s="13">
        <f t="shared" si="8"/>
        <v>0</v>
      </c>
      <c r="O32" s="12" t="s">
        <v>247</v>
      </c>
    </row>
    <row r="33" spans="1:15" x14ac:dyDescent="0.25">
      <c r="A33" s="30">
        <v>23</v>
      </c>
      <c r="B33" s="31" t="s">
        <v>223</v>
      </c>
      <c r="C33" s="32">
        <v>13</v>
      </c>
      <c r="D33" s="33" t="s">
        <v>294</v>
      </c>
      <c r="E33" s="48" t="str">
        <f t="shared" si="0"/>
        <v>Not Significantly Different</v>
      </c>
      <c r="G33" s="12">
        <f t="shared" si="1"/>
        <v>13</v>
      </c>
      <c r="H33" s="12">
        <f t="shared" si="2"/>
        <v>6</v>
      </c>
      <c r="I33" s="12" t="str">
        <f t="shared" si="3"/>
        <v>+/-</v>
      </c>
      <c r="J33" s="12" t="str">
        <f t="shared" si="4"/>
        <v>0.8</v>
      </c>
      <c r="K33" s="13">
        <f t="shared" si="5"/>
        <v>0.48632218844984804</v>
      </c>
      <c r="L33" s="13">
        <f t="shared" si="6"/>
        <v>9.9999999999999645E-2</v>
      </c>
      <c r="M33" s="13">
        <f t="shared" si="7"/>
        <v>0.49010685399991183</v>
      </c>
      <c r="N33" s="13">
        <f t="shared" si="8"/>
        <v>0.2040371383992472</v>
      </c>
      <c r="O33" s="12" t="s">
        <v>249</v>
      </c>
    </row>
    <row r="34" spans="1:15" x14ac:dyDescent="0.25">
      <c r="A34" s="30">
        <v>24</v>
      </c>
      <c r="B34" s="31" t="s">
        <v>254</v>
      </c>
      <c r="C34" s="32">
        <v>12.9</v>
      </c>
      <c r="D34" s="33" t="s">
        <v>217</v>
      </c>
      <c r="E34" s="48" t="str">
        <f t="shared" si="0"/>
        <v>Not Significantly Different</v>
      </c>
      <c r="G34" s="12">
        <f t="shared" si="1"/>
        <v>12.9</v>
      </c>
      <c r="H34" s="12">
        <f t="shared" si="2"/>
        <v>6</v>
      </c>
      <c r="I34" s="12" t="str">
        <f t="shared" si="3"/>
        <v>+/-</v>
      </c>
      <c r="J34" s="12" t="str">
        <f t="shared" si="4"/>
        <v>0.5</v>
      </c>
      <c r="K34" s="13">
        <f t="shared" si="5"/>
        <v>0.303951367781155</v>
      </c>
      <c r="L34" s="13">
        <f t="shared" si="6"/>
        <v>0.19999999999999929</v>
      </c>
      <c r="M34" s="13">
        <f t="shared" si="7"/>
        <v>0.30997079109986531</v>
      </c>
      <c r="N34" s="13">
        <f t="shared" si="8"/>
        <v>0.64522208460462327</v>
      </c>
      <c r="O34" s="12" t="s">
        <v>240</v>
      </c>
    </row>
    <row r="35" spans="1:15" x14ac:dyDescent="0.25">
      <c r="A35" s="30">
        <v>24</v>
      </c>
      <c r="B35" s="31" t="s">
        <v>245</v>
      </c>
      <c r="C35" s="32">
        <v>12.9</v>
      </c>
      <c r="D35" s="33" t="s">
        <v>246</v>
      </c>
      <c r="E35" s="48" t="str">
        <f t="shared" si="0"/>
        <v>Not Significantly Different</v>
      </c>
      <c r="G35" s="12">
        <f t="shared" si="1"/>
        <v>12.9</v>
      </c>
      <c r="H35" s="12">
        <f t="shared" si="2"/>
        <v>6</v>
      </c>
      <c r="I35" s="12" t="str">
        <f t="shared" si="3"/>
        <v>+/-</v>
      </c>
      <c r="J35" s="12" t="str">
        <f t="shared" si="4"/>
        <v>0.9</v>
      </c>
      <c r="K35" s="13">
        <f t="shared" si="5"/>
        <v>0.54711246200607899</v>
      </c>
      <c r="L35" s="13">
        <f t="shared" si="6"/>
        <v>0.19999999999999929</v>
      </c>
      <c r="M35" s="13">
        <f t="shared" si="7"/>
        <v>0.55047933970440222</v>
      </c>
      <c r="N35" s="13">
        <f t="shared" si="8"/>
        <v>0.36331972078624386</v>
      </c>
      <c r="O35" s="12" t="s">
        <v>250</v>
      </c>
    </row>
    <row r="36" spans="1:15" x14ac:dyDescent="0.25">
      <c r="A36" s="30">
        <v>26</v>
      </c>
      <c r="B36" s="31" t="s">
        <v>218</v>
      </c>
      <c r="C36" s="32">
        <v>12.8</v>
      </c>
      <c r="D36" s="33" t="s">
        <v>210</v>
      </c>
      <c r="E36" s="48" t="str">
        <f t="shared" si="0"/>
        <v>Significantly Different</v>
      </c>
      <c r="G36" s="12">
        <f t="shared" si="1"/>
        <v>12.8</v>
      </c>
      <c r="H36" s="12">
        <f t="shared" si="2"/>
        <v>6</v>
      </c>
      <c r="I36" s="12" t="str">
        <f t="shared" si="3"/>
        <v>+/-</v>
      </c>
      <c r="J36" s="12" t="str">
        <f t="shared" si="4"/>
        <v>0.2</v>
      </c>
      <c r="K36" s="13">
        <f t="shared" si="5"/>
        <v>0.12158054711246201</v>
      </c>
      <c r="L36" s="13">
        <f t="shared" si="6"/>
        <v>0.29999999999999893</v>
      </c>
      <c r="M36" s="13">
        <f t="shared" si="7"/>
        <v>0.1359311840425404</v>
      </c>
      <c r="N36" s="13">
        <f t="shared" si="8"/>
        <v>2.2069990937922848</v>
      </c>
      <c r="O36" s="12" t="s">
        <v>242</v>
      </c>
    </row>
    <row r="37" spans="1:15" x14ac:dyDescent="0.25">
      <c r="A37" s="30">
        <v>27</v>
      </c>
      <c r="B37" s="31" t="s">
        <v>239</v>
      </c>
      <c r="C37" s="32">
        <v>12.6</v>
      </c>
      <c r="D37" s="33" t="s">
        <v>217</v>
      </c>
      <c r="E37" s="48" t="str">
        <f t="shared" si="0"/>
        <v>Not Significantly Different</v>
      </c>
      <c r="G37" s="12">
        <f t="shared" si="1"/>
        <v>12.6</v>
      </c>
      <c r="H37" s="12">
        <f t="shared" si="2"/>
        <v>6</v>
      </c>
      <c r="I37" s="12" t="str">
        <f t="shared" si="3"/>
        <v>+/-</v>
      </c>
      <c r="J37" s="12" t="str">
        <f t="shared" si="4"/>
        <v>0.5</v>
      </c>
      <c r="K37" s="13">
        <f t="shared" si="5"/>
        <v>0.303951367781155</v>
      </c>
      <c r="L37" s="13">
        <f t="shared" si="6"/>
        <v>0.5</v>
      </c>
      <c r="M37" s="13">
        <f t="shared" si="7"/>
        <v>0.30997079109986531</v>
      </c>
      <c r="N37" s="13">
        <f t="shared" si="8"/>
        <v>1.6130552115115637</v>
      </c>
      <c r="O37" s="12" t="s">
        <v>223</v>
      </c>
    </row>
    <row r="38" spans="1:15" x14ac:dyDescent="0.25">
      <c r="A38" s="30">
        <v>28</v>
      </c>
      <c r="B38" s="31" t="s">
        <v>224</v>
      </c>
      <c r="C38" s="32">
        <v>12.5</v>
      </c>
      <c r="D38" s="33" t="s">
        <v>320</v>
      </c>
      <c r="E38" s="48" t="str">
        <f t="shared" si="0"/>
        <v>Not Significantly Different</v>
      </c>
      <c r="G38" s="12">
        <f t="shared" si="1"/>
        <v>12.5</v>
      </c>
      <c r="H38" s="12">
        <f t="shared" si="2"/>
        <v>6</v>
      </c>
      <c r="I38" s="12" t="str">
        <f t="shared" si="3"/>
        <v>+/-</v>
      </c>
      <c r="J38" s="12" t="str">
        <f t="shared" si="4"/>
        <v>1.0</v>
      </c>
      <c r="K38" s="13">
        <f t="shared" si="5"/>
        <v>0.60790273556231</v>
      </c>
      <c r="L38" s="13">
        <f t="shared" si="6"/>
        <v>0.59999999999999964</v>
      </c>
      <c r="M38" s="13">
        <f t="shared" si="7"/>
        <v>0.61093468821403585</v>
      </c>
      <c r="N38" s="13">
        <f t="shared" si="8"/>
        <v>0.98210170673725872</v>
      </c>
      <c r="O38" s="12" t="s">
        <v>227</v>
      </c>
    </row>
    <row r="39" spans="1:15" x14ac:dyDescent="0.25">
      <c r="A39" s="30">
        <v>29</v>
      </c>
      <c r="B39" s="31" t="s">
        <v>248</v>
      </c>
      <c r="C39" s="32">
        <v>12.2</v>
      </c>
      <c r="D39" s="33" t="s">
        <v>210</v>
      </c>
      <c r="E39" s="48" t="str">
        <f t="shared" si="0"/>
        <v>Significantly Different</v>
      </c>
      <c r="G39" s="12">
        <f t="shared" si="1"/>
        <v>12.2</v>
      </c>
      <c r="H39" s="12">
        <f t="shared" si="2"/>
        <v>6</v>
      </c>
      <c r="I39" s="12" t="str">
        <f t="shared" si="3"/>
        <v>+/-</v>
      </c>
      <c r="J39" s="12" t="str">
        <f t="shared" si="4"/>
        <v>0.2</v>
      </c>
      <c r="K39" s="13">
        <f t="shared" si="5"/>
        <v>0.12158054711246201</v>
      </c>
      <c r="L39" s="13">
        <f t="shared" si="6"/>
        <v>0.90000000000000036</v>
      </c>
      <c r="M39" s="13">
        <f t="shared" si="7"/>
        <v>0.1359311840425404</v>
      </c>
      <c r="N39" s="13">
        <f t="shared" si="8"/>
        <v>6.62099728137688</v>
      </c>
      <c r="O39" s="12" t="s">
        <v>254</v>
      </c>
    </row>
    <row r="40" spans="1:15" x14ac:dyDescent="0.25">
      <c r="A40" s="30">
        <v>30</v>
      </c>
      <c r="B40" s="31" t="s">
        <v>235</v>
      </c>
      <c r="C40" s="32">
        <v>12.1</v>
      </c>
      <c r="D40" s="33" t="s">
        <v>228</v>
      </c>
      <c r="E40" s="48" t="str">
        <f t="shared" si="0"/>
        <v>Significantly Different</v>
      </c>
      <c r="G40" s="12">
        <f t="shared" si="1"/>
        <v>12.1</v>
      </c>
      <c r="H40" s="12">
        <f t="shared" si="2"/>
        <v>6</v>
      </c>
      <c r="I40" s="12" t="str">
        <f t="shared" si="3"/>
        <v>+/-</v>
      </c>
      <c r="J40" s="12" t="str">
        <f t="shared" si="4"/>
        <v>0.3</v>
      </c>
      <c r="K40" s="13">
        <f t="shared" si="5"/>
        <v>0.18237082066869301</v>
      </c>
      <c r="L40" s="13">
        <f t="shared" si="6"/>
        <v>1</v>
      </c>
      <c r="M40" s="13">
        <f t="shared" si="7"/>
        <v>0.19223572402239389</v>
      </c>
      <c r="N40" s="13">
        <f t="shared" si="8"/>
        <v>5.2019467509769841</v>
      </c>
      <c r="O40" s="12" t="s">
        <v>214</v>
      </c>
    </row>
    <row r="41" spans="1:15" x14ac:dyDescent="0.25">
      <c r="A41" s="30">
        <v>31</v>
      </c>
      <c r="B41" s="31" t="s">
        <v>236</v>
      </c>
      <c r="C41" s="32">
        <v>12</v>
      </c>
      <c r="D41" s="33" t="s">
        <v>217</v>
      </c>
      <c r="E41" s="48" t="str">
        <f t="shared" si="0"/>
        <v>Significantly Different</v>
      </c>
      <c r="G41" s="12">
        <f t="shared" si="1"/>
        <v>12</v>
      </c>
      <c r="H41" s="12">
        <f t="shared" si="2"/>
        <v>6</v>
      </c>
      <c r="I41" s="12" t="str">
        <f t="shared" si="3"/>
        <v>+/-</v>
      </c>
      <c r="J41" s="12" t="str">
        <f t="shared" si="4"/>
        <v>0.5</v>
      </c>
      <c r="K41" s="13">
        <f t="shared" si="5"/>
        <v>0.303951367781155</v>
      </c>
      <c r="L41" s="13">
        <f t="shared" si="6"/>
        <v>1.0999999999999996</v>
      </c>
      <c r="M41" s="13">
        <f t="shared" si="7"/>
        <v>0.30997079109986531</v>
      </c>
      <c r="N41" s="13">
        <f t="shared" si="8"/>
        <v>3.5487214653254391</v>
      </c>
      <c r="O41" s="12" t="s">
        <v>257</v>
      </c>
    </row>
    <row r="42" spans="1:15" x14ac:dyDescent="0.25">
      <c r="A42" s="30">
        <v>32</v>
      </c>
      <c r="B42" s="31" t="s">
        <v>221</v>
      </c>
      <c r="C42" s="32">
        <v>11.8</v>
      </c>
      <c r="D42" s="33" t="s">
        <v>265</v>
      </c>
      <c r="E42" s="48" t="str">
        <f t="shared" si="0"/>
        <v>Significantly Different</v>
      </c>
      <c r="G42" s="12">
        <f t="shared" si="1"/>
        <v>11.8</v>
      </c>
      <c r="H42" s="12">
        <f t="shared" si="2"/>
        <v>6</v>
      </c>
      <c r="I42" s="12" t="str">
        <f t="shared" si="3"/>
        <v>+/-</v>
      </c>
      <c r="J42" s="12" t="str">
        <f t="shared" si="4"/>
        <v>0.7</v>
      </c>
      <c r="K42" s="13">
        <f t="shared" si="5"/>
        <v>0.42553191489361697</v>
      </c>
      <c r="L42" s="13">
        <f t="shared" si="6"/>
        <v>1.2999999999999989</v>
      </c>
      <c r="M42" s="13">
        <f t="shared" si="7"/>
        <v>0.42985214661796195</v>
      </c>
      <c r="N42" s="13">
        <f t="shared" si="8"/>
        <v>3.0242957031348618</v>
      </c>
      <c r="O42" s="12" t="s">
        <v>252</v>
      </c>
    </row>
    <row r="43" spans="1:15" x14ac:dyDescent="0.25">
      <c r="A43" s="30">
        <v>33</v>
      </c>
      <c r="B43" s="31" t="s">
        <v>207</v>
      </c>
      <c r="C43" s="32">
        <v>11.6</v>
      </c>
      <c r="D43" s="33" t="s">
        <v>253</v>
      </c>
      <c r="E43" s="48" t="str">
        <f t="shared" si="0"/>
        <v>Significantly Different</v>
      </c>
      <c r="G43" s="12">
        <f t="shared" si="1"/>
        <v>11.6</v>
      </c>
      <c r="H43" s="12">
        <f t="shared" si="2"/>
        <v>6</v>
      </c>
      <c r="I43" s="12" t="str">
        <f t="shared" si="3"/>
        <v>+/-</v>
      </c>
      <c r="J43" s="12" t="str">
        <f t="shared" si="4"/>
        <v>0.6</v>
      </c>
      <c r="K43" s="13">
        <f t="shared" si="5"/>
        <v>0.36474164133738601</v>
      </c>
      <c r="L43" s="13">
        <f t="shared" si="6"/>
        <v>1.5</v>
      </c>
      <c r="M43" s="13">
        <f t="shared" si="7"/>
        <v>0.36977279819442066</v>
      </c>
      <c r="N43" s="13">
        <f t="shared" si="8"/>
        <v>4.0565450117596908</v>
      </c>
      <c r="O43" s="12" t="s">
        <v>259</v>
      </c>
    </row>
    <row r="44" spans="1:15" x14ac:dyDescent="0.25">
      <c r="A44" s="30">
        <v>34</v>
      </c>
      <c r="B44" s="31" t="s">
        <v>219</v>
      </c>
      <c r="C44" s="32">
        <v>11.2</v>
      </c>
      <c r="D44" s="33" t="s">
        <v>217</v>
      </c>
      <c r="E44" s="48" t="str">
        <f t="shared" si="0"/>
        <v>Significantly Different</v>
      </c>
      <c r="G44" s="12">
        <f t="shared" si="1"/>
        <v>11.2</v>
      </c>
      <c r="H44" s="12">
        <f t="shared" si="2"/>
        <v>6</v>
      </c>
      <c r="I44" s="12" t="str">
        <f t="shared" si="3"/>
        <v>+/-</v>
      </c>
      <c r="J44" s="12" t="str">
        <f t="shared" si="4"/>
        <v>0.5</v>
      </c>
      <c r="K44" s="13">
        <f t="shared" si="5"/>
        <v>0.303951367781155</v>
      </c>
      <c r="L44" s="13">
        <f t="shared" si="6"/>
        <v>1.9000000000000004</v>
      </c>
      <c r="M44" s="13">
        <f t="shared" si="7"/>
        <v>0.30997079109986531</v>
      </c>
      <c r="N44" s="13">
        <f t="shared" si="8"/>
        <v>6.1296098037439437</v>
      </c>
      <c r="O44" s="12" t="s">
        <v>261</v>
      </c>
    </row>
    <row r="45" spans="1:15" x14ac:dyDescent="0.25">
      <c r="A45" s="30">
        <v>35</v>
      </c>
      <c r="B45" s="31" t="s">
        <v>216</v>
      </c>
      <c r="C45" s="32">
        <v>11.1</v>
      </c>
      <c r="D45" s="33" t="s">
        <v>321</v>
      </c>
      <c r="E45" s="48" t="str">
        <f t="shared" si="0"/>
        <v>Significantly Different</v>
      </c>
      <c r="G45" s="12">
        <f t="shared" si="1"/>
        <v>11.1</v>
      </c>
      <c r="H45" s="12">
        <f t="shared" si="2"/>
        <v>6</v>
      </c>
      <c r="I45" s="12" t="str">
        <f t="shared" si="3"/>
        <v>+/-</v>
      </c>
      <c r="J45" s="12" t="str">
        <f t="shared" si="4"/>
        <v>1.2</v>
      </c>
      <c r="K45" s="13">
        <f t="shared" si="5"/>
        <v>0.72948328267477203</v>
      </c>
      <c r="L45" s="13">
        <f t="shared" si="6"/>
        <v>2</v>
      </c>
      <c r="M45" s="13">
        <f t="shared" si="7"/>
        <v>0.73201182849801194</v>
      </c>
      <c r="N45" s="13">
        <f t="shared" si="8"/>
        <v>2.732196287188045</v>
      </c>
      <c r="O45" s="12" t="s">
        <v>230</v>
      </c>
    </row>
    <row r="46" spans="1:15" x14ac:dyDescent="0.25">
      <c r="A46" s="30">
        <v>36</v>
      </c>
      <c r="B46" s="31" t="s">
        <v>227</v>
      </c>
      <c r="C46" s="32">
        <v>11</v>
      </c>
      <c r="D46" s="33" t="s">
        <v>217</v>
      </c>
      <c r="E46" s="48" t="str">
        <f t="shared" si="0"/>
        <v>Significantly Different</v>
      </c>
      <c r="G46" s="12">
        <f t="shared" si="1"/>
        <v>11</v>
      </c>
      <c r="H46" s="12">
        <f t="shared" si="2"/>
        <v>6</v>
      </c>
      <c r="I46" s="12" t="str">
        <f t="shared" si="3"/>
        <v>+/-</v>
      </c>
      <c r="J46" s="12" t="str">
        <f t="shared" si="4"/>
        <v>0.5</v>
      </c>
      <c r="K46" s="13">
        <f t="shared" si="5"/>
        <v>0.303951367781155</v>
      </c>
      <c r="L46" s="13">
        <f t="shared" si="6"/>
        <v>2.0999999999999996</v>
      </c>
      <c r="M46" s="13">
        <f t="shared" si="7"/>
        <v>0.30997079109986531</v>
      </c>
      <c r="N46" s="13">
        <f t="shared" si="8"/>
        <v>6.774831888348567</v>
      </c>
      <c r="O46" s="12" t="s">
        <v>243</v>
      </c>
    </row>
    <row r="47" spans="1:15" x14ac:dyDescent="0.25">
      <c r="A47" s="30">
        <v>36</v>
      </c>
      <c r="B47" s="31" t="s">
        <v>209</v>
      </c>
      <c r="C47" s="32">
        <v>11</v>
      </c>
      <c r="D47" s="33" t="s">
        <v>246</v>
      </c>
      <c r="E47" s="48" t="str">
        <f t="shared" si="0"/>
        <v>Significantly Different</v>
      </c>
      <c r="G47" s="12">
        <f t="shared" si="1"/>
        <v>11</v>
      </c>
      <c r="H47" s="12">
        <f t="shared" si="2"/>
        <v>6</v>
      </c>
      <c r="I47" s="12" t="str">
        <f t="shared" si="3"/>
        <v>+/-</v>
      </c>
      <c r="J47" s="12" t="str">
        <f t="shared" si="4"/>
        <v>0.9</v>
      </c>
      <c r="K47" s="13">
        <f t="shared" si="5"/>
        <v>0.54711246200607899</v>
      </c>
      <c r="L47" s="13">
        <f t="shared" si="6"/>
        <v>2.0999999999999996</v>
      </c>
      <c r="M47" s="13">
        <f t="shared" si="7"/>
        <v>0.55047933970440222</v>
      </c>
      <c r="N47" s="13">
        <f t="shared" si="8"/>
        <v>3.8148570682555731</v>
      </c>
      <c r="O47" s="12" t="s">
        <v>260</v>
      </c>
    </row>
    <row r="48" spans="1:15" x14ac:dyDescent="0.25">
      <c r="A48" s="30">
        <v>36</v>
      </c>
      <c r="B48" s="31" t="s">
        <v>234</v>
      </c>
      <c r="C48" s="32">
        <v>11</v>
      </c>
      <c r="D48" s="33" t="s">
        <v>228</v>
      </c>
      <c r="E48" s="48" t="str">
        <f t="shared" si="0"/>
        <v>Significantly Different</v>
      </c>
      <c r="G48" s="12">
        <f t="shared" si="1"/>
        <v>11</v>
      </c>
      <c r="H48" s="12">
        <f t="shared" si="2"/>
        <v>6</v>
      </c>
      <c r="I48" s="12" t="str">
        <f t="shared" si="3"/>
        <v>+/-</v>
      </c>
      <c r="J48" s="12" t="str">
        <f t="shared" si="4"/>
        <v>0.3</v>
      </c>
      <c r="K48" s="13">
        <f t="shared" si="5"/>
        <v>0.18237082066869301</v>
      </c>
      <c r="L48" s="13">
        <f t="shared" si="6"/>
        <v>2.0999999999999996</v>
      </c>
      <c r="M48" s="13">
        <f t="shared" si="7"/>
        <v>0.19223572402239389</v>
      </c>
      <c r="N48" s="13">
        <f t="shared" si="8"/>
        <v>10.924088177051663</v>
      </c>
      <c r="O48" s="12" t="s">
        <v>239</v>
      </c>
    </row>
    <row r="49" spans="1:15" x14ac:dyDescent="0.25">
      <c r="A49" s="30">
        <v>39</v>
      </c>
      <c r="B49" s="31" t="s">
        <v>211</v>
      </c>
      <c r="C49" s="32">
        <v>10.9</v>
      </c>
      <c r="D49" s="33" t="s">
        <v>320</v>
      </c>
      <c r="E49" s="48" t="str">
        <f t="shared" si="0"/>
        <v>Significantly Different</v>
      </c>
      <c r="G49" s="12">
        <f t="shared" si="1"/>
        <v>10.9</v>
      </c>
      <c r="H49" s="12">
        <f t="shared" si="2"/>
        <v>6</v>
      </c>
      <c r="I49" s="12" t="str">
        <f t="shared" si="3"/>
        <v>+/-</v>
      </c>
      <c r="J49" s="12" t="str">
        <f t="shared" si="4"/>
        <v>1.0</v>
      </c>
      <c r="K49" s="13">
        <f t="shared" si="5"/>
        <v>0.60790273556231</v>
      </c>
      <c r="L49" s="13">
        <f t="shared" si="6"/>
        <v>2.1999999999999993</v>
      </c>
      <c r="M49" s="13">
        <f t="shared" si="7"/>
        <v>0.61093468821403585</v>
      </c>
      <c r="N49" s="13">
        <f t="shared" si="8"/>
        <v>3.6010395913699496</v>
      </c>
      <c r="O49" s="12" t="s">
        <v>248</v>
      </c>
    </row>
    <row r="50" spans="1:15" x14ac:dyDescent="0.25">
      <c r="A50" s="30">
        <v>40</v>
      </c>
      <c r="B50" s="31" t="s">
        <v>230</v>
      </c>
      <c r="C50" s="32">
        <v>10.7</v>
      </c>
      <c r="D50" s="33" t="s">
        <v>294</v>
      </c>
      <c r="E50" s="48" t="str">
        <f t="shared" si="0"/>
        <v>Significantly Different</v>
      </c>
      <c r="G50" s="12">
        <f t="shared" si="1"/>
        <v>10.7</v>
      </c>
      <c r="H50" s="12">
        <f t="shared" si="2"/>
        <v>6</v>
      </c>
      <c r="I50" s="12" t="str">
        <f t="shared" si="3"/>
        <v>+/-</v>
      </c>
      <c r="J50" s="12" t="str">
        <f t="shared" si="4"/>
        <v>0.8</v>
      </c>
      <c r="K50" s="13">
        <f t="shared" si="5"/>
        <v>0.48632218844984804</v>
      </c>
      <c r="L50" s="13">
        <f t="shared" si="6"/>
        <v>2.4000000000000004</v>
      </c>
      <c r="M50" s="13">
        <f t="shared" si="7"/>
        <v>0.49010685399991183</v>
      </c>
      <c r="N50" s="13">
        <f t="shared" si="8"/>
        <v>4.8968913215819505</v>
      </c>
      <c r="O50" s="12" t="s">
        <v>245</v>
      </c>
    </row>
    <row r="51" spans="1:15" x14ac:dyDescent="0.25">
      <c r="A51" s="30">
        <v>40</v>
      </c>
      <c r="B51" s="31" t="s">
        <v>262</v>
      </c>
      <c r="C51" s="32">
        <v>10.7</v>
      </c>
      <c r="D51" s="33" t="s">
        <v>228</v>
      </c>
      <c r="E51" s="48" t="str">
        <f t="shared" si="0"/>
        <v>Significantly Different</v>
      </c>
      <c r="G51" s="12">
        <f t="shared" si="1"/>
        <v>10.7</v>
      </c>
      <c r="H51" s="12">
        <f t="shared" si="2"/>
        <v>6</v>
      </c>
      <c r="I51" s="12" t="str">
        <f t="shared" si="3"/>
        <v>+/-</v>
      </c>
      <c r="J51" s="12" t="str">
        <f t="shared" si="4"/>
        <v>0.3</v>
      </c>
      <c r="K51" s="13">
        <f t="shared" si="5"/>
        <v>0.18237082066869301</v>
      </c>
      <c r="L51" s="13">
        <f t="shared" si="6"/>
        <v>2.4000000000000004</v>
      </c>
      <c r="M51" s="13">
        <f t="shared" si="7"/>
        <v>0.19223572402239389</v>
      </c>
      <c r="N51" s="13">
        <f t="shared" si="8"/>
        <v>12.484672202344763</v>
      </c>
      <c r="O51" s="12" t="s">
        <v>263</v>
      </c>
    </row>
    <row r="52" spans="1:15" x14ac:dyDescent="0.25">
      <c r="A52" s="30">
        <v>42</v>
      </c>
      <c r="B52" s="31" t="s">
        <v>222</v>
      </c>
      <c r="C52" s="32">
        <v>10.4</v>
      </c>
      <c r="D52" s="33" t="s">
        <v>255</v>
      </c>
      <c r="E52" s="48" t="str">
        <f t="shared" si="0"/>
        <v>Significantly Different</v>
      </c>
      <c r="G52" s="12">
        <f t="shared" si="1"/>
        <v>10.4</v>
      </c>
      <c r="H52" s="12">
        <f t="shared" si="2"/>
        <v>6</v>
      </c>
      <c r="I52" s="12" t="str">
        <f t="shared" si="3"/>
        <v>+/-</v>
      </c>
      <c r="J52" s="12" t="str">
        <f t="shared" si="4"/>
        <v>0.4</v>
      </c>
      <c r="K52" s="13">
        <f t="shared" si="5"/>
        <v>0.24316109422492402</v>
      </c>
      <c r="L52" s="13">
        <f t="shared" si="6"/>
        <v>2.6999999999999993</v>
      </c>
      <c r="M52" s="13">
        <f t="shared" si="7"/>
        <v>0.25064471888253259</v>
      </c>
      <c r="N52" s="13">
        <f t="shared" si="8"/>
        <v>10.772219785988725</v>
      </c>
      <c r="O52" s="12" t="s">
        <v>238</v>
      </c>
    </row>
    <row r="53" spans="1:15" x14ac:dyDescent="0.25">
      <c r="A53" s="30">
        <v>43</v>
      </c>
      <c r="B53" s="31" t="s">
        <v>256</v>
      </c>
      <c r="C53" s="32">
        <v>10.3</v>
      </c>
      <c r="D53" s="33" t="s">
        <v>228</v>
      </c>
      <c r="E53" s="48" t="str">
        <f t="shared" si="0"/>
        <v>Significantly Different</v>
      </c>
      <c r="G53" s="12">
        <f t="shared" si="1"/>
        <v>10.3</v>
      </c>
      <c r="H53" s="12">
        <f t="shared" si="2"/>
        <v>6</v>
      </c>
      <c r="I53" s="12" t="str">
        <f t="shared" si="3"/>
        <v>+/-</v>
      </c>
      <c r="J53" s="12" t="str">
        <f t="shared" si="4"/>
        <v>0.3</v>
      </c>
      <c r="K53" s="13">
        <f t="shared" si="5"/>
        <v>0.18237082066869301</v>
      </c>
      <c r="L53" s="13">
        <f t="shared" si="6"/>
        <v>2.7999999999999989</v>
      </c>
      <c r="M53" s="13">
        <f t="shared" si="7"/>
        <v>0.19223572402239389</v>
      </c>
      <c r="N53" s="13">
        <f t="shared" si="8"/>
        <v>14.565450902735549</v>
      </c>
      <c r="O53" s="12" t="s">
        <v>251</v>
      </c>
    </row>
    <row r="54" spans="1:15" x14ac:dyDescent="0.25">
      <c r="A54" s="30">
        <v>44</v>
      </c>
      <c r="B54" s="31" t="s">
        <v>247</v>
      </c>
      <c r="C54" s="32">
        <v>10</v>
      </c>
      <c r="D54" s="33" t="s">
        <v>228</v>
      </c>
      <c r="E54" s="48" t="str">
        <f t="shared" si="0"/>
        <v>Significantly Different</v>
      </c>
      <c r="G54" s="12">
        <f t="shared" si="1"/>
        <v>10</v>
      </c>
      <c r="H54" s="12">
        <f t="shared" si="2"/>
        <v>6</v>
      </c>
      <c r="I54" s="12" t="str">
        <f t="shared" si="3"/>
        <v>+/-</v>
      </c>
      <c r="J54" s="12" t="str">
        <f t="shared" si="4"/>
        <v>0.3</v>
      </c>
      <c r="K54" s="13">
        <f t="shared" si="5"/>
        <v>0.18237082066869301</v>
      </c>
      <c r="L54" s="13">
        <f t="shared" si="6"/>
        <v>3.0999999999999996</v>
      </c>
      <c r="M54" s="13">
        <f t="shared" si="7"/>
        <v>0.19223572402239389</v>
      </c>
      <c r="N54" s="13">
        <f t="shared" si="8"/>
        <v>16.126034928028648</v>
      </c>
      <c r="O54" s="12" t="s">
        <v>258</v>
      </c>
    </row>
    <row r="55" spans="1:15" x14ac:dyDescent="0.25">
      <c r="A55" s="30">
        <v>45</v>
      </c>
      <c r="B55" s="31" t="s">
        <v>220</v>
      </c>
      <c r="C55" s="32">
        <v>9.6</v>
      </c>
      <c r="D55" s="33" t="s">
        <v>228</v>
      </c>
      <c r="E55" s="48" t="str">
        <f t="shared" si="0"/>
        <v>Significantly Different</v>
      </c>
      <c r="G55" s="12">
        <f t="shared" si="1"/>
        <v>9.6</v>
      </c>
      <c r="H55" s="12">
        <f t="shared" si="2"/>
        <v>6</v>
      </c>
      <c r="I55" s="12" t="str">
        <f t="shared" si="3"/>
        <v>+/-</v>
      </c>
      <c r="J55" s="12" t="str">
        <f t="shared" si="4"/>
        <v>0.3</v>
      </c>
      <c r="K55" s="13">
        <f t="shared" si="5"/>
        <v>0.18237082066869301</v>
      </c>
      <c r="L55" s="13">
        <f t="shared" si="6"/>
        <v>3.5</v>
      </c>
      <c r="M55" s="13">
        <f t="shared" si="7"/>
        <v>0.19223572402239389</v>
      </c>
      <c r="N55" s="13">
        <f t="shared" si="8"/>
        <v>18.206813628419443</v>
      </c>
      <c r="O55" s="12" t="s">
        <v>232</v>
      </c>
    </row>
    <row r="56" spans="1:15" x14ac:dyDescent="0.25">
      <c r="A56" s="30">
        <v>45</v>
      </c>
      <c r="B56" s="31" t="s">
        <v>240</v>
      </c>
      <c r="C56" s="32">
        <v>9.6</v>
      </c>
      <c r="D56" s="33" t="s">
        <v>228</v>
      </c>
      <c r="E56" s="48" t="str">
        <f t="shared" si="0"/>
        <v>Significantly Different</v>
      </c>
      <c r="G56" s="12">
        <f t="shared" si="1"/>
        <v>9.6</v>
      </c>
      <c r="H56" s="12">
        <f t="shared" si="2"/>
        <v>6</v>
      </c>
      <c r="I56" s="12" t="str">
        <f t="shared" si="3"/>
        <v>+/-</v>
      </c>
      <c r="J56" s="12" t="str">
        <f t="shared" si="4"/>
        <v>0.3</v>
      </c>
      <c r="K56" s="13">
        <f t="shared" si="5"/>
        <v>0.18237082066869301</v>
      </c>
      <c r="L56" s="13">
        <f t="shared" si="6"/>
        <v>3.5</v>
      </c>
      <c r="M56" s="13">
        <f t="shared" si="7"/>
        <v>0.19223572402239389</v>
      </c>
      <c r="N56" s="13">
        <f t="shared" si="8"/>
        <v>18.206813628419443</v>
      </c>
      <c r="O56" s="12" t="s">
        <v>209</v>
      </c>
    </row>
    <row r="57" spans="1:15" x14ac:dyDescent="0.25">
      <c r="A57" s="30">
        <v>47</v>
      </c>
      <c r="B57" s="31" t="s">
        <v>257</v>
      </c>
      <c r="C57" s="32">
        <v>9.5</v>
      </c>
      <c r="D57" s="33" t="s">
        <v>228</v>
      </c>
      <c r="E57" s="48" t="str">
        <f t="shared" si="0"/>
        <v>Significantly Different</v>
      </c>
      <c r="G57" s="12">
        <f t="shared" si="1"/>
        <v>9.5</v>
      </c>
      <c r="H57" s="12">
        <f t="shared" si="2"/>
        <v>6</v>
      </c>
      <c r="I57" s="12" t="str">
        <f t="shared" si="3"/>
        <v>+/-</v>
      </c>
      <c r="J57" s="12" t="str">
        <f t="shared" si="4"/>
        <v>0.3</v>
      </c>
      <c r="K57" s="13">
        <f t="shared" si="5"/>
        <v>0.18237082066869301</v>
      </c>
      <c r="L57" s="13">
        <f t="shared" si="6"/>
        <v>3.5999999999999996</v>
      </c>
      <c r="M57" s="13">
        <f t="shared" si="7"/>
        <v>0.19223572402239389</v>
      </c>
      <c r="N57" s="13">
        <f t="shared" si="8"/>
        <v>18.727008303517138</v>
      </c>
      <c r="O57" s="12" t="s">
        <v>262</v>
      </c>
    </row>
    <row r="58" spans="1:15" x14ac:dyDescent="0.25">
      <c r="A58" s="30">
        <v>48</v>
      </c>
      <c r="B58" s="31" t="s">
        <v>244</v>
      </c>
      <c r="C58" s="32">
        <v>9</v>
      </c>
      <c r="D58" s="33" t="s">
        <v>255</v>
      </c>
      <c r="E58" s="48" t="str">
        <f t="shared" si="0"/>
        <v>Significantly Different</v>
      </c>
      <c r="G58" s="12">
        <f t="shared" si="1"/>
        <v>9</v>
      </c>
      <c r="H58" s="12">
        <f t="shared" si="2"/>
        <v>6</v>
      </c>
      <c r="I58" s="12" t="str">
        <f t="shared" si="3"/>
        <v>+/-</v>
      </c>
      <c r="J58" s="12" t="str">
        <f t="shared" si="4"/>
        <v>0.4</v>
      </c>
      <c r="K58" s="13">
        <f t="shared" si="5"/>
        <v>0.24316109422492402</v>
      </c>
      <c r="L58" s="13">
        <f t="shared" si="6"/>
        <v>4.0999999999999996</v>
      </c>
      <c r="M58" s="13">
        <f t="shared" si="7"/>
        <v>0.25064471888253259</v>
      </c>
      <c r="N58" s="13">
        <f t="shared" si="8"/>
        <v>16.357815230575472</v>
      </c>
      <c r="O58" s="12" t="s">
        <v>256</v>
      </c>
    </row>
    <row r="59" spans="1:15" x14ac:dyDescent="0.25">
      <c r="A59" s="30">
        <v>48</v>
      </c>
      <c r="B59" s="31" t="s">
        <v>232</v>
      </c>
      <c r="C59" s="32">
        <v>9</v>
      </c>
      <c r="D59" s="33" t="s">
        <v>217</v>
      </c>
      <c r="E59" s="48" t="str">
        <f t="shared" si="0"/>
        <v>Significantly Different</v>
      </c>
      <c r="G59" s="12">
        <f t="shared" si="1"/>
        <v>9</v>
      </c>
      <c r="H59" s="12">
        <f t="shared" si="2"/>
        <v>6</v>
      </c>
      <c r="I59" s="12" t="str">
        <f t="shared" si="3"/>
        <v>+/-</v>
      </c>
      <c r="J59" s="12" t="str">
        <f t="shared" si="4"/>
        <v>0.5</v>
      </c>
      <c r="K59" s="13">
        <f t="shared" si="5"/>
        <v>0.303951367781155</v>
      </c>
      <c r="L59" s="13">
        <f t="shared" si="6"/>
        <v>4.0999999999999996</v>
      </c>
      <c r="M59" s="13">
        <f t="shared" si="7"/>
        <v>0.30997079109986531</v>
      </c>
      <c r="N59" s="13">
        <f t="shared" si="8"/>
        <v>13.227052734394823</v>
      </c>
      <c r="O59" s="12" t="s">
        <v>212</v>
      </c>
    </row>
    <row r="60" spans="1:15" x14ac:dyDescent="0.25">
      <c r="A60" s="30">
        <v>50</v>
      </c>
      <c r="B60" s="31" t="s">
        <v>233</v>
      </c>
      <c r="C60" s="32">
        <v>8.8000000000000007</v>
      </c>
      <c r="D60" s="33" t="s">
        <v>253</v>
      </c>
      <c r="E60" s="48" t="str">
        <f t="shared" si="0"/>
        <v>Significantly Different</v>
      </c>
      <c r="G60" s="12">
        <f t="shared" si="1"/>
        <v>8.8000000000000007</v>
      </c>
      <c r="H60" s="12">
        <f t="shared" si="2"/>
        <v>6</v>
      </c>
      <c r="I60" s="12" t="str">
        <f t="shared" si="3"/>
        <v>+/-</v>
      </c>
      <c r="J60" s="12" t="str">
        <f t="shared" si="4"/>
        <v>0.6</v>
      </c>
      <c r="K60" s="13">
        <f t="shared" si="5"/>
        <v>0.36474164133738601</v>
      </c>
      <c r="L60" s="13">
        <f t="shared" si="6"/>
        <v>4.2999999999999989</v>
      </c>
      <c r="M60" s="13">
        <f t="shared" si="7"/>
        <v>0.36977279819442066</v>
      </c>
      <c r="N60" s="13">
        <f t="shared" si="8"/>
        <v>11.628762367044445</v>
      </c>
      <c r="O60" s="12" t="s">
        <v>234</v>
      </c>
    </row>
    <row r="61" spans="1:15" x14ac:dyDescent="0.25">
      <c r="A61" s="30">
        <v>51</v>
      </c>
      <c r="B61" s="31" t="s">
        <v>214</v>
      </c>
      <c r="C61" s="32">
        <v>7.6</v>
      </c>
      <c r="D61" s="33" t="s">
        <v>217</v>
      </c>
      <c r="E61" s="48" t="str">
        <f t="shared" si="0"/>
        <v>Significantly Different</v>
      </c>
      <c r="G61" s="12">
        <f t="shared" si="1"/>
        <v>7.6</v>
      </c>
      <c r="H61" s="12">
        <f t="shared" si="2"/>
        <v>6</v>
      </c>
      <c r="I61" s="12" t="str">
        <f t="shared" si="3"/>
        <v>+/-</v>
      </c>
      <c r="J61" s="12" t="str">
        <f t="shared" si="4"/>
        <v>0.5</v>
      </c>
      <c r="K61" s="13">
        <f t="shared" si="5"/>
        <v>0.303951367781155</v>
      </c>
      <c r="L61" s="13">
        <f t="shared" si="6"/>
        <v>5.5</v>
      </c>
      <c r="M61" s="13">
        <f t="shared" si="7"/>
        <v>0.30997079109986531</v>
      </c>
      <c r="N61" s="13">
        <f t="shared" si="8"/>
        <v>17.743607326627203</v>
      </c>
      <c r="O61" s="12" t="s">
        <v>216</v>
      </c>
    </row>
    <row r="62" spans="1:15" ht="15.75" thickBot="1" x14ac:dyDescent="0.3">
      <c r="A62" s="36"/>
      <c r="B62" s="37" t="s">
        <v>264</v>
      </c>
      <c r="C62" s="38">
        <v>43.1</v>
      </c>
      <c r="D62" s="39" t="s">
        <v>265</v>
      </c>
      <c r="E62" s="49" t="str">
        <f t="shared" si="0"/>
        <v>Significantly Different</v>
      </c>
      <c r="G62" s="12">
        <f t="shared" si="1"/>
        <v>43.1</v>
      </c>
      <c r="H62" s="12">
        <f t="shared" si="2"/>
        <v>6</v>
      </c>
      <c r="I62" s="12" t="str">
        <f t="shared" si="3"/>
        <v>+/-</v>
      </c>
      <c r="J62" s="12" t="str">
        <f t="shared" si="4"/>
        <v>0.7</v>
      </c>
      <c r="K62" s="13">
        <f t="shared" si="5"/>
        <v>0.42553191489361697</v>
      </c>
      <c r="L62" s="13">
        <f t="shared" si="6"/>
        <v>-30</v>
      </c>
      <c r="M62" s="13">
        <f t="shared" si="7"/>
        <v>0.42985214661796195</v>
      </c>
      <c r="N62" s="13">
        <f t="shared" si="8"/>
        <v>-69.791439303112256</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251" priority="5" operator="equal">
      <formula>"State Selected"</formula>
    </cfRule>
    <cfRule type="cellIs" dxfId="250" priority="6" operator="equal">
      <formula>"Not Significantly Different"</formula>
    </cfRule>
  </conditionalFormatting>
  <conditionalFormatting sqref="E10:E62">
    <cfRule type="cellIs" dxfId="249" priority="1" operator="equal">
      <formula>"OTHER ERROR"</formula>
    </cfRule>
    <cfRule type="cellIs" dxfId="248" priority="2" operator="equal">
      <formula>"Statistical Test not applicable"</formula>
    </cfRule>
    <cfRule type="cellIs" dxfId="247" priority="3" operator="equal">
      <formula>"Geography Selected"</formula>
    </cfRule>
    <cfRule type="cellIs" dxfId="246"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79CAEC67-0C27-45E8-951C-7CF1CC96446A}">
      <formula1>$O$10:$O$62</formula1>
    </dataValidation>
  </dataValidation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F58CF-42D1-4C29-8140-89C5C22FB41A}">
  <sheetPr codeName="Sheet98"/>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101</v>
      </c>
    </row>
    <row r="2" spans="1:16" x14ac:dyDescent="0.25">
      <c r="A2" s="14" t="s">
        <v>181</v>
      </c>
      <c r="B2" s="12" t="s">
        <v>482</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17.7</v>
      </c>
      <c r="C6" s="12" t="s">
        <v>188</v>
      </c>
      <c r="H6" s="19" t="s">
        <v>189</v>
      </c>
      <c r="I6" s="12">
        <f>VLOOKUP($B$4,$B$9:$K$62,6,FALSE)</f>
        <v>17.7</v>
      </c>
      <c r="K6" s="23"/>
      <c r="L6" s="21"/>
      <c r="M6" s="21"/>
      <c r="N6" s="21"/>
      <c r="O6" s="21"/>
      <c r="P6" s="21"/>
    </row>
    <row r="7" spans="1:16" ht="15.75" thickBot="1" x14ac:dyDescent="0.3">
      <c r="A7" s="15" t="s">
        <v>190</v>
      </c>
      <c r="B7" s="46" t="str">
        <f>VLOOKUP($B$4,$B$10:$D$62,3,FALSE)</f>
        <v>+/-0.2</v>
      </c>
      <c r="C7" s="12" t="s">
        <v>191</v>
      </c>
      <c r="H7" s="19" t="s">
        <v>192</v>
      </c>
      <c r="I7" s="25">
        <f>VLOOKUP($B$4,$B$9:$K$62,10,FALSE)</f>
        <v>0.12158054711246201</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17.7</v>
      </c>
      <c r="D10" s="33" t="s">
        <v>210</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17.7</v>
      </c>
      <c r="H10" s="12">
        <f>LEN(TRIM(D10))</f>
        <v>6</v>
      </c>
      <c r="I10" s="12" t="str">
        <f>IF(H10&gt;=3,MID(TRIM(D10),1,3),"NO")</f>
        <v>+/-</v>
      </c>
      <c r="J10" s="12" t="str">
        <f>IF(TRIM(I10)="+/-",MID(TRIM(D10),4,H10-3),D10)</f>
        <v>0.2</v>
      </c>
      <c r="K10" s="13">
        <f>IF(TRIM(J10)="*****",0,IF(ISERROR(VALUE(J10)),"NA",VALUE(J10/$I$4)))</f>
        <v>0.12158054711246201</v>
      </c>
      <c r="L10" s="13">
        <f>IF(AND(ISNUMBER(G10),ISNUMBER($I$6)),$I$6-G10,"N/A")</f>
        <v>0</v>
      </c>
      <c r="M10" s="13">
        <f>IF(AND(ISNUMBER(K10),ISNUMBER($I$7)),SQRT(K10^2+($I$7)^2),"N/A")</f>
        <v>0.17194085864718481</v>
      </c>
      <c r="N10" s="13">
        <f>IF(AND(ISNUMBER(L10),ISNUMBER(M10),M10&lt;&gt;0),L10/M10,"NA")</f>
        <v>0</v>
      </c>
      <c r="O10" s="12" t="s">
        <v>184</v>
      </c>
    </row>
    <row r="11" spans="1:16" x14ac:dyDescent="0.25">
      <c r="A11" s="30">
        <v>1</v>
      </c>
      <c r="B11" s="31" t="s">
        <v>250</v>
      </c>
      <c r="C11" s="32">
        <v>27.6</v>
      </c>
      <c r="D11" s="35" t="s">
        <v>333</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27.6</v>
      </c>
      <c r="H11" s="12">
        <f t="shared" ref="H11:H62" si="2">LEN(TRIM(D11))</f>
        <v>6</v>
      </c>
      <c r="I11" s="12" t="str">
        <f t="shared" ref="I11:I62" si="3">IF(H11&gt;=3,MID(TRIM(D11),1,3),"NO")</f>
        <v>+/-</v>
      </c>
      <c r="J11" s="12" t="str">
        <f t="shared" ref="J11:J62" si="4">IF(TRIM(I11)="+/-",MID(TRIM(D11),4,H11-3),D11)</f>
        <v>1.3</v>
      </c>
      <c r="K11" s="13">
        <f t="shared" ref="K11:K62" si="5">IF(TRIM(J11)="*****",0,IF(ISERROR(VALUE(J11)),"NA",VALUE(J11/$I$4)))</f>
        <v>0.79027355623100304</v>
      </c>
      <c r="L11" s="13">
        <f t="shared" ref="L11:L62" si="6">IF(AND(ISNUMBER(G11),ISNUMBER($I$6)),$I$6-G11,"N/A")</f>
        <v>-9.9000000000000021</v>
      </c>
      <c r="M11" s="13">
        <f t="shared" ref="M11:M62" si="7">IF(AND(ISNUMBER(K11),ISNUMBER($I$7)),SQRT(K11^2+($I$7)^2),"N/A")</f>
        <v>0.79957121203440151</v>
      </c>
      <c r="N11" s="13">
        <f>IF(AND(ISNUMBER(L11),ISNUMBER(M11),M11&lt;&gt;0),L11/M11,"NA")</f>
        <v>-12.381636370837793</v>
      </c>
      <c r="O11" s="12" t="s">
        <v>208</v>
      </c>
    </row>
    <row r="12" spans="1:16" x14ac:dyDescent="0.25">
      <c r="A12" s="30">
        <v>2</v>
      </c>
      <c r="B12" s="31" t="s">
        <v>241</v>
      </c>
      <c r="C12" s="32">
        <v>26</v>
      </c>
      <c r="D12" s="33" t="s">
        <v>321</v>
      </c>
      <c r="E12" s="48" t="str">
        <f t="shared" si="0"/>
        <v>Significantly Different</v>
      </c>
      <c r="G12" s="12">
        <f t="shared" si="1"/>
        <v>26</v>
      </c>
      <c r="H12" s="12">
        <f t="shared" si="2"/>
        <v>6</v>
      </c>
      <c r="I12" s="12" t="str">
        <f t="shared" si="3"/>
        <v>+/-</v>
      </c>
      <c r="J12" s="12" t="str">
        <f t="shared" si="4"/>
        <v>1.2</v>
      </c>
      <c r="K12" s="13">
        <f t="shared" si="5"/>
        <v>0.72948328267477203</v>
      </c>
      <c r="L12" s="13">
        <f t="shared" si="6"/>
        <v>-8.3000000000000007</v>
      </c>
      <c r="M12" s="13">
        <f t="shared" si="7"/>
        <v>0.73954559638884132</v>
      </c>
      <c r="N12" s="13">
        <f t="shared" ref="N12:N62" si="8">IF(AND(ISNUMBER(L12),ISNUMBER(M12),M12&lt;&gt;0),L12/M12,"NA")</f>
        <v>-11.22310786586848</v>
      </c>
      <c r="O12" s="12" t="s">
        <v>211</v>
      </c>
    </row>
    <row r="13" spans="1:16" x14ac:dyDescent="0.25">
      <c r="A13" s="30">
        <v>3</v>
      </c>
      <c r="B13" s="31" t="s">
        <v>252</v>
      </c>
      <c r="C13" s="32">
        <v>25.8</v>
      </c>
      <c r="D13" s="33" t="s">
        <v>319</v>
      </c>
      <c r="E13" s="48" t="str">
        <f t="shared" si="0"/>
        <v>Significantly Different</v>
      </c>
      <c r="G13" s="12">
        <f t="shared" si="1"/>
        <v>25.8</v>
      </c>
      <c r="H13" s="12">
        <f t="shared" si="2"/>
        <v>6</v>
      </c>
      <c r="I13" s="12" t="str">
        <f t="shared" si="3"/>
        <v>+/-</v>
      </c>
      <c r="J13" s="12" t="str">
        <f t="shared" si="4"/>
        <v>1.6</v>
      </c>
      <c r="K13" s="13">
        <f t="shared" si="5"/>
        <v>0.97264437689969607</v>
      </c>
      <c r="L13" s="13">
        <f t="shared" si="6"/>
        <v>-8.1000000000000014</v>
      </c>
      <c r="M13" s="13">
        <f t="shared" si="7"/>
        <v>0.98021370799982366</v>
      </c>
      <c r="N13" s="13">
        <f t="shared" si="8"/>
        <v>-8.2635041051695417</v>
      </c>
      <c r="O13" s="12" t="s">
        <v>213</v>
      </c>
    </row>
    <row r="14" spans="1:16" x14ac:dyDescent="0.25">
      <c r="A14" s="30">
        <v>4</v>
      </c>
      <c r="B14" s="31" t="s">
        <v>215</v>
      </c>
      <c r="C14" s="32">
        <v>24.4</v>
      </c>
      <c r="D14" s="33" t="s">
        <v>322</v>
      </c>
      <c r="E14" s="48" t="str">
        <f t="shared" si="0"/>
        <v>Significantly Different</v>
      </c>
      <c r="G14" s="12">
        <f t="shared" si="1"/>
        <v>24.4</v>
      </c>
      <c r="H14" s="12">
        <f t="shared" si="2"/>
        <v>6</v>
      </c>
      <c r="I14" s="12" t="str">
        <f t="shared" si="3"/>
        <v>+/-</v>
      </c>
      <c r="J14" s="12" t="str">
        <f t="shared" si="4"/>
        <v>1.5</v>
      </c>
      <c r="K14" s="13">
        <f t="shared" si="5"/>
        <v>0.91185410334346506</v>
      </c>
      <c r="L14" s="13">
        <f t="shared" si="6"/>
        <v>-6.6999999999999993</v>
      </c>
      <c r="M14" s="13">
        <f t="shared" si="7"/>
        <v>0.91992376598307335</v>
      </c>
      <c r="N14" s="13">
        <f t="shared" si="8"/>
        <v>-7.2832122049157713</v>
      </c>
      <c r="O14" s="12" t="s">
        <v>215</v>
      </c>
    </row>
    <row r="15" spans="1:16" x14ac:dyDescent="0.25">
      <c r="A15" s="30">
        <v>5</v>
      </c>
      <c r="B15" s="31" t="s">
        <v>212</v>
      </c>
      <c r="C15" s="32">
        <v>24</v>
      </c>
      <c r="D15" s="33" t="s">
        <v>335</v>
      </c>
      <c r="E15" s="48" t="str">
        <f t="shared" si="0"/>
        <v>Significantly Different</v>
      </c>
      <c r="G15" s="12">
        <f t="shared" si="1"/>
        <v>24</v>
      </c>
      <c r="H15" s="12">
        <f t="shared" si="2"/>
        <v>6</v>
      </c>
      <c r="I15" s="12" t="str">
        <f t="shared" si="3"/>
        <v>+/-</v>
      </c>
      <c r="J15" s="12" t="str">
        <f t="shared" si="4"/>
        <v>2.1</v>
      </c>
      <c r="K15" s="13">
        <f t="shared" si="5"/>
        <v>1.2765957446808511</v>
      </c>
      <c r="L15" s="13">
        <f t="shared" si="6"/>
        <v>-6.3000000000000007</v>
      </c>
      <c r="M15" s="13">
        <f t="shared" si="7"/>
        <v>1.2823722255154399</v>
      </c>
      <c r="N15" s="13">
        <f t="shared" si="8"/>
        <v>-4.9127701572511544</v>
      </c>
      <c r="O15" s="12" t="s">
        <v>218</v>
      </c>
    </row>
    <row r="16" spans="1:16" x14ac:dyDescent="0.25">
      <c r="A16" s="30">
        <v>6</v>
      </c>
      <c r="B16" s="31" t="s">
        <v>208</v>
      </c>
      <c r="C16" s="32">
        <v>23.6</v>
      </c>
      <c r="D16" s="33" t="s">
        <v>246</v>
      </c>
      <c r="E16" s="48" t="str">
        <f t="shared" si="0"/>
        <v>Significantly Different</v>
      </c>
      <c r="G16" s="12">
        <f t="shared" si="1"/>
        <v>23.6</v>
      </c>
      <c r="H16" s="12">
        <f t="shared" si="2"/>
        <v>6</v>
      </c>
      <c r="I16" s="12" t="str">
        <f t="shared" si="3"/>
        <v>+/-</v>
      </c>
      <c r="J16" s="12" t="str">
        <f t="shared" si="4"/>
        <v>0.9</v>
      </c>
      <c r="K16" s="13">
        <f t="shared" si="5"/>
        <v>0.54711246200607899</v>
      </c>
      <c r="L16" s="13">
        <f t="shared" si="6"/>
        <v>-5.9000000000000021</v>
      </c>
      <c r="M16" s="13">
        <f t="shared" si="7"/>
        <v>0.5604586296226679</v>
      </c>
      <c r="N16" s="13">
        <f t="shared" si="8"/>
        <v>-10.527092791794841</v>
      </c>
      <c r="O16" s="12" t="s">
        <v>220</v>
      </c>
    </row>
    <row r="17" spans="1:15" x14ac:dyDescent="0.25">
      <c r="A17" s="30">
        <v>7</v>
      </c>
      <c r="B17" s="31" t="s">
        <v>226</v>
      </c>
      <c r="C17" s="32">
        <v>22.9</v>
      </c>
      <c r="D17" s="33" t="s">
        <v>410</v>
      </c>
      <c r="E17" s="48" t="str">
        <f t="shared" si="0"/>
        <v>Significantly Different</v>
      </c>
      <c r="G17" s="12">
        <f t="shared" si="1"/>
        <v>22.9</v>
      </c>
      <c r="H17" s="12">
        <f t="shared" si="2"/>
        <v>6</v>
      </c>
      <c r="I17" s="12" t="str">
        <f t="shared" si="3"/>
        <v>+/-</v>
      </c>
      <c r="J17" s="12" t="str">
        <f t="shared" si="4"/>
        <v>4.5</v>
      </c>
      <c r="K17" s="13">
        <f t="shared" si="5"/>
        <v>2.735562310030395</v>
      </c>
      <c r="L17" s="13">
        <f t="shared" si="6"/>
        <v>-5.1999999999999993</v>
      </c>
      <c r="M17" s="13">
        <f t="shared" si="7"/>
        <v>2.7382627670650961</v>
      </c>
      <c r="N17" s="13">
        <f t="shared" si="8"/>
        <v>-1.8990142445582108</v>
      </c>
      <c r="O17" s="12" t="s">
        <v>222</v>
      </c>
    </row>
    <row r="18" spans="1:15" x14ac:dyDescent="0.25">
      <c r="A18" s="30">
        <v>8</v>
      </c>
      <c r="B18" s="31" t="s">
        <v>225</v>
      </c>
      <c r="C18" s="32">
        <v>22.7</v>
      </c>
      <c r="D18" s="33" t="s">
        <v>321</v>
      </c>
      <c r="E18" s="48" t="str">
        <f t="shared" si="0"/>
        <v>Significantly Different</v>
      </c>
      <c r="G18" s="12">
        <f t="shared" si="1"/>
        <v>22.7</v>
      </c>
      <c r="H18" s="12">
        <f t="shared" si="2"/>
        <v>6</v>
      </c>
      <c r="I18" s="12" t="str">
        <f t="shared" si="3"/>
        <v>+/-</v>
      </c>
      <c r="J18" s="12" t="str">
        <f t="shared" si="4"/>
        <v>1.2</v>
      </c>
      <c r="K18" s="13">
        <f t="shared" si="5"/>
        <v>0.72948328267477203</v>
      </c>
      <c r="L18" s="13">
        <f t="shared" si="6"/>
        <v>-5</v>
      </c>
      <c r="M18" s="13">
        <f t="shared" si="7"/>
        <v>0.73954559638884132</v>
      </c>
      <c r="N18" s="13">
        <f t="shared" si="8"/>
        <v>-6.7609083529328187</v>
      </c>
      <c r="O18" s="12" t="s">
        <v>224</v>
      </c>
    </row>
    <row r="19" spans="1:15" x14ac:dyDescent="0.25">
      <c r="A19" s="30">
        <v>9</v>
      </c>
      <c r="B19" s="31" t="s">
        <v>263</v>
      </c>
      <c r="C19" s="32">
        <v>22.4</v>
      </c>
      <c r="D19" s="33" t="s">
        <v>321</v>
      </c>
      <c r="E19" s="48" t="str">
        <f t="shared" si="0"/>
        <v>Significantly Different</v>
      </c>
      <c r="G19" s="12">
        <f t="shared" si="1"/>
        <v>22.4</v>
      </c>
      <c r="H19" s="12">
        <f t="shared" si="2"/>
        <v>6</v>
      </c>
      <c r="I19" s="12" t="str">
        <f t="shared" si="3"/>
        <v>+/-</v>
      </c>
      <c r="J19" s="12" t="str">
        <f t="shared" si="4"/>
        <v>1.2</v>
      </c>
      <c r="K19" s="13">
        <f t="shared" si="5"/>
        <v>0.72948328267477203</v>
      </c>
      <c r="L19" s="13">
        <f t="shared" si="6"/>
        <v>-4.6999999999999993</v>
      </c>
      <c r="M19" s="13">
        <f t="shared" si="7"/>
        <v>0.73954559638884132</v>
      </c>
      <c r="N19" s="13">
        <f t="shared" si="8"/>
        <v>-6.3552538517568484</v>
      </c>
      <c r="O19" s="12" t="s">
        <v>226</v>
      </c>
    </row>
    <row r="20" spans="1:15" x14ac:dyDescent="0.25">
      <c r="A20" s="30">
        <v>10</v>
      </c>
      <c r="B20" s="31" t="s">
        <v>251</v>
      </c>
      <c r="C20" s="32">
        <v>22.1</v>
      </c>
      <c r="D20" s="35" t="s">
        <v>320</v>
      </c>
      <c r="E20" s="48" t="str">
        <f t="shared" si="0"/>
        <v>Significantly Different</v>
      </c>
      <c r="G20" s="12">
        <f t="shared" si="1"/>
        <v>22.1</v>
      </c>
      <c r="H20" s="12">
        <f t="shared" si="2"/>
        <v>6</v>
      </c>
      <c r="I20" s="12" t="str">
        <f t="shared" si="3"/>
        <v>+/-</v>
      </c>
      <c r="J20" s="12" t="str">
        <f t="shared" si="4"/>
        <v>1.0</v>
      </c>
      <c r="K20" s="13">
        <f t="shared" si="5"/>
        <v>0.60790273556231</v>
      </c>
      <c r="L20" s="13">
        <f t="shared" si="6"/>
        <v>-4.4000000000000021</v>
      </c>
      <c r="M20" s="13">
        <f t="shared" si="7"/>
        <v>0.61994158219973061</v>
      </c>
      <c r="N20" s="13">
        <f t="shared" si="8"/>
        <v>-7.0974429306508844</v>
      </c>
      <c r="O20" s="12" t="s">
        <v>229</v>
      </c>
    </row>
    <row r="21" spans="1:15" x14ac:dyDescent="0.25">
      <c r="A21" s="30">
        <v>11</v>
      </c>
      <c r="B21" s="31" t="s">
        <v>260</v>
      </c>
      <c r="C21" s="32">
        <v>21.3</v>
      </c>
      <c r="D21" s="33" t="s">
        <v>246</v>
      </c>
      <c r="E21" s="48" t="str">
        <f t="shared" si="0"/>
        <v>Significantly Different</v>
      </c>
      <c r="G21" s="12">
        <f t="shared" si="1"/>
        <v>21.3</v>
      </c>
      <c r="H21" s="12">
        <f t="shared" si="2"/>
        <v>6</v>
      </c>
      <c r="I21" s="12" t="str">
        <f t="shared" si="3"/>
        <v>+/-</v>
      </c>
      <c r="J21" s="12" t="str">
        <f t="shared" si="4"/>
        <v>0.9</v>
      </c>
      <c r="K21" s="13">
        <f t="shared" si="5"/>
        <v>0.54711246200607899</v>
      </c>
      <c r="L21" s="13">
        <f t="shared" si="6"/>
        <v>-3.6000000000000014</v>
      </c>
      <c r="M21" s="13">
        <f t="shared" si="7"/>
        <v>0.5604586296226679</v>
      </c>
      <c r="N21" s="13">
        <f t="shared" si="8"/>
        <v>-6.4233108560104117</v>
      </c>
      <c r="O21" s="12" t="s">
        <v>231</v>
      </c>
    </row>
    <row r="22" spans="1:15" x14ac:dyDescent="0.25">
      <c r="A22" s="30">
        <v>12</v>
      </c>
      <c r="B22" s="31" t="s">
        <v>258</v>
      </c>
      <c r="C22" s="32">
        <v>20.9</v>
      </c>
      <c r="D22" s="33" t="s">
        <v>217</v>
      </c>
      <c r="E22" s="48" t="str">
        <f t="shared" si="0"/>
        <v>Significantly Different</v>
      </c>
      <c r="G22" s="12">
        <f t="shared" si="1"/>
        <v>20.9</v>
      </c>
      <c r="H22" s="12">
        <f t="shared" si="2"/>
        <v>6</v>
      </c>
      <c r="I22" s="12" t="str">
        <f t="shared" si="3"/>
        <v>+/-</v>
      </c>
      <c r="J22" s="12" t="str">
        <f t="shared" si="4"/>
        <v>0.5</v>
      </c>
      <c r="K22" s="13">
        <f t="shared" si="5"/>
        <v>0.303951367781155</v>
      </c>
      <c r="L22" s="13">
        <f t="shared" si="6"/>
        <v>-3.1999999999999993</v>
      </c>
      <c r="M22" s="13">
        <f t="shared" si="7"/>
        <v>0.32736564177109445</v>
      </c>
      <c r="N22" s="13">
        <f t="shared" si="8"/>
        <v>-9.7750026016400078</v>
      </c>
      <c r="O22" s="12" t="s">
        <v>233</v>
      </c>
    </row>
    <row r="23" spans="1:15" x14ac:dyDescent="0.25">
      <c r="A23" s="30">
        <v>13</v>
      </c>
      <c r="B23" s="31" t="s">
        <v>231</v>
      </c>
      <c r="C23" s="32">
        <v>20.2</v>
      </c>
      <c r="D23" s="33" t="s">
        <v>294</v>
      </c>
      <c r="E23" s="48" t="str">
        <f t="shared" si="0"/>
        <v>Significantly Different</v>
      </c>
      <c r="G23" s="12">
        <f t="shared" si="1"/>
        <v>20.2</v>
      </c>
      <c r="H23" s="12">
        <f t="shared" si="2"/>
        <v>6</v>
      </c>
      <c r="I23" s="12" t="str">
        <f t="shared" si="3"/>
        <v>+/-</v>
      </c>
      <c r="J23" s="12" t="str">
        <f t="shared" si="4"/>
        <v>0.8</v>
      </c>
      <c r="K23" s="13">
        <f t="shared" si="5"/>
        <v>0.48632218844984804</v>
      </c>
      <c r="L23" s="13">
        <f t="shared" si="6"/>
        <v>-2.5</v>
      </c>
      <c r="M23" s="13">
        <f t="shared" si="7"/>
        <v>0.50128943776506518</v>
      </c>
      <c r="N23" s="13">
        <f t="shared" si="8"/>
        <v>-4.9871387898095962</v>
      </c>
      <c r="O23" s="12" t="s">
        <v>221</v>
      </c>
    </row>
    <row r="24" spans="1:15" x14ac:dyDescent="0.25">
      <c r="A24" s="30">
        <v>14</v>
      </c>
      <c r="B24" s="31" t="s">
        <v>213</v>
      </c>
      <c r="C24" s="32">
        <v>19.8</v>
      </c>
      <c r="D24" s="33" t="s">
        <v>246</v>
      </c>
      <c r="E24" s="48" t="str">
        <f t="shared" si="0"/>
        <v>Significantly Different</v>
      </c>
      <c r="G24" s="12">
        <f t="shared" si="1"/>
        <v>19.8</v>
      </c>
      <c r="H24" s="12">
        <f t="shared" si="2"/>
        <v>6</v>
      </c>
      <c r="I24" s="12" t="str">
        <f t="shared" si="3"/>
        <v>+/-</v>
      </c>
      <c r="J24" s="12" t="str">
        <f t="shared" si="4"/>
        <v>0.9</v>
      </c>
      <c r="K24" s="13">
        <f t="shared" si="5"/>
        <v>0.54711246200607899</v>
      </c>
      <c r="L24" s="13">
        <f t="shared" si="6"/>
        <v>-2.1000000000000014</v>
      </c>
      <c r="M24" s="13">
        <f t="shared" si="7"/>
        <v>0.5604586296226679</v>
      </c>
      <c r="N24" s="13">
        <f t="shared" si="8"/>
        <v>-3.7469313326727414</v>
      </c>
      <c r="O24" s="12" t="s">
        <v>235</v>
      </c>
    </row>
    <row r="25" spans="1:15" x14ac:dyDescent="0.25">
      <c r="A25" s="30">
        <v>15</v>
      </c>
      <c r="B25" s="31" t="s">
        <v>261</v>
      </c>
      <c r="C25" s="32">
        <v>19.7</v>
      </c>
      <c r="D25" s="33" t="s">
        <v>265</v>
      </c>
      <c r="E25" s="48" t="str">
        <f t="shared" si="0"/>
        <v>Significantly Different</v>
      </c>
      <c r="G25" s="12">
        <f t="shared" si="1"/>
        <v>19.7</v>
      </c>
      <c r="H25" s="12">
        <f t="shared" si="2"/>
        <v>6</v>
      </c>
      <c r="I25" s="12" t="str">
        <f t="shared" si="3"/>
        <v>+/-</v>
      </c>
      <c r="J25" s="12" t="str">
        <f t="shared" si="4"/>
        <v>0.7</v>
      </c>
      <c r="K25" s="13">
        <f t="shared" si="5"/>
        <v>0.42553191489361697</v>
      </c>
      <c r="L25" s="13">
        <f t="shared" si="6"/>
        <v>-2</v>
      </c>
      <c r="M25" s="13">
        <f t="shared" si="7"/>
        <v>0.44255987168878524</v>
      </c>
      <c r="N25" s="13">
        <f t="shared" si="8"/>
        <v>-4.5191625539118698</v>
      </c>
      <c r="O25" s="12" t="s">
        <v>237</v>
      </c>
    </row>
    <row r="26" spans="1:15" x14ac:dyDescent="0.25">
      <c r="A26" s="30">
        <v>16</v>
      </c>
      <c r="B26" s="31" t="s">
        <v>229</v>
      </c>
      <c r="C26" s="32">
        <v>19.3</v>
      </c>
      <c r="D26" s="33" t="s">
        <v>253</v>
      </c>
      <c r="E26" s="48" t="str">
        <f t="shared" si="0"/>
        <v>Significantly Different</v>
      </c>
      <c r="G26" s="12">
        <f t="shared" si="1"/>
        <v>19.3</v>
      </c>
      <c r="H26" s="12">
        <f t="shared" si="2"/>
        <v>6</v>
      </c>
      <c r="I26" s="12" t="str">
        <f t="shared" si="3"/>
        <v>+/-</v>
      </c>
      <c r="J26" s="12" t="str">
        <f t="shared" si="4"/>
        <v>0.6</v>
      </c>
      <c r="K26" s="13">
        <f t="shared" si="5"/>
        <v>0.36474164133738601</v>
      </c>
      <c r="L26" s="13">
        <f t="shared" si="6"/>
        <v>-1.6000000000000014</v>
      </c>
      <c r="M26" s="13">
        <f t="shared" si="7"/>
        <v>0.38447144804478778</v>
      </c>
      <c r="N26" s="13">
        <f t="shared" si="8"/>
        <v>-4.1615574007815903</v>
      </c>
      <c r="O26" s="12" t="s">
        <v>219</v>
      </c>
    </row>
    <row r="27" spans="1:15" x14ac:dyDescent="0.25">
      <c r="A27" s="30">
        <v>17</v>
      </c>
      <c r="B27" s="31" t="s">
        <v>243</v>
      </c>
      <c r="C27" s="32">
        <v>19.2</v>
      </c>
      <c r="D27" s="33" t="s">
        <v>294</v>
      </c>
      <c r="E27" s="48" t="str">
        <f t="shared" si="0"/>
        <v>Significantly Different</v>
      </c>
      <c r="G27" s="12">
        <f t="shared" si="1"/>
        <v>19.2</v>
      </c>
      <c r="H27" s="12">
        <f t="shared" si="2"/>
        <v>6</v>
      </c>
      <c r="I27" s="12" t="str">
        <f t="shared" si="3"/>
        <v>+/-</v>
      </c>
      <c r="J27" s="12" t="str">
        <f t="shared" si="4"/>
        <v>0.8</v>
      </c>
      <c r="K27" s="13">
        <f t="shared" si="5"/>
        <v>0.48632218844984804</v>
      </c>
      <c r="L27" s="13">
        <f t="shared" si="6"/>
        <v>-1.5</v>
      </c>
      <c r="M27" s="13">
        <f t="shared" si="7"/>
        <v>0.50128943776506518</v>
      </c>
      <c r="N27" s="13">
        <f t="shared" si="8"/>
        <v>-2.9922832738857577</v>
      </c>
      <c r="O27" s="12" t="s">
        <v>236</v>
      </c>
    </row>
    <row r="28" spans="1:15" x14ac:dyDescent="0.25">
      <c r="A28" s="30">
        <v>18</v>
      </c>
      <c r="B28" s="31" t="s">
        <v>249</v>
      </c>
      <c r="C28" s="32">
        <v>19.100000000000001</v>
      </c>
      <c r="D28" s="33" t="s">
        <v>253</v>
      </c>
      <c r="E28" s="48" t="str">
        <f t="shared" si="0"/>
        <v>Significantly Different</v>
      </c>
      <c r="G28" s="12">
        <f t="shared" si="1"/>
        <v>19.100000000000001</v>
      </c>
      <c r="H28" s="12">
        <f t="shared" si="2"/>
        <v>6</v>
      </c>
      <c r="I28" s="12" t="str">
        <f t="shared" si="3"/>
        <v>+/-</v>
      </c>
      <c r="J28" s="12" t="str">
        <f t="shared" si="4"/>
        <v>0.6</v>
      </c>
      <c r="K28" s="13">
        <f t="shared" si="5"/>
        <v>0.36474164133738601</v>
      </c>
      <c r="L28" s="13">
        <f t="shared" si="6"/>
        <v>-1.4000000000000021</v>
      </c>
      <c r="M28" s="13">
        <f t="shared" si="7"/>
        <v>0.38447144804478778</v>
      </c>
      <c r="N28" s="13">
        <f t="shared" si="8"/>
        <v>-3.6413627256838943</v>
      </c>
      <c r="O28" s="12" t="s">
        <v>225</v>
      </c>
    </row>
    <row r="29" spans="1:15" x14ac:dyDescent="0.25">
      <c r="A29" s="30">
        <v>19</v>
      </c>
      <c r="B29" s="31" t="s">
        <v>224</v>
      </c>
      <c r="C29" s="32">
        <v>18.5</v>
      </c>
      <c r="D29" s="33" t="s">
        <v>316</v>
      </c>
      <c r="E29" s="48" t="str">
        <f t="shared" si="0"/>
        <v>Not Significantly Different</v>
      </c>
      <c r="G29" s="12">
        <f t="shared" si="1"/>
        <v>18.5</v>
      </c>
      <c r="H29" s="12">
        <f t="shared" si="2"/>
        <v>6</v>
      </c>
      <c r="I29" s="12" t="str">
        <f t="shared" si="3"/>
        <v>+/-</v>
      </c>
      <c r="J29" s="12" t="str">
        <f t="shared" si="4"/>
        <v>2.6</v>
      </c>
      <c r="K29" s="13">
        <f t="shared" si="5"/>
        <v>1.5805471124620061</v>
      </c>
      <c r="L29" s="13">
        <f t="shared" si="6"/>
        <v>-0.80000000000000071</v>
      </c>
      <c r="M29" s="13">
        <f t="shared" si="7"/>
        <v>1.5852163903228325</v>
      </c>
      <c r="N29" s="13">
        <f t="shared" si="8"/>
        <v>-0.50466296266157018</v>
      </c>
      <c r="O29" s="12" t="s">
        <v>241</v>
      </c>
    </row>
    <row r="30" spans="1:15" x14ac:dyDescent="0.25">
      <c r="A30" s="30">
        <v>20</v>
      </c>
      <c r="B30" s="31" t="s">
        <v>259</v>
      </c>
      <c r="C30" s="32">
        <v>18.2</v>
      </c>
      <c r="D30" s="33" t="s">
        <v>253</v>
      </c>
      <c r="E30" s="48" t="str">
        <f t="shared" si="0"/>
        <v>Not Significantly Different</v>
      </c>
      <c r="G30" s="12">
        <f t="shared" si="1"/>
        <v>18.2</v>
      </c>
      <c r="H30" s="12">
        <f t="shared" si="2"/>
        <v>6</v>
      </c>
      <c r="I30" s="12" t="str">
        <f t="shared" si="3"/>
        <v>+/-</v>
      </c>
      <c r="J30" s="12" t="str">
        <f t="shared" si="4"/>
        <v>0.6</v>
      </c>
      <c r="K30" s="13">
        <f t="shared" si="5"/>
        <v>0.36474164133738601</v>
      </c>
      <c r="L30" s="13">
        <f t="shared" si="6"/>
        <v>-0.5</v>
      </c>
      <c r="M30" s="13">
        <f t="shared" si="7"/>
        <v>0.38447144804478778</v>
      </c>
      <c r="N30" s="13">
        <f t="shared" si="8"/>
        <v>-1.300486687744246</v>
      </c>
      <c r="O30" s="12" t="s">
        <v>207</v>
      </c>
    </row>
    <row r="31" spans="1:15" x14ac:dyDescent="0.25">
      <c r="A31" s="30">
        <v>21</v>
      </c>
      <c r="B31" s="31" t="s">
        <v>242</v>
      </c>
      <c r="C31" s="32">
        <v>17.899999999999999</v>
      </c>
      <c r="D31" s="33" t="s">
        <v>246</v>
      </c>
      <c r="E31" s="48" t="str">
        <f t="shared" si="0"/>
        <v>Not Significantly Different</v>
      </c>
      <c r="G31" s="12">
        <f t="shared" si="1"/>
        <v>17.899999999999999</v>
      </c>
      <c r="H31" s="12">
        <f t="shared" si="2"/>
        <v>6</v>
      </c>
      <c r="I31" s="12" t="str">
        <f t="shared" si="3"/>
        <v>+/-</v>
      </c>
      <c r="J31" s="12" t="str">
        <f t="shared" si="4"/>
        <v>0.9</v>
      </c>
      <c r="K31" s="13">
        <f t="shared" si="5"/>
        <v>0.54711246200607899</v>
      </c>
      <c r="L31" s="13">
        <f t="shared" si="6"/>
        <v>-0.19999999999999929</v>
      </c>
      <c r="M31" s="13">
        <f t="shared" si="7"/>
        <v>0.5604586296226679</v>
      </c>
      <c r="N31" s="13">
        <f t="shared" si="8"/>
        <v>-0.35685060311168815</v>
      </c>
      <c r="O31" s="12" t="s">
        <v>244</v>
      </c>
    </row>
    <row r="32" spans="1:15" x14ac:dyDescent="0.25">
      <c r="A32" s="30">
        <v>22</v>
      </c>
      <c r="B32" s="31" t="s">
        <v>237</v>
      </c>
      <c r="C32" s="32">
        <v>17.5</v>
      </c>
      <c r="D32" s="33" t="s">
        <v>294</v>
      </c>
      <c r="E32" s="48" t="str">
        <f t="shared" si="0"/>
        <v>Not Significantly Different</v>
      </c>
      <c r="G32" s="12">
        <f t="shared" si="1"/>
        <v>17.5</v>
      </c>
      <c r="H32" s="12">
        <f t="shared" si="2"/>
        <v>6</v>
      </c>
      <c r="I32" s="12" t="str">
        <f t="shared" si="3"/>
        <v>+/-</v>
      </c>
      <c r="J32" s="12" t="str">
        <f t="shared" si="4"/>
        <v>0.8</v>
      </c>
      <c r="K32" s="13">
        <f t="shared" si="5"/>
        <v>0.48632218844984804</v>
      </c>
      <c r="L32" s="13">
        <f t="shared" si="6"/>
        <v>0.19999999999999929</v>
      </c>
      <c r="M32" s="13">
        <f t="shared" si="7"/>
        <v>0.50128943776506518</v>
      </c>
      <c r="N32" s="13">
        <f t="shared" si="8"/>
        <v>0.39897110318476625</v>
      </c>
      <c r="O32" s="12" t="s">
        <v>247</v>
      </c>
    </row>
    <row r="33" spans="1:15" x14ac:dyDescent="0.25">
      <c r="A33" s="30">
        <v>22</v>
      </c>
      <c r="B33" s="31" t="s">
        <v>245</v>
      </c>
      <c r="C33" s="32">
        <v>17.5</v>
      </c>
      <c r="D33" s="33" t="s">
        <v>325</v>
      </c>
      <c r="E33" s="48" t="str">
        <f t="shared" si="0"/>
        <v>Not Significantly Different</v>
      </c>
      <c r="G33" s="12">
        <f t="shared" si="1"/>
        <v>17.5</v>
      </c>
      <c r="H33" s="12">
        <f t="shared" si="2"/>
        <v>6</v>
      </c>
      <c r="I33" s="12" t="str">
        <f t="shared" si="3"/>
        <v>+/-</v>
      </c>
      <c r="J33" s="12" t="str">
        <f t="shared" si="4"/>
        <v>2.3</v>
      </c>
      <c r="K33" s="13">
        <f t="shared" si="5"/>
        <v>1.3981762917933129</v>
      </c>
      <c r="L33" s="13">
        <f t="shared" si="6"/>
        <v>0.19999999999999929</v>
      </c>
      <c r="M33" s="13">
        <f t="shared" si="7"/>
        <v>1.4034524474912091</v>
      </c>
      <c r="N33" s="13">
        <f t="shared" si="8"/>
        <v>0.14250571892016459</v>
      </c>
      <c r="O33" s="12" t="s">
        <v>249</v>
      </c>
    </row>
    <row r="34" spans="1:15" x14ac:dyDescent="0.25">
      <c r="A34" s="30">
        <v>24</v>
      </c>
      <c r="B34" s="31" t="s">
        <v>254</v>
      </c>
      <c r="C34" s="32">
        <v>17.3</v>
      </c>
      <c r="D34" s="33" t="s">
        <v>320</v>
      </c>
      <c r="E34" s="48" t="str">
        <f t="shared" si="0"/>
        <v>Not Significantly Different</v>
      </c>
      <c r="G34" s="12">
        <f t="shared" si="1"/>
        <v>17.3</v>
      </c>
      <c r="H34" s="12">
        <f t="shared" si="2"/>
        <v>6</v>
      </c>
      <c r="I34" s="12" t="str">
        <f t="shared" si="3"/>
        <v>+/-</v>
      </c>
      <c r="J34" s="12" t="str">
        <f t="shared" si="4"/>
        <v>1.0</v>
      </c>
      <c r="K34" s="13">
        <f t="shared" si="5"/>
        <v>0.60790273556231</v>
      </c>
      <c r="L34" s="13">
        <f t="shared" si="6"/>
        <v>0.39999999999999858</v>
      </c>
      <c r="M34" s="13">
        <f t="shared" si="7"/>
        <v>0.61994158219973061</v>
      </c>
      <c r="N34" s="13">
        <f t="shared" si="8"/>
        <v>0.64522208460462327</v>
      </c>
      <c r="O34" s="12" t="s">
        <v>240</v>
      </c>
    </row>
    <row r="35" spans="1:15" x14ac:dyDescent="0.25">
      <c r="A35" s="30">
        <v>25</v>
      </c>
      <c r="B35" s="31" t="s">
        <v>218</v>
      </c>
      <c r="C35" s="32">
        <v>17.100000000000001</v>
      </c>
      <c r="D35" s="33" t="s">
        <v>255</v>
      </c>
      <c r="E35" s="48" t="str">
        <f t="shared" si="0"/>
        <v>Significantly Different</v>
      </c>
      <c r="G35" s="12">
        <f t="shared" si="1"/>
        <v>17.100000000000001</v>
      </c>
      <c r="H35" s="12">
        <f t="shared" si="2"/>
        <v>6</v>
      </c>
      <c r="I35" s="12" t="str">
        <f t="shared" si="3"/>
        <v>+/-</v>
      </c>
      <c r="J35" s="12" t="str">
        <f t="shared" si="4"/>
        <v>0.4</v>
      </c>
      <c r="K35" s="13">
        <f t="shared" si="5"/>
        <v>0.24316109422492402</v>
      </c>
      <c r="L35" s="13">
        <f t="shared" si="6"/>
        <v>0.59999999999999787</v>
      </c>
      <c r="M35" s="13">
        <f t="shared" si="7"/>
        <v>0.2718623680850808</v>
      </c>
      <c r="N35" s="13">
        <f t="shared" si="8"/>
        <v>2.2069990937922848</v>
      </c>
      <c r="O35" s="12" t="s">
        <v>250</v>
      </c>
    </row>
    <row r="36" spans="1:15" x14ac:dyDescent="0.25">
      <c r="A36" s="30">
        <v>26</v>
      </c>
      <c r="B36" s="31" t="s">
        <v>248</v>
      </c>
      <c r="C36" s="32">
        <v>16.399999999999999</v>
      </c>
      <c r="D36" s="33" t="s">
        <v>253</v>
      </c>
      <c r="E36" s="48" t="str">
        <f t="shared" si="0"/>
        <v>Significantly Different</v>
      </c>
      <c r="G36" s="12">
        <f t="shared" si="1"/>
        <v>16.399999999999999</v>
      </c>
      <c r="H36" s="12">
        <f t="shared" si="2"/>
        <v>6</v>
      </c>
      <c r="I36" s="12" t="str">
        <f t="shared" si="3"/>
        <v>+/-</v>
      </c>
      <c r="J36" s="12" t="str">
        <f t="shared" si="4"/>
        <v>0.6</v>
      </c>
      <c r="K36" s="13">
        <f t="shared" si="5"/>
        <v>0.36474164133738601</v>
      </c>
      <c r="L36" s="13">
        <f t="shared" si="6"/>
        <v>1.3000000000000007</v>
      </c>
      <c r="M36" s="13">
        <f t="shared" si="7"/>
        <v>0.38447144804478778</v>
      </c>
      <c r="N36" s="13">
        <f t="shared" si="8"/>
        <v>3.3812653881350414</v>
      </c>
      <c r="O36" s="12" t="s">
        <v>242</v>
      </c>
    </row>
    <row r="37" spans="1:15" x14ac:dyDescent="0.25">
      <c r="A37" s="30">
        <v>27</v>
      </c>
      <c r="B37" s="31" t="s">
        <v>238</v>
      </c>
      <c r="C37" s="32">
        <v>16</v>
      </c>
      <c r="D37" s="33" t="s">
        <v>322</v>
      </c>
      <c r="E37" s="48" t="str">
        <f t="shared" si="0"/>
        <v>Significantly Different</v>
      </c>
      <c r="G37" s="12">
        <f t="shared" si="1"/>
        <v>16</v>
      </c>
      <c r="H37" s="12">
        <f t="shared" si="2"/>
        <v>6</v>
      </c>
      <c r="I37" s="12" t="str">
        <f t="shared" si="3"/>
        <v>+/-</v>
      </c>
      <c r="J37" s="12" t="str">
        <f t="shared" si="4"/>
        <v>1.5</v>
      </c>
      <c r="K37" s="13">
        <f t="shared" si="5"/>
        <v>0.91185410334346506</v>
      </c>
      <c r="L37" s="13">
        <f t="shared" si="6"/>
        <v>1.6999999999999993</v>
      </c>
      <c r="M37" s="13">
        <f t="shared" si="7"/>
        <v>0.91992376598307335</v>
      </c>
      <c r="N37" s="13">
        <f t="shared" si="8"/>
        <v>1.8479792161726578</v>
      </c>
      <c r="O37" s="12" t="s">
        <v>223</v>
      </c>
    </row>
    <row r="38" spans="1:15" x14ac:dyDescent="0.25">
      <c r="A38" s="30">
        <v>28</v>
      </c>
      <c r="B38" s="31" t="s">
        <v>235</v>
      </c>
      <c r="C38" s="32">
        <v>15.9</v>
      </c>
      <c r="D38" s="33" t="s">
        <v>265</v>
      </c>
      <c r="E38" s="48" t="str">
        <f t="shared" si="0"/>
        <v>Significantly Different</v>
      </c>
      <c r="G38" s="12">
        <f t="shared" si="1"/>
        <v>15.9</v>
      </c>
      <c r="H38" s="12">
        <f t="shared" si="2"/>
        <v>6</v>
      </c>
      <c r="I38" s="12" t="str">
        <f t="shared" si="3"/>
        <v>+/-</v>
      </c>
      <c r="J38" s="12" t="str">
        <f t="shared" si="4"/>
        <v>0.7</v>
      </c>
      <c r="K38" s="13">
        <f t="shared" si="5"/>
        <v>0.42553191489361697</v>
      </c>
      <c r="L38" s="13">
        <f t="shared" si="6"/>
        <v>1.7999999999999989</v>
      </c>
      <c r="M38" s="13">
        <f t="shared" si="7"/>
        <v>0.44255987168878524</v>
      </c>
      <c r="N38" s="13">
        <f t="shared" si="8"/>
        <v>4.0672462985206801</v>
      </c>
      <c r="O38" s="12" t="s">
        <v>227</v>
      </c>
    </row>
    <row r="39" spans="1:15" x14ac:dyDescent="0.25">
      <c r="A39" s="30">
        <v>29</v>
      </c>
      <c r="B39" s="31" t="s">
        <v>223</v>
      </c>
      <c r="C39" s="32">
        <v>15.2</v>
      </c>
      <c r="D39" s="33" t="s">
        <v>334</v>
      </c>
      <c r="E39" s="48" t="str">
        <f t="shared" si="0"/>
        <v>Significantly Different</v>
      </c>
      <c r="G39" s="12">
        <f t="shared" si="1"/>
        <v>15.2</v>
      </c>
      <c r="H39" s="12">
        <f t="shared" si="2"/>
        <v>6</v>
      </c>
      <c r="I39" s="12" t="str">
        <f t="shared" si="3"/>
        <v>+/-</v>
      </c>
      <c r="J39" s="12" t="str">
        <f t="shared" si="4"/>
        <v>1.8</v>
      </c>
      <c r="K39" s="13">
        <f t="shared" si="5"/>
        <v>1.094224924012158</v>
      </c>
      <c r="L39" s="13">
        <f t="shared" si="6"/>
        <v>2.5</v>
      </c>
      <c r="M39" s="13">
        <f t="shared" si="7"/>
        <v>1.1009586794088044</v>
      </c>
      <c r="N39" s="13">
        <f t="shared" si="8"/>
        <v>2.2707482549140323</v>
      </c>
      <c r="O39" s="12" t="s">
        <v>254</v>
      </c>
    </row>
    <row r="40" spans="1:15" x14ac:dyDescent="0.25">
      <c r="A40" s="30">
        <v>30</v>
      </c>
      <c r="B40" s="31" t="s">
        <v>239</v>
      </c>
      <c r="C40" s="32">
        <v>15.1</v>
      </c>
      <c r="D40" s="33" t="s">
        <v>321</v>
      </c>
      <c r="E40" s="48" t="str">
        <f t="shared" si="0"/>
        <v>Significantly Different</v>
      </c>
      <c r="G40" s="12">
        <f t="shared" si="1"/>
        <v>15.1</v>
      </c>
      <c r="H40" s="12">
        <f t="shared" si="2"/>
        <v>6</v>
      </c>
      <c r="I40" s="12" t="str">
        <f t="shared" si="3"/>
        <v>+/-</v>
      </c>
      <c r="J40" s="12" t="str">
        <f t="shared" si="4"/>
        <v>1.2</v>
      </c>
      <c r="K40" s="13">
        <f t="shared" si="5"/>
        <v>0.72948328267477203</v>
      </c>
      <c r="L40" s="13">
        <f t="shared" si="6"/>
        <v>2.5999999999999996</v>
      </c>
      <c r="M40" s="13">
        <f t="shared" si="7"/>
        <v>0.73954559638884132</v>
      </c>
      <c r="N40" s="13">
        <f t="shared" si="8"/>
        <v>3.5156723435250652</v>
      </c>
      <c r="O40" s="12" t="s">
        <v>214</v>
      </c>
    </row>
    <row r="41" spans="1:15" x14ac:dyDescent="0.25">
      <c r="A41" s="30">
        <v>31</v>
      </c>
      <c r="B41" s="31" t="s">
        <v>236</v>
      </c>
      <c r="C41" s="32">
        <v>14.5</v>
      </c>
      <c r="D41" s="33" t="s">
        <v>314</v>
      </c>
      <c r="E41" s="48" t="str">
        <f t="shared" si="0"/>
        <v>Significantly Different</v>
      </c>
      <c r="G41" s="12">
        <f t="shared" si="1"/>
        <v>14.5</v>
      </c>
      <c r="H41" s="12">
        <f t="shared" si="2"/>
        <v>6</v>
      </c>
      <c r="I41" s="12" t="str">
        <f t="shared" si="3"/>
        <v>+/-</v>
      </c>
      <c r="J41" s="12" t="str">
        <f t="shared" si="4"/>
        <v>1.1</v>
      </c>
      <c r="K41" s="13">
        <f t="shared" si="5"/>
        <v>0.66869300911854113</v>
      </c>
      <c r="L41" s="13">
        <f t="shared" si="6"/>
        <v>3.1999999999999993</v>
      </c>
      <c r="M41" s="13">
        <f t="shared" si="7"/>
        <v>0.67965592021270205</v>
      </c>
      <c r="N41" s="13">
        <f t="shared" si="8"/>
        <v>4.7082647334235563</v>
      </c>
      <c r="O41" s="12" t="s">
        <v>257</v>
      </c>
    </row>
    <row r="42" spans="1:15" x14ac:dyDescent="0.25">
      <c r="A42" s="30">
        <v>32</v>
      </c>
      <c r="B42" s="31" t="s">
        <v>221</v>
      </c>
      <c r="C42" s="32">
        <v>14</v>
      </c>
      <c r="D42" s="33" t="s">
        <v>319</v>
      </c>
      <c r="E42" s="48" t="str">
        <f t="shared" si="0"/>
        <v>Significantly Different</v>
      </c>
      <c r="G42" s="12">
        <f t="shared" si="1"/>
        <v>14</v>
      </c>
      <c r="H42" s="12">
        <f t="shared" si="2"/>
        <v>6</v>
      </c>
      <c r="I42" s="12" t="str">
        <f t="shared" si="3"/>
        <v>+/-</v>
      </c>
      <c r="J42" s="12" t="str">
        <f t="shared" si="4"/>
        <v>1.6</v>
      </c>
      <c r="K42" s="13">
        <f t="shared" si="5"/>
        <v>0.97264437689969607</v>
      </c>
      <c r="L42" s="13">
        <f t="shared" si="6"/>
        <v>3.6999999999999993</v>
      </c>
      <c r="M42" s="13">
        <f t="shared" si="7"/>
        <v>0.98021370799982366</v>
      </c>
      <c r="N42" s="13">
        <f t="shared" si="8"/>
        <v>3.7746870603860856</v>
      </c>
      <c r="O42" s="12" t="s">
        <v>252</v>
      </c>
    </row>
    <row r="43" spans="1:15" x14ac:dyDescent="0.25">
      <c r="A43" s="30">
        <v>33</v>
      </c>
      <c r="B43" s="31" t="s">
        <v>207</v>
      </c>
      <c r="C43" s="32">
        <v>13.8</v>
      </c>
      <c r="D43" s="33" t="s">
        <v>322</v>
      </c>
      <c r="E43" s="48" t="str">
        <f t="shared" si="0"/>
        <v>Significantly Different</v>
      </c>
      <c r="G43" s="12">
        <f t="shared" si="1"/>
        <v>13.8</v>
      </c>
      <c r="H43" s="12">
        <f t="shared" si="2"/>
        <v>6</v>
      </c>
      <c r="I43" s="12" t="str">
        <f t="shared" si="3"/>
        <v>+/-</v>
      </c>
      <c r="J43" s="12" t="str">
        <f t="shared" si="4"/>
        <v>1.5</v>
      </c>
      <c r="K43" s="13">
        <f t="shared" si="5"/>
        <v>0.91185410334346506</v>
      </c>
      <c r="L43" s="13">
        <f t="shared" si="6"/>
        <v>3.8999999999999986</v>
      </c>
      <c r="M43" s="13">
        <f t="shared" si="7"/>
        <v>0.91992376598307335</v>
      </c>
      <c r="N43" s="13">
        <f t="shared" si="8"/>
        <v>4.2394817312196267</v>
      </c>
      <c r="O43" s="12" t="s">
        <v>259</v>
      </c>
    </row>
    <row r="44" spans="1:15" x14ac:dyDescent="0.25">
      <c r="A44" s="30">
        <v>34</v>
      </c>
      <c r="B44" s="31" t="s">
        <v>222</v>
      </c>
      <c r="C44" s="32">
        <v>13.7</v>
      </c>
      <c r="D44" s="33" t="s">
        <v>320</v>
      </c>
      <c r="E44" s="48" t="str">
        <f t="shared" si="0"/>
        <v>Significantly Different</v>
      </c>
      <c r="G44" s="12">
        <f t="shared" si="1"/>
        <v>13.7</v>
      </c>
      <c r="H44" s="12">
        <f t="shared" si="2"/>
        <v>6</v>
      </c>
      <c r="I44" s="12" t="str">
        <f t="shared" si="3"/>
        <v>+/-</v>
      </c>
      <c r="J44" s="12" t="str">
        <f t="shared" si="4"/>
        <v>1.0</v>
      </c>
      <c r="K44" s="13">
        <f t="shared" si="5"/>
        <v>0.60790273556231</v>
      </c>
      <c r="L44" s="13">
        <f t="shared" si="6"/>
        <v>4</v>
      </c>
      <c r="M44" s="13">
        <f t="shared" si="7"/>
        <v>0.61994158219973061</v>
      </c>
      <c r="N44" s="13">
        <f t="shared" si="8"/>
        <v>6.4522208460462549</v>
      </c>
      <c r="O44" s="12" t="s">
        <v>261</v>
      </c>
    </row>
    <row r="45" spans="1:15" x14ac:dyDescent="0.25">
      <c r="A45" s="30">
        <v>35</v>
      </c>
      <c r="B45" s="31" t="s">
        <v>234</v>
      </c>
      <c r="C45" s="32">
        <v>13.6</v>
      </c>
      <c r="D45" s="33" t="s">
        <v>265</v>
      </c>
      <c r="E45" s="48" t="str">
        <f t="shared" si="0"/>
        <v>Significantly Different</v>
      </c>
      <c r="G45" s="12">
        <f t="shared" si="1"/>
        <v>13.6</v>
      </c>
      <c r="H45" s="12">
        <f t="shared" si="2"/>
        <v>6</v>
      </c>
      <c r="I45" s="12" t="str">
        <f t="shared" si="3"/>
        <v>+/-</v>
      </c>
      <c r="J45" s="12" t="str">
        <f t="shared" si="4"/>
        <v>0.7</v>
      </c>
      <c r="K45" s="13">
        <f t="shared" si="5"/>
        <v>0.42553191489361697</v>
      </c>
      <c r="L45" s="13">
        <f t="shared" si="6"/>
        <v>4.0999999999999996</v>
      </c>
      <c r="M45" s="13">
        <f t="shared" si="7"/>
        <v>0.44255987168878524</v>
      </c>
      <c r="N45" s="13">
        <f t="shared" si="8"/>
        <v>9.264283235519331</v>
      </c>
      <c r="O45" s="12" t="s">
        <v>230</v>
      </c>
    </row>
    <row r="46" spans="1:15" x14ac:dyDescent="0.25">
      <c r="A46" s="30">
        <v>35</v>
      </c>
      <c r="B46" s="31" t="s">
        <v>216</v>
      </c>
      <c r="C46" s="32">
        <v>13.6</v>
      </c>
      <c r="D46" s="33" t="s">
        <v>325</v>
      </c>
      <c r="E46" s="48" t="str">
        <f t="shared" si="0"/>
        <v>Significantly Different</v>
      </c>
      <c r="G46" s="12">
        <f t="shared" si="1"/>
        <v>13.6</v>
      </c>
      <c r="H46" s="12">
        <f t="shared" si="2"/>
        <v>6</v>
      </c>
      <c r="I46" s="12" t="str">
        <f t="shared" si="3"/>
        <v>+/-</v>
      </c>
      <c r="J46" s="12" t="str">
        <f t="shared" si="4"/>
        <v>2.3</v>
      </c>
      <c r="K46" s="13">
        <f t="shared" si="5"/>
        <v>1.3981762917933129</v>
      </c>
      <c r="L46" s="13">
        <f t="shared" si="6"/>
        <v>4.0999999999999996</v>
      </c>
      <c r="M46" s="13">
        <f t="shared" si="7"/>
        <v>1.4034524474912091</v>
      </c>
      <c r="N46" s="13">
        <f t="shared" si="8"/>
        <v>2.9213672378633841</v>
      </c>
      <c r="O46" s="12" t="s">
        <v>243</v>
      </c>
    </row>
    <row r="47" spans="1:15" x14ac:dyDescent="0.25">
      <c r="A47" s="30">
        <v>37</v>
      </c>
      <c r="B47" s="31" t="s">
        <v>211</v>
      </c>
      <c r="C47" s="32">
        <v>13.5</v>
      </c>
      <c r="D47" s="33" t="s">
        <v>332</v>
      </c>
      <c r="E47" s="48" t="str">
        <f t="shared" si="0"/>
        <v>Significantly Different</v>
      </c>
      <c r="G47" s="12">
        <f t="shared" si="1"/>
        <v>13.5</v>
      </c>
      <c r="H47" s="12">
        <f t="shared" si="2"/>
        <v>6</v>
      </c>
      <c r="I47" s="12" t="str">
        <f t="shared" si="3"/>
        <v>+/-</v>
      </c>
      <c r="J47" s="12" t="str">
        <f t="shared" si="4"/>
        <v>2.2</v>
      </c>
      <c r="K47" s="13">
        <f t="shared" si="5"/>
        <v>1.3373860182370823</v>
      </c>
      <c r="L47" s="13">
        <f t="shared" si="6"/>
        <v>4.1999999999999993</v>
      </c>
      <c r="M47" s="13">
        <f t="shared" si="7"/>
        <v>1.3429010355242872</v>
      </c>
      <c r="N47" s="13">
        <f t="shared" si="8"/>
        <v>3.1275573470388016</v>
      </c>
      <c r="O47" s="12" t="s">
        <v>260</v>
      </c>
    </row>
    <row r="48" spans="1:15" x14ac:dyDescent="0.25">
      <c r="A48" s="30">
        <v>37</v>
      </c>
      <c r="B48" s="31" t="s">
        <v>257</v>
      </c>
      <c r="C48" s="32">
        <v>13.5</v>
      </c>
      <c r="D48" s="33" t="s">
        <v>265</v>
      </c>
      <c r="E48" s="48" t="str">
        <f t="shared" si="0"/>
        <v>Significantly Different</v>
      </c>
      <c r="G48" s="12">
        <f t="shared" si="1"/>
        <v>13.5</v>
      </c>
      <c r="H48" s="12">
        <f t="shared" si="2"/>
        <v>6</v>
      </c>
      <c r="I48" s="12" t="str">
        <f t="shared" si="3"/>
        <v>+/-</v>
      </c>
      <c r="J48" s="12" t="str">
        <f t="shared" si="4"/>
        <v>0.7</v>
      </c>
      <c r="K48" s="13">
        <f t="shared" si="5"/>
        <v>0.42553191489361697</v>
      </c>
      <c r="L48" s="13">
        <f t="shared" si="6"/>
        <v>4.1999999999999993</v>
      </c>
      <c r="M48" s="13">
        <f t="shared" si="7"/>
        <v>0.44255987168878524</v>
      </c>
      <c r="N48" s="13">
        <f t="shared" si="8"/>
        <v>9.4902413632149241</v>
      </c>
      <c r="O48" s="12" t="s">
        <v>239</v>
      </c>
    </row>
    <row r="49" spans="1:15" x14ac:dyDescent="0.25">
      <c r="A49" s="30">
        <v>39</v>
      </c>
      <c r="B49" s="31" t="s">
        <v>262</v>
      </c>
      <c r="C49" s="32">
        <v>13.3</v>
      </c>
      <c r="D49" s="33" t="s">
        <v>265</v>
      </c>
      <c r="E49" s="48" t="str">
        <f t="shared" si="0"/>
        <v>Significantly Different</v>
      </c>
      <c r="G49" s="12">
        <f t="shared" si="1"/>
        <v>13.3</v>
      </c>
      <c r="H49" s="12">
        <f t="shared" si="2"/>
        <v>6</v>
      </c>
      <c r="I49" s="12" t="str">
        <f t="shared" si="3"/>
        <v>+/-</v>
      </c>
      <c r="J49" s="12" t="str">
        <f t="shared" si="4"/>
        <v>0.7</v>
      </c>
      <c r="K49" s="13">
        <f t="shared" si="5"/>
        <v>0.42553191489361697</v>
      </c>
      <c r="L49" s="13">
        <f t="shared" si="6"/>
        <v>4.3999999999999986</v>
      </c>
      <c r="M49" s="13">
        <f t="shared" si="7"/>
        <v>0.44255987168878524</v>
      </c>
      <c r="N49" s="13">
        <f t="shared" si="8"/>
        <v>9.9421576186061102</v>
      </c>
      <c r="O49" s="12" t="s">
        <v>248</v>
      </c>
    </row>
    <row r="50" spans="1:15" x14ac:dyDescent="0.25">
      <c r="A50" s="30">
        <v>40</v>
      </c>
      <c r="B50" s="31" t="s">
        <v>219</v>
      </c>
      <c r="C50" s="32">
        <v>13.1</v>
      </c>
      <c r="D50" s="33" t="s">
        <v>320</v>
      </c>
      <c r="E50" s="48" t="str">
        <f t="shared" si="0"/>
        <v>Significantly Different</v>
      </c>
      <c r="G50" s="12">
        <f t="shared" si="1"/>
        <v>13.1</v>
      </c>
      <c r="H50" s="12">
        <f t="shared" si="2"/>
        <v>6</v>
      </c>
      <c r="I50" s="12" t="str">
        <f t="shared" si="3"/>
        <v>+/-</v>
      </c>
      <c r="J50" s="12" t="str">
        <f t="shared" si="4"/>
        <v>1.0</v>
      </c>
      <c r="K50" s="13">
        <f t="shared" si="5"/>
        <v>0.60790273556231</v>
      </c>
      <c r="L50" s="13">
        <f t="shared" si="6"/>
        <v>4.5999999999999996</v>
      </c>
      <c r="M50" s="13">
        <f t="shared" si="7"/>
        <v>0.61994158219973061</v>
      </c>
      <c r="N50" s="13">
        <f t="shared" si="8"/>
        <v>7.4200539729531929</v>
      </c>
      <c r="O50" s="12" t="s">
        <v>245</v>
      </c>
    </row>
    <row r="51" spans="1:15" x14ac:dyDescent="0.25">
      <c r="A51" s="30">
        <v>41</v>
      </c>
      <c r="B51" s="31" t="s">
        <v>227</v>
      </c>
      <c r="C51" s="32">
        <v>12.4</v>
      </c>
      <c r="D51" s="33" t="s">
        <v>314</v>
      </c>
      <c r="E51" s="48" t="str">
        <f t="shared" si="0"/>
        <v>Significantly Different</v>
      </c>
      <c r="G51" s="12">
        <f t="shared" si="1"/>
        <v>12.4</v>
      </c>
      <c r="H51" s="12">
        <f t="shared" si="2"/>
        <v>6</v>
      </c>
      <c r="I51" s="12" t="str">
        <f t="shared" si="3"/>
        <v>+/-</v>
      </c>
      <c r="J51" s="12" t="str">
        <f t="shared" si="4"/>
        <v>1.1</v>
      </c>
      <c r="K51" s="13">
        <f t="shared" si="5"/>
        <v>0.66869300911854113</v>
      </c>
      <c r="L51" s="13">
        <f t="shared" si="6"/>
        <v>5.2999999999999989</v>
      </c>
      <c r="M51" s="13">
        <f t="shared" si="7"/>
        <v>0.67965592021270205</v>
      </c>
      <c r="N51" s="13">
        <f t="shared" si="8"/>
        <v>7.7980634647327651</v>
      </c>
      <c r="O51" s="12" t="s">
        <v>263</v>
      </c>
    </row>
    <row r="52" spans="1:15" x14ac:dyDescent="0.25">
      <c r="A52" s="30">
        <v>42</v>
      </c>
      <c r="B52" s="31" t="s">
        <v>256</v>
      </c>
      <c r="C52" s="32">
        <v>12.1</v>
      </c>
      <c r="D52" s="33" t="s">
        <v>294</v>
      </c>
      <c r="E52" s="48" t="str">
        <f t="shared" si="0"/>
        <v>Significantly Different</v>
      </c>
      <c r="G52" s="12">
        <f t="shared" si="1"/>
        <v>12.1</v>
      </c>
      <c r="H52" s="12">
        <f t="shared" si="2"/>
        <v>6</v>
      </c>
      <c r="I52" s="12" t="str">
        <f t="shared" si="3"/>
        <v>+/-</v>
      </c>
      <c r="J52" s="12" t="str">
        <f t="shared" si="4"/>
        <v>0.8</v>
      </c>
      <c r="K52" s="13">
        <f t="shared" si="5"/>
        <v>0.48632218844984804</v>
      </c>
      <c r="L52" s="13">
        <f t="shared" si="6"/>
        <v>5.6</v>
      </c>
      <c r="M52" s="13">
        <f t="shared" si="7"/>
        <v>0.50128943776506518</v>
      </c>
      <c r="N52" s="13">
        <f t="shared" si="8"/>
        <v>11.171190889173495</v>
      </c>
      <c r="O52" s="12" t="s">
        <v>238</v>
      </c>
    </row>
    <row r="53" spans="1:15" x14ac:dyDescent="0.25">
      <c r="A53" s="30">
        <v>43</v>
      </c>
      <c r="B53" s="31" t="s">
        <v>247</v>
      </c>
      <c r="C53" s="32">
        <v>11.8</v>
      </c>
      <c r="D53" s="33" t="s">
        <v>294</v>
      </c>
      <c r="E53" s="48" t="str">
        <f t="shared" si="0"/>
        <v>Significantly Different</v>
      </c>
      <c r="G53" s="12">
        <f t="shared" si="1"/>
        <v>11.8</v>
      </c>
      <c r="H53" s="12">
        <f t="shared" si="2"/>
        <v>6</v>
      </c>
      <c r="I53" s="12" t="str">
        <f t="shared" si="3"/>
        <v>+/-</v>
      </c>
      <c r="J53" s="12" t="str">
        <f t="shared" si="4"/>
        <v>0.8</v>
      </c>
      <c r="K53" s="13">
        <f t="shared" si="5"/>
        <v>0.48632218844984804</v>
      </c>
      <c r="L53" s="13">
        <f t="shared" si="6"/>
        <v>5.8999999999999986</v>
      </c>
      <c r="M53" s="13">
        <f t="shared" si="7"/>
        <v>0.50128943776506518</v>
      </c>
      <c r="N53" s="13">
        <f t="shared" si="8"/>
        <v>11.769647543950644</v>
      </c>
      <c r="O53" s="12" t="s">
        <v>251</v>
      </c>
    </row>
    <row r="54" spans="1:15" x14ac:dyDescent="0.25">
      <c r="A54" s="30">
        <v>44</v>
      </c>
      <c r="B54" s="31" t="s">
        <v>233</v>
      </c>
      <c r="C54" s="32">
        <v>11.6</v>
      </c>
      <c r="D54" s="33" t="s">
        <v>334</v>
      </c>
      <c r="E54" s="48" t="str">
        <f t="shared" si="0"/>
        <v>Significantly Different</v>
      </c>
      <c r="G54" s="12">
        <f t="shared" si="1"/>
        <v>11.6</v>
      </c>
      <c r="H54" s="12">
        <f t="shared" si="2"/>
        <v>6</v>
      </c>
      <c r="I54" s="12" t="str">
        <f t="shared" si="3"/>
        <v>+/-</v>
      </c>
      <c r="J54" s="12" t="str">
        <f t="shared" si="4"/>
        <v>1.8</v>
      </c>
      <c r="K54" s="13">
        <f t="shared" si="5"/>
        <v>1.094224924012158</v>
      </c>
      <c r="L54" s="13">
        <f t="shared" si="6"/>
        <v>6.1</v>
      </c>
      <c r="M54" s="13">
        <f t="shared" si="7"/>
        <v>1.1009586794088044</v>
      </c>
      <c r="N54" s="13">
        <f t="shared" si="8"/>
        <v>5.5406257419902376</v>
      </c>
      <c r="O54" s="12" t="s">
        <v>258</v>
      </c>
    </row>
    <row r="55" spans="1:15" x14ac:dyDescent="0.25">
      <c r="A55" s="30">
        <v>45</v>
      </c>
      <c r="B55" s="31" t="s">
        <v>220</v>
      </c>
      <c r="C55" s="32">
        <v>11.5</v>
      </c>
      <c r="D55" s="33" t="s">
        <v>246</v>
      </c>
      <c r="E55" s="48" t="str">
        <f t="shared" si="0"/>
        <v>Significantly Different</v>
      </c>
      <c r="G55" s="12">
        <f t="shared" si="1"/>
        <v>11.5</v>
      </c>
      <c r="H55" s="12">
        <f t="shared" si="2"/>
        <v>6</v>
      </c>
      <c r="I55" s="12" t="str">
        <f t="shared" si="3"/>
        <v>+/-</v>
      </c>
      <c r="J55" s="12" t="str">
        <f t="shared" si="4"/>
        <v>0.9</v>
      </c>
      <c r="K55" s="13">
        <f t="shared" si="5"/>
        <v>0.54711246200607899</v>
      </c>
      <c r="L55" s="13">
        <f t="shared" si="6"/>
        <v>6.1999999999999993</v>
      </c>
      <c r="M55" s="13">
        <f t="shared" si="7"/>
        <v>0.5604586296226679</v>
      </c>
      <c r="N55" s="13">
        <f t="shared" si="8"/>
        <v>11.06236869646237</v>
      </c>
      <c r="O55" s="12" t="s">
        <v>232</v>
      </c>
    </row>
    <row r="56" spans="1:15" x14ac:dyDescent="0.25">
      <c r="A56" s="30">
        <v>46</v>
      </c>
      <c r="B56" s="31" t="s">
        <v>240</v>
      </c>
      <c r="C56" s="32">
        <v>11.3</v>
      </c>
      <c r="D56" s="33" t="s">
        <v>265</v>
      </c>
      <c r="E56" s="48" t="str">
        <f t="shared" si="0"/>
        <v>Significantly Different</v>
      </c>
      <c r="G56" s="12">
        <f t="shared" si="1"/>
        <v>11.3</v>
      </c>
      <c r="H56" s="12">
        <f t="shared" si="2"/>
        <v>6</v>
      </c>
      <c r="I56" s="12" t="str">
        <f t="shared" si="3"/>
        <v>+/-</v>
      </c>
      <c r="J56" s="12" t="str">
        <f t="shared" si="4"/>
        <v>0.7</v>
      </c>
      <c r="K56" s="13">
        <f t="shared" si="5"/>
        <v>0.42553191489361697</v>
      </c>
      <c r="L56" s="13">
        <f t="shared" si="6"/>
        <v>6.3999999999999986</v>
      </c>
      <c r="M56" s="13">
        <f t="shared" si="7"/>
        <v>0.44255987168878524</v>
      </c>
      <c r="N56" s="13">
        <f t="shared" si="8"/>
        <v>14.461320172517979</v>
      </c>
      <c r="O56" s="12" t="s">
        <v>209</v>
      </c>
    </row>
    <row r="57" spans="1:15" x14ac:dyDescent="0.25">
      <c r="A57" s="30">
        <v>47</v>
      </c>
      <c r="B57" s="31" t="s">
        <v>244</v>
      </c>
      <c r="C57" s="32">
        <v>11.2</v>
      </c>
      <c r="D57" s="33" t="s">
        <v>246</v>
      </c>
      <c r="E57" s="48" t="str">
        <f t="shared" si="0"/>
        <v>Significantly Different</v>
      </c>
      <c r="G57" s="12">
        <f t="shared" si="1"/>
        <v>11.2</v>
      </c>
      <c r="H57" s="12">
        <f t="shared" si="2"/>
        <v>6</v>
      </c>
      <c r="I57" s="12" t="str">
        <f t="shared" si="3"/>
        <v>+/-</v>
      </c>
      <c r="J57" s="12" t="str">
        <f t="shared" si="4"/>
        <v>0.9</v>
      </c>
      <c r="K57" s="13">
        <f t="shared" si="5"/>
        <v>0.54711246200607899</v>
      </c>
      <c r="L57" s="13">
        <f t="shared" si="6"/>
        <v>6.5</v>
      </c>
      <c r="M57" s="13">
        <f t="shared" si="7"/>
        <v>0.5604586296226679</v>
      </c>
      <c r="N57" s="13">
        <f t="shared" si="8"/>
        <v>11.597644601129906</v>
      </c>
      <c r="O57" s="12" t="s">
        <v>262</v>
      </c>
    </row>
    <row r="58" spans="1:15" x14ac:dyDescent="0.25">
      <c r="A58" s="30">
        <v>48</v>
      </c>
      <c r="B58" s="31" t="s">
        <v>209</v>
      </c>
      <c r="C58" s="32">
        <v>11.1</v>
      </c>
      <c r="D58" s="33" t="s">
        <v>317</v>
      </c>
      <c r="E58" s="48" t="str">
        <f t="shared" si="0"/>
        <v>Significantly Different</v>
      </c>
      <c r="G58" s="12">
        <f t="shared" si="1"/>
        <v>11.1</v>
      </c>
      <c r="H58" s="12">
        <f t="shared" si="2"/>
        <v>6</v>
      </c>
      <c r="I58" s="12" t="str">
        <f t="shared" si="3"/>
        <v>+/-</v>
      </c>
      <c r="J58" s="12" t="str">
        <f t="shared" si="4"/>
        <v>2.0</v>
      </c>
      <c r="K58" s="13">
        <f t="shared" si="5"/>
        <v>1.21580547112462</v>
      </c>
      <c r="L58" s="13">
        <f t="shared" si="6"/>
        <v>6.6</v>
      </c>
      <c r="M58" s="13">
        <f t="shared" si="7"/>
        <v>1.2218693764280717</v>
      </c>
      <c r="N58" s="13">
        <f t="shared" si="8"/>
        <v>5.4015593870549257</v>
      </c>
      <c r="O58" s="12" t="s">
        <v>256</v>
      </c>
    </row>
    <row r="59" spans="1:15" x14ac:dyDescent="0.25">
      <c r="A59" s="30">
        <v>49</v>
      </c>
      <c r="B59" s="31" t="s">
        <v>214</v>
      </c>
      <c r="C59" s="32">
        <v>10.199999999999999</v>
      </c>
      <c r="D59" s="33" t="s">
        <v>315</v>
      </c>
      <c r="E59" s="48" t="str">
        <f t="shared" si="0"/>
        <v>Significantly Different</v>
      </c>
      <c r="G59" s="12">
        <f t="shared" si="1"/>
        <v>10.199999999999999</v>
      </c>
      <c r="H59" s="12">
        <f t="shared" si="2"/>
        <v>6</v>
      </c>
      <c r="I59" s="12" t="str">
        <f t="shared" si="3"/>
        <v>+/-</v>
      </c>
      <c r="J59" s="12" t="str">
        <f t="shared" si="4"/>
        <v>1.7</v>
      </c>
      <c r="K59" s="13">
        <f t="shared" si="5"/>
        <v>1.0334346504559271</v>
      </c>
      <c r="L59" s="13">
        <f t="shared" si="6"/>
        <v>7.5</v>
      </c>
      <c r="M59" s="13">
        <f t="shared" si="7"/>
        <v>1.0405618704330513</v>
      </c>
      <c r="N59" s="13">
        <f t="shared" si="8"/>
        <v>7.2076444593138129</v>
      </c>
      <c r="O59" s="12" t="s">
        <v>212</v>
      </c>
    </row>
    <row r="60" spans="1:15" x14ac:dyDescent="0.25">
      <c r="A60" s="30">
        <v>50</v>
      </c>
      <c r="B60" s="31" t="s">
        <v>230</v>
      </c>
      <c r="C60" s="32">
        <v>9.6999999999999993</v>
      </c>
      <c r="D60" s="33" t="s">
        <v>322</v>
      </c>
      <c r="E60" s="48" t="str">
        <f t="shared" si="0"/>
        <v>Significantly Different</v>
      </c>
      <c r="G60" s="12">
        <f t="shared" si="1"/>
        <v>9.6999999999999993</v>
      </c>
      <c r="H60" s="12">
        <f t="shared" si="2"/>
        <v>6</v>
      </c>
      <c r="I60" s="12" t="str">
        <f t="shared" si="3"/>
        <v>+/-</v>
      </c>
      <c r="J60" s="12" t="str">
        <f t="shared" si="4"/>
        <v>1.5</v>
      </c>
      <c r="K60" s="13">
        <f t="shared" si="5"/>
        <v>0.91185410334346506</v>
      </c>
      <c r="L60" s="13">
        <f t="shared" si="6"/>
        <v>8</v>
      </c>
      <c r="M60" s="13">
        <f t="shared" si="7"/>
        <v>0.91992376598307335</v>
      </c>
      <c r="N60" s="13">
        <f t="shared" si="8"/>
        <v>8.6963727819889804</v>
      </c>
      <c r="O60" s="12" t="s">
        <v>234</v>
      </c>
    </row>
    <row r="61" spans="1:15" x14ac:dyDescent="0.25">
      <c r="A61" s="30">
        <v>51</v>
      </c>
      <c r="B61" s="31" t="s">
        <v>232</v>
      </c>
      <c r="C61" s="32">
        <v>9.3000000000000007</v>
      </c>
      <c r="D61" s="33" t="s">
        <v>246</v>
      </c>
      <c r="E61" s="48" t="str">
        <f t="shared" si="0"/>
        <v>Significantly Different</v>
      </c>
      <c r="G61" s="12">
        <f t="shared" si="1"/>
        <v>9.3000000000000007</v>
      </c>
      <c r="H61" s="12">
        <f t="shared" si="2"/>
        <v>6</v>
      </c>
      <c r="I61" s="12" t="str">
        <f t="shared" si="3"/>
        <v>+/-</v>
      </c>
      <c r="J61" s="12" t="str">
        <f t="shared" si="4"/>
        <v>0.9</v>
      </c>
      <c r="K61" s="13">
        <f t="shared" si="5"/>
        <v>0.54711246200607899</v>
      </c>
      <c r="L61" s="13">
        <f t="shared" si="6"/>
        <v>8.3999999999999986</v>
      </c>
      <c r="M61" s="13">
        <f t="shared" si="7"/>
        <v>0.5604586296226679</v>
      </c>
      <c r="N61" s="13">
        <f t="shared" si="8"/>
        <v>14.987725330690953</v>
      </c>
      <c r="O61" s="12" t="s">
        <v>216</v>
      </c>
    </row>
    <row r="62" spans="1:15" ht="15.75" thickBot="1" x14ac:dyDescent="0.3">
      <c r="A62" s="36"/>
      <c r="B62" s="37" t="s">
        <v>264</v>
      </c>
      <c r="C62" s="38">
        <v>56.8</v>
      </c>
      <c r="D62" s="39" t="s">
        <v>315</v>
      </c>
      <c r="E62" s="49" t="str">
        <f t="shared" si="0"/>
        <v>Significantly Different</v>
      </c>
      <c r="G62" s="12">
        <f t="shared" si="1"/>
        <v>56.8</v>
      </c>
      <c r="H62" s="12">
        <f t="shared" si="2"/>
        <v>6</v>
      </c>
      <c r="I62" s="12" t="str">
        <f t="shared" si="3"/>
        <v>+/-</v>
      </c>
      <c r="J62" s="12" t="str">
        <f t="shared" si="4"/>
        <v>1.7</v>
      </c>
      <c r="K62" s="13">
        <f t="shared" si="5"/>
        <v>1.0334346504559271</v>
      </c>
      <c r="L62" s="13">
        <f t="shared" si="6"/>
        <v>-39.099999999999994</v>
      </c>
      <c r="M62" s="13">
        <f t="shared" si="7"/>
        <v>1.0405618704330513</v>
      </c>
      <c r="N62" s="13">
        <f t="shared" si="8"/>
        <v>-37.575853114556011</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245" priority="5" operator="equal">
      <formula>"State Selected"</formula>
    </cfRule>
    <cfRule type="cellIs" dxfId="244" priority="6" operator="equal">
      <formula>"Not Significantly Different"</formula>
    </cfRule>
  </conditionalFormatting>
  <conditionalFormatting sqref="E10:E62">
    <cfRule type="cellIs" dxfId="243" priority="1" operator="equal">
      <formula>"OTHER ERROR"</formula>
    </cfRule>
    <cfRule type="cellIs" dxfId="242" priority="2" operator="equal">
      <formula>"Statistical Test not applicable"</formula>
    </cfRule>
    <cfRule type="cellIs" dxfId="241" priority="3" operator="equal">
      <formula>"Geography Selected"</formula>
    </cfRule>
    <cfRule type="cellIs" dxfId="240"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501AF4E7-ADD9-4415-BC6D-729163EFDB59}">
      <formula1>$O$10:$O$62</formula1>
    </dataValidation>
  </dataValidation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96EC7-A8A1-4AE9-88DB-E930F985F077}">
  <sheetPr codeName="Sheet100"/>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103</v>
      </c>
    </row>
    <row r="2" spans="1:16" x14ac:dyDescent="0.25">
      <c r="A2" s="14" t="s">
        <v>181</v>
      </c>
      <c r="B2" s="12" t="s">
        <v>483</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9.4</v>
      </c>
      <c r="C6" s="12" t="s">
        <v>188</v>
      </c>
      <c r="H6" s="19" t="s">
        <v>189</v>
      </c>
      <c r="I6" s="12">
        <f>VLOOKUP($B$4,$B$9:$K$62,6,FALSE)</f>
        <v>9.4</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9.4</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9.4</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226</v>
      </c>
      <c r="C11" s="32">
        <v>16.7</v>
      </c>
      <c r="D11" s="35" t="s">
        <v>325</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16.7</v>
      </c>
      <c r="H11" s="12">
        <f t="shared" ref="H11:H62" si="2">LEN(TRIM(D11))</f>
        <v>6</v>
      </c>
      <c r="I11" s="12" t="str">
        <f t="shared" ref="I11:I62" si="3">IF(H11&gt;=3,MID(TRIM(D11),1,3),"NO")</f>
        <v>+/-</v>
      </c>
      <c r="J11" s="12" t="str">
        <f t="shared" ref="J11:J62" si="4">IF(TRIM(I11)="+/-",MID(TRIM(D11),4,H11-3),D11)</f>
        <v>2.3</v>
      </c>
      <c r="K11" s="13">
        <f t="shared" ref="K11:K62" si="5">IF(TRIM(J11)="*****",0,IF(ISERROR(VALUE(J11)),"NA",VALUE(J11/$I$4)))</f>
        <v>1.3981762917933129</v>
      </c>
      <c r="L11" s="13">
        <f t="shared" ref="L11:L62" si="6">IF(AND(ISNUMBER(G11),ISNUMBER($I$6)),$I$6-G11,"N/A")</f>
        <v>-7.2999999999999989</v>
      </c>
      <c r="M11" s="13">
        <f t="shared" ref="M11:M62" si="7">IF(AND(ISNUMBER(K11),ISNUMBER($I$7)),SQRT(K11^2+($I$7)^2),"N/A")</f>
        <v>1.3994971955284299</v>
      </c>
      <c r="N11" s="13">
        <f>IF(AND(ISNUMBER(L11),ISNUMBER(M11),M11&lt;&gt;0),L11/M11,"NA")</f>
        <v>-5.2161590772203192</v>
      </c>
      <c r="O11" s="12" t="s">
        <v>208</v>
      </c>
    </row>
    <row r="12" spans="1:16" x14ac:dyDescent="0.25">
      <c r="A12" s="30">
        <v>2</v>
      </c>
      <c r="B12" s="31" t="s">
        <v>252</v>
      </c>
      <c r="C12" s="32">
        <v>13.3</v>
      </c>
      <c r="D12" s="33" t="s">
        <v>314</v>
      </c>
      <c r="E12" s="48" t="str">
        <f t="shared" si="0"/>
        <v>Significantly Different</v>
      </c>
      <c r="G12" s="12">
        <f t="shared" si="1"/>
        <v>13.3</v>
      </c>
      <c r="H12" s="12">
        <f t="shared" si="2"/>
        <v>6</v>
      </c>
      <c r="I12" s="12" t="str">
        <f t="shared" si="3"/>
        <v>+/-</v>
      </c>
      <c r="J12" s="12" t="str">
        <f t="shared" si="4"/>
        <v>1.1</v>
      </c>
      <c r="K12" s="13">
        <f t="shared" si="5"/>
        <v>0.66869300911854113</v>
      </c>
      <c r="L12" s="13">
        <f t="shared" si="6"/>
        <v>-3.9000000000000004</v>
      </c>
      <c r="M12" s="13">
        <f t="shared" si="7"/>
        <v>0.67145051776214359</v>
      </c>
      <c r="N12" s="13">
        <f t="shared" ref="N12:N62" si="8">IF(AND(ISNUMBER(L12),ISNUMBER(M12),M12&lt;&gt;0),L12/M12,"NA")</f>
        <v>-5.8083207873577765</v>
      </c>
      <c r="O12" s="12" t="s">
        <v>211</v>
      </c>
    </row>
    <row r="13" spans="1:16" x14ac:dyDescent="0.25">
      <c r="A13" s="30">
        <v>3</v>
      </c>
      <c r="B13" s="31" t="s">
        <v>241</v>
      </c>
      <c r="C13" s="32">
        <v>12.4</v>
      </c>
      <c r="D13" s="33" t="s">
        <v>265</v>
      </c>
      <c r="E13" s="48" t="str">
        <f t="shared" si="0"/>
        <v>Significantly Different</v>
      </c>
      <c r="G13" s="12">
        <f t="shared" si="1"/>
        <v>12.4</v>
      </c>
      <c r="H13" s="12">
        <f t="shared" si="2"/>
        <v>6</v>
      </c>
      <c r="I13" s="12" t="str">
        <f t="shared" si="3"/>
        <v>+/-</v>
      </c>
      <c r="J13" s="12" t="str">
        <f t="shared" si="4"/>
        <v>0.7</v>
      </c>
      <c r="K13" s="13">
        <f t="shared" si="5"/>
        <v>0.42553191489361697</v>
      </c>
      <c r="L13" s="13">
        <f t="shared" si="6"/>
        <v>-3</v>
      </c>
      <c r="M13" s="13">
        <f t="shared" si="7"/>
        <v>0.42985214661796195</v>
      </c>
      <c r="N13" s="13">
        <f t="shared" si="8"/>
        <v>-6.979143930311225</v>
      </c>
      <c r="O13" s="12" t="s">
        <v>213</v>
      </c>
    </row>
    <row r="14" spans="1:16" x14ac:dyDescent="0.25">
      <c r="A14" s="30">
        <v>3</v>
      </c>
      <c r="B14" s="31" t="s">
        <v>250</v>
      </c>
      <c r="C14" s="32">
        <v>12.4</v>
      </c>
      <c r="D14" s="33" t="s">
        <v>294</v>
      </c>
      <c r="E14" s="48" t="str">
        <f t="shared" si="0"/>
        <v>Significantly Different</v>
      </c>
      <c r="G14" s="12">
        <f t="shared" si="1"/>
        <v>12.4</v>
      </c>
      <c r="H14" s="12">
        <f t="shared" si="2"/>
        <v>6</v>
      </c>
      <c r="I14" s="12" t="str">
        <f t="shared" si="3"/>
        <v>+/-</v>
      </c>
      <c r="J14" s="12" t="str">
        <f t="shared" si="4"/>
        <v>0.8</v>
      </c>
      <c r="K14" s="13">
        <f t="shared" si="5"/>
        <v>0.48632218844984804</v>
      </c>
      <c r="L14" s="13">
        <f t="shared" si="6"/>
        <v>-3</v>
      </c>
      <c r="M14" s="13">
        <f t="shared" si="7"/>
        <v>0.49010685399991183</v>
      </c>
      <c r="N14" s="13">
        <f t="shared" si="8"/>
        <v>-6.1211141519774372</v>
      </c>
      <c r="O14" s="12" t="s">
        <v>215</v>
      </c>
    </row>
    <row r="15" spans="1:16" x14ac:dyDescent="0.25">
      <c r="A15" s="30">
        <v>5</v>
      </c>
      <c r="B15" s="31" t="s">
        <v>259</v>
      </c>
      <c r="C15" s="32">
        <v>11.8</v>
      </c>
      <c r="D15" s="33" t="s">
        <v>255</v>
      </c>
      <c r="E15" s="48" t="str">
        <f t="shared" si="0"/>
        <v>Significantly Different</v>
      </c>
      <c r="G15" s="12">
        <f t="shared" si="1"/>
        <v>11.8</v>
      </c>
      <c r="H15" s="12">
        <f t="shared" si="2"/>
        <v>6</v>
      </c>
      <c r="I15" s="12" t="str">
        <f t="shared" si="3"/>
        <v>+/-</v>
      </c>
      <c r="J15" s="12" t="str">
        <f t="shared" si="4"/>
        <v>0.4</v>
      </c>
      <c r="K15" s="13">
        <f t="shared" si="5"/>
        <v>0.24316109422492402</v>
      </c>
      <c r="L15" s="13">
        <f t="shared" si="6"/>
        <v>-2.4000000000000004</v>
      </c>
      <c r="M15" s="13">
        <f t="shared" si="7"/>
        <v>0.25064471888253259</v>
      </c>
      <c r="N15" s="13">
        <f t="shared" si="8"/>
        <v>-9.5753064764344256</v>
      </c>
      <c r="O15" s="12" t="s">
        <v>218</v>
      </c>
    </row>
    <row r="16" spans="1:16" x14ac:dyDescent="0.25">
      <c r="A16" s="30">
        <v>6</v>
      </c>
      <c r="B16" s="31" t="s">
        <v>245</v>
      </c>
      <c r="C16" s="32">
        <v>11.2</v>
      </c>
      <c r="D16" s="33" t="s">
        <v>321</v>
      </c>
      <c r="E16" s="48" t="str">
        <f t="shared" si="0"/>
        <v>Significantly Different</v>
      </c>
      <c r="G16" s="12">
        <f t="shared" si="1"/>
        <v>11.2</v>
      </c>
      <c r="H16" s="12">
        <f t="shared" si="2"/>
        <v>6</v>
      </c>
      <c r="I16" s="12" t="str">
        <f t="shared" si="3"/>
        <v>+/-</v>
      </c>
      <c r="J16" s="12" t="str">
        <f t="shared" si="4"/>
        <v>1.2</v>
      </c>
      <c r="K16" s="13">
        <f t="shared" si="5"/>
        <v>0.72948328267477203</v>
      </c>
      <c r="L16" s="13">
        <f t="shared" si="6"/>
        <v>-1.7999999999999989</v>
      </c>
      <c r="M16" s="13">
        <f t="shared" si="7"/>
        <v>0.73201182849801194</v>
      </c>
      <c r="N16" s="13">
        <f t="shared" si="8"/>
        <v>-2.458976658469239</v>
      </c>
      <c r="O16" s="12" t="s">
        <v>220</v>
      </c>
    </row>
    <row r="17" spans="1:15" x14ac:dyDescent="0.25">
      <c r="A17" s="30">
        <v>7</v>
      </c>
      <c r="B17" s="31" t="s">
        <v>258</v>
      </c>
      <c r="C17" s="32">
        <v>11.1</v>
      </c>
      <c r="D17" s="33" t="s">
        <v>255</v>
      </c>
      <c r="E17" s="48" t="str">
        <f t="shared" si="0"/>
        <v>Significantly Different</v>
      </c>
      <c r="G17" s="12">
        <f t="shared" si="1"/>
        <v>11.1</v>
      </c>
      <c r="H17" s="12">
        <f t="shared" si="2"/>
        <v>6</v>
      </c>
      <c r="I17" s="12" t="str">
        <f t="shared" si="3"/>
        <v>+/-</v>
      </c>
      <c r="J17" s="12" t="str">
        <f t="shared" si="4"/>
        <v>0.4</v>
      </c>
      <c r="K17" s="13">
        <f t="shared" si="5"/>
        <v>0.24316109422492402</v>
      </c>
      <c r="L17" s="13">
        <f t="shared" si="6"/>
        <v>-1.6999999999999993</v>
      </c>
      <c r="M17" s="13">
        <f t="shared" si="7"/>
        <v>0.25064471888253259</v>
      </c>
      <c r="N17" s="13">
        <f t="shared" si="8"/>
        <v>-6.7825087541410483</v>
      </c>
      <c r="O17" s="12" t="s">
        <v>222</v>
      </c>
    </row>
    <row r="18" spans="1:15" x14ac:dyDescent="0.25">
      <c r="A18" s="30">
        <v>8</v>
      </c>
      <c r="B18" s="31" t="s">
        <v>229</v>
      </c>
      <c r="C18" s="32">
        <v>10.6</v>
      </c>
      <c r="D18" s="33" t="s">
        <v>228</v>
      </c>
      <c r="E18" s="48" t="str">
        <f t="shared" si="0"/>
        <v>Significantly Different</v>
      </c>
      <c r="G18" s="12">
        <f t="shared" si="1"/>
        <v>10.6</v>
      </c>
      <c r="H18" s="12">
        <f t="shared" si="2"/>
        <v>6</v>
      </c>
      <c r="I18" s="12" t="str">
        <f t="shared" si="3"/>
        <v>+/-</v>
      </c>
      <c r="J18" s="12" t="str">
        <f t="shared" si="4"/>
        <v>0.3</v>
      </c>
      <c r="K18" s="13">
        <f t="shared" si="5"/>
        <v>0.18237082066869301</v>
      </c>
      <c r="L18" s="13">
        <f t="shared" si="6"/>
        <v>-1.1999999999999993</v>
      </c>
      <c r="M18" s="13">
        <f t="shared" si="7"/>
        <v>0.19223572402239389</v>
      </c>
      <c r="N18" s="13">
        <f t="shared" si="8"/>
        <v>-6.242336101172377</v>
      </c>
      <c r="O18" s="12" t="s">
        <v>224</v>
      </c>
    </row>
    <row r="19" spans="1:15" x14ac:dyDescent="0.25">
      <c r="A19" s="30">
        <v>9</v>
      </c>
      <c r="B19" s="31" t="s">
        <v>218</v>
      </c>
      <c r="C19" s="32">
        <v>10.5</v>
      </c>
      <c r="D19" s="33" t="s">
        <v>210</v>
      </c>
      <c r="E19" s="48" t="str">
        <f t="shared" si="0"/>
        <v>Significantly Different</v>
      </c>
      <c r="G19" s="12">
        <f t="shared" si="1"/>
        <v>10.5</v>
      </c>
      <c r="H19" s="12">
        <f t="shared" si="2"/>
        <v>6</v>
      </c>
      <c r="I19" s="12" t="str">
        <f t="shared" si="3"/>
        <v>+/-</v>
      </c>
      <c r="J19" s="12" t="str">
        <f t="shared" si="4"/>
        <v>0.2</v>
      </c>
      <c r="K19" s="13">
        <f t="shared" si="5"/>
        <v>0.12158054711246201</v>
      </c>
      <c r="L19" s="13">
        <f t="shared" si="6"/>
        <v>-1.0999999999999996</v>
      </c>
      <c r="M19" s="13">
        <f t="shared" si="7"/>
        <v>0.1359311840425404</v>
      </c>
      <c r="N19" s="13">
        <f t="shared" si="8"/>
        <v>-8.092330010571736</v>
      </c>
      <c r="O19" s="12" t="s">
        <v>226</v>
      </c>
    </row>
    <row r="20" spans="1:15" x14ac:dyDescent="0.25">
      <c r="A20" s="30">
        <v>10</v>
      </c>
      <c r="B20" s="31" t="s">
        <v>208</v>
      </c>
      <c r="C20" s="32">
        <v>10.3</v>
      </c>
      <c r="D20" s="35" t="s">
        <v>253</v>
      </c>
      <c r="E20" s="48" t="str">
        <f t="shared" si="0"/>
        <v>Significantly Different</v>
      </c>
      <c r="G20" s="12">
        <f t="shared" si="1"/>
        <v>10.3</v>
      </c>
      <c r="H20" s="12">
        <f t="shared" si="2"/>
        <v>6</v>
      </c>
      <c r="I20" s="12" t="str">
        <f t="shared" si="3"/>
        <v>+/-</v>
      </c>
      <c r="J20" s="12" t="str">
        <f t="shared" si="4"/>
        <v>0.6</v>
      </c>
      <c r="K20" s="13">
        <f t="shared" si="5"/>
        <v>0.36474164133738601</v>
      </c>
      <c r="L20" s="13">
        <f t="shared" si="6"/>
        <v>-0.90000000000000036</v>
      </c>
      <c r="M20" s="13">
        <f t="shared" si="7"/>
        <v>0.36977279819442066</v>
      </c>
      <c r="N20" s="13">
        <f t="shared" si="8"/>
        <v>-2.4339270070558157</v>
      </c>
      <c r="O20" s="12" t="s">
        <v>229</v>
      </c>
    </row>
    <row r="21" spans="1:15" x14ac:dyDescent="0.25">
      <c r="A21" s="30">
        <v>10</v>
      </c>
      <c r="B21" s="31" t="s">
        <v>230</v>
      </c>
      <c r="C21" s="32">
        <v>10.3</v>
      </c>
      <c r="D21" s="33" t="s">
        <v>333</v>
      </c>
      <c r="E21" s="48" t="str">
        <f t="shared" si="0"/>
        <v>Not Significantly Different</v>
      </c>
      <c r="G21" s="12">
        <f t="shared" si="1"/>
        <v>10.3</v>
      </c>
      <c r="H21" s="12">
        <f t="shared" si="2"/>
        <v>6</v>
      </c>
      <c r="I21" s="12" t="str">
        <f t="shared" si="3"/>
        <v>+/-</v>
      </c>
      <c r="J21" s="12" t="str">
        <f t="shared" si="4"/>
        <v>1.3</v>
      </c>
      <c r="K21" s="13">
        <f t="shared" si="5"/>
        <v>0.79027355623100304</v>
      </c>
      <c r="L21" s="13">
        <f t="shared" si="6"/>
        <v>-0.90000000000000036</v>
      </c>
      <c r="M21" s="13">
        <f t="shared" si="7"/>
        <v>0.79260819516141623</v>
      </c>
      <c r="N21" s="13">
        <f t="shared" si="8"/>
        <v>-1.1354916659885324</v>
      </c>
      <c r="O21" s="12" t="s">
        <v>231</v>
      </c>
    </row>
    <row r="22" spans="1:15" x14ac:dyDescent="0.25">
      <c r="A22" s="30">
        <v>12</v>
      </c>
      <c r="B22" s="31" t="s">
        <v>215</v>
      </c>
      <c r="C22" s="32">
        <v>10.199999999999999</v>
      </c>
      <c r="D22" s="33" t="s">
        <v>294</v>
      </c>
      <c r="E22" s="48" t="str">
        <f t="shared" si="0"/>
        <v>Not Significantly Different</v>
      </c>
      <c r="G22" s="12">
        <f t="shared" si="1"/>
        <v>10.199999999999999</v>
      </c>
      <c r="H22" s="12">
        <f t="shared" si="2"/>
        <v>6</v>
      </c>
      <c r="I22" s="12" t="str">
        <f t="shared" si="3"/>
        <v>+/-</v>
      </c>
      <c r="J22" s="12" t="str">
        <f t="shared" si="4"/>
        <v>0.8</v>
      </c>
      <c r="K22" s="13">
        <f t="shared" si="5"/>
        <v>0.48632218844984804</v>
      </c>
      <c r="L22" s="13">
        <f t="shared" si="6"/>
        <v>-0.79999999999999893</v>
      </c>
      <c r="M22" s="13">
        <f t="shared" si="7"/>
        <v>0.49010685399991183</v>
      </c>
      <c r="N22" s="13">
        <f t="shared" si="8"/>
        <v>-1.6322971071939811</v>
      </c>
      <c r="O22" s="12" t="s">
        <v>233</v>
      </c>
    </row>
    <row r="23" spans="1:15" x14ac:dyDescent="0.25">
      <c r="A23" s="30">
        <v>12</v>
      </c>
      <c r="B23" s="31" t="s">
        <v>231</v>
      </c>
      <c r="C23" s="32">
        <v>10.199999999999999</v>
      </c>
      <c r="D23" s="33" t="s">
        <v>217</v>
      </c>
      <c r="E23" s="48" t="str">
        <f t="shared" si="0"/>
        <v>Significantly Different</v>
      </c>
      <c r="G23" s="12">
        <f t="shared" si="1"/>
        <v>10.199999999999999</v>
      </c>
      <c r="H23" s="12">
        <f t="shared" si="2"/>
        <v>6</v>
      </c>
      <c r="I23" s="12" t="str">
        <f t="shared" si="3"/>
        <v>+/-</v>
      </c>
      <c r="J23" s="12" t="str">
        <f t="shared" si="4"/>
        <v>0.5</v>
      </c>
      <c r="K23" s="13">
        <f t="shared" si="5"/>
        <v>0.303951367781155</v>
      </c>
      <c r="L23" s="13">
        <f t="shared" si="6"/>
        <v>-0.79999999999999893</v>
      </c>
      <c r="M23" s="13">
        <f t="shared" si="7"/>
        <v>0.30997079109986531</v>
      </c>
      <c r="N23" s="13">
        <f t="shared" si="8"/>
        <v>-2.5808883384184989</v>
      </c>
      <c r="O23" s="12" t="s">
        <v>221</v>
      </c>
    </row>
    <row r="24" spans="1:15" x14ac:dyDescent="0.25">
      <c r="A24" s="30">
        <v>12</v>
      </c>
      <c r="B24" s="31" t="s">
        <v>225</v>
      </c>
      <c r="C24" s="32">
        <v>10.199999999999999</v>
      </c>
      <c r="D24" s="33" t="s">
        <v>265</v>
      </c>
      <c r="E24" s="48" t="str">
        <f t="shared" si="0"/>
        <v>Significantly Different</v>
      </c>
      <c r="G24" s="12">
        <f t="shared" si="1"/>
        <v>10.199999999999999</v>
      </c>
      <c r="H24" s="12">
        <f t="shared" si="2"/>
        <v>6</v>
      </c>
      <c r="I24" s="12" t="str">
        <f t="shared" si="3"/>
        <v>+/-</v>
      </c>
      <c r="J24" s="12" t="str">
        <f t="shared" si="4"/>
        <v>0.7</v>
      </c>
      <c r="K24" s="13">
        <f t="shared" si="5"/>
        <v>0.42553191489361697</v>
      </c>
      <c r="L24" s="13">
        <f t="shared" si="6"/>
        <v>-0.79999999999999893</v>
      </c>
      <c r="M24" s="13">
        <f t="shared" si="7"/>
        <v>0.42985214661796195</v>
      </c>
      <c r="N24" s="13">
        <f t="shared" si="8"/>
        <v>-1.8611050480829909</v>
      </c>
      <c r="O24" s="12" t="s">
        <v>235</v>
      </c>
    </row>
    <row r="25" spans="1:15" x14ac:dyDescent="0.25">
      <c r="A25" s="30">
        <v>15</v>
      </c>
      <c r="B25" s="31" t="s">
        <v>212</v>
      </c>
      <c r="C25" s="32">
        <v>10</v>
      </c>
      <c r="D25" s="33" t="s">
        <v>246</v>
      </c>
      <c r="E25" s="48" t="str">
        <f t="shared" si="0"/>
        <v>Not Significantly Different</v>
      </c>
      <c r="G25" s="12">
        <f t="shared" si="1"/>
        <v>10</v>
      </c>
      <c r="H25" s="12">
        <f t="shared" si="2"/>
        <v>6</v>
      </c>
      <c r="I25" s="12" t="str">
        <f t="shared" si="3"/>
        <v>+/-</v>
      </c>
      <c r="J25" s="12" t="str">
        <f t="shared" si="4"/>
        <v>0.9</v>
      </c>
      <c r="K25" s="13">
        <f t="shared" si="5"/>
        <v>0.54711246200607899</v>
      </c>
      <c r="L25" s="13">
        <f t="shared" si="6"/>
        <v>-0.59999999999999964</v>
      </c>
      <c r="M25" s="13">
        <f t="shared" si="7"/>
        <v>0.55047933970440222</v>
      </c>
      <c r="N25" s="13">
        <f t="shared" si="8"/>
        <v>-1.0899591623587348</v>
      </c>
      <c r="O25" s="12" t="s">
        <v>237</v>
      </c>
    </row>
    <row r="26" spans="1:15" x14ac:dyDescent="0.25">
      <c r="A26" s="30">
        <v>16</v>
      </c>
      <c r="B26" s="31" t="s">
        <v>254</v>
      </c>
      <c r="C26" s="32">
        <v>9.8000000000000007</v>
      </c>
      <c r="D26" s="33" t="s">
        <v>294</v>
      </c>
      <c r="E26" s="48" t="str">
        <f t="shared" si="0"/>
        <v>Not Significantly Different</v>
      </c>
      <c r="G26" s="12">
        <f t="shared" si="1"/>
        <v>9.8000000000000007</v>
      </c>
      <c r="H26" s="12">
        <f t="shared" si="2"/>
        <v>6</v>
      </c>
      <c r="I26" s="12" t="str">
        <f t="shared" si="3"/>
        <v>+/-</v>
      </c>
      <c r="J26" s="12" t="str">
        <f t="shared" si="4"/>
        <v>0.8</v>
      </c>
      <c r="K26" s="13">
        <f t="shared" si="5"/>
        <v>0.48632218844984804</v>
      </c>
      <c r="L26" s="13">
        <f t="shared" si="6"/>
        <v>-0.40000000000000036</v>
      </c>
      <c r="M26" s="13">
        <f t="shared" si="7"/>
        <v>0.49010685399991183</v>
      </c>
      <c r="N26" s="13">
        <f t="shared" si="8"/>
        <v>-0.81614855359699234</v>
      </c>
      <c r="O26" s="12" t="s">
        <v>219</v>
      </c>
    </row>
    <row r="27" spans="1:15" x14ac:dyDescent="0.25">
      <c r="A27" s="30">
        <v>17</v>
      </c>
      <c r="B27" s="31" t="s">
        <v>263</v>
      </c>
      <c r="C27" s="32">
        <v>9.5</v>
      </c>
      <c r="D27" s="33" t="s">
        <v>253</v>
      </c>
      <c r="E27" s="48" t="str">
        <f t="shared" si="0"/>
        <v>Not Significantly Different</v>
      </c>
      <c r="G27" s="12">
        <f t="shared" si="1"/>
        <v>9.5</v>
      </c>
      <c r="H27" s="12">
        <f t="shared" si="2"/>
        <v>6</v>
      </c>
      <c r="I27" s="12" t="str">
        <f t="shared" si="3"/>
        <v>+/-</v>
      </c>
      <c r="J27" s="12" t="str">
        <f t="shared" si="4"/>
        <v>0.6</v>
      </c>
      <c r="K27" s="13">
        <f t="shared" si="5"/>
        <v>0.36474164133738601</v>
      </c>
      <c r="L27" s="13">
        <f t="shared" si="6"/>
        <v>-9.9999999999999645E-2</v>
      </c>
      <c r="M27" s="13">
        <f t="shared" si="7"/>
        <v>0.36977279819442066</v>
      </c>
      <c r="N27" s="13">
        <f t="shared" si="8"/>
        <v>-0.27043633411731177</v>
      </c>
      <c r="O27" s="12" t="s">
        <v>236</v>
      </c>
    </row>
    <row r="28" spans="1:15" x14ac:dyDescent="0.25">
      <c r="A28" s="30">
        <v>18</v>
      </c>
      <c r="B28" s="31" t="s">
        <v>223</v>
      </c>
      <c r="C28" s="32">
        <v>9.4</v>
      </c>
      <c r="D28" s="33" t="s">
        <v>314</v>
      </c>
      <c r="E28" s="48" t="str">
        <f t="shared" si="0"/>
        <v>Not Significantly Different</v>
      </c>
      <c r="G28" s="12">
        <f t="shared" si="1"/>
        <v>9.4</v>
      </c>
      <c r="H28" s="12">
        <f t="shared" si="2"/>
        <v>6</v>
      </c>
      <c r="I28" s="12" t="str">
        <f t="shared" si="3"/>
        <v>+/-</v>
      </c>
      <c r="J28" s="12" t="str">
        <f t="shared" si="4"/>
        <v>1.1</v>
      </c>
      <c r="K28" s="13">
        <f t="shared" si="5"/>
        <v>0.66869300911854113</v>
      </c>
      <c r="L28" s="13">
        <f t="shared" si="6"/>
        <v>0</v>
      </c>
      <c r="M28" s="13">
        <f t="shared" si="7"/>
        <v>0.67145051776214359</v>
      </c>
      <c r="N28" s="13">
        <f t="shared" si="8"/>
        <v>0</v>
      </c>
      <c r="O28" s="12" t="s">
        <v>225</v>
      </c>
    </row>
    <row r="29" spans="1:15" x14ac:dyDescent="0.25">
      <c r="A29" s="30">
        <v>19</v>
      </c>
      <c r="B29" s="31" t="s">
        <v>209</v>
      </c>
      <c r="C29" s="32">
        <v>9.3000000000000007</v>
      </c>
      <c r="D29" s="33" t="s">
        <v>319</v>
      </c>
      <c r="E29" s="48" t="str">
        <f t="shared" si="0"/>
        <v>Not Significantly Different</v>
      </c>
      <c r="G29" s="12">
        <f t="shared" si="1"/>
        <v>9.3000000000000007</v>
      </c>
      <c r="H29" s="12">
        <f t="shared" si="2"/>
        <v>6</v>
      </c>
      <c r="I29" s="12" t="str">
        <f t="shared" si="3"/>
        <v>+/-</v>
      </c>
      <c r="J29" s="12" t="str">
        <f t="shared" si="4"/>
        <v>1.6</v>
      </c>
      <c r="K29" s="13">
        <f t="shared" si="5"/>
        <v>0.97264437689969607</v>
      </c>
      <c r="L29" s="13">
        <f t="shared" si="6"/>
        <v>9.9999999999999645E-2</v>
      </c>
      <c r="M29" s="13">
        <f t="shared" si="7"/>
        <v>0.97454222139096647</v>
      </c>
      <c r="N29" s="13">
        <f t="shared" si="8"/>
        <v>0.10261228072527161</v>
      </c>
      <c r="O29" s="12" t="s">
        <v>241</v>
      </c>
    </row>
    <row r="30" spans="1:15" x14ac:dyDescent="0.25">
      <c r="A30" s="30">
        <v>20</v>
      </c>
      <c r="B30" s="31" t="s">
        <v>251</v>
      </c>
      <c r="C30" s="32">
        <v>9.1999999999999993</v>
      </c>
      <c r="D30" s="33" t="s">
        <v>217</v>
      </c>
      <c r="E30" s="48" t="str">
        <f t="shared" si="0"/>
        <v>Not Significantly Different</v>
      </c>
      <c r="G30" s="12">
        <f t="shared" si="1"/>
        <v>9.1999999999999993</v>
      </c>
      <c r="H30" s="12">
        <f t="shared" si="2"/>
        <v>6</v>
      </c>
      <c r="I30" s="12" t="str">
        <f t="shared" si="3"/>
        <v>+/-</v>
      </c>
      <c r="J30" s="12" t="str">
        <f t="shared" si="4"/>
        <v>0.5</v>
      </c>
      <c r="K30" s="13">
        <f t="shared" si="5"/>
        <v>0.303951367781155</v>
      </c>
      <c r="L30" s="13">
        <f t="shared" si="6"/>
        <v>0.20000000000000107</v>
      </c>
      <c r="M30" s="13">
        <f t="shared" si="7"/>
        <v>0.30997079109986531</v>
      </c>
      <c r="N30" s="13">
        <f t="shared" si="8"/>
        <v>0.64522208460462893</v>
      </c>
      <c r="O30" s="12" t="s">
        <v>207</v>
      </c>
    </row>
    <row r="31" spans="1:15" x14ac:dyDescent="0.25">
      <c r="A31" s="30">
        <v>21</v>
      </c>
      <c r="B31" s="31" t="s">
        <v>207</v>
      </c>
      <c r="C31" s="32">
        <v>9.1</v>
      </c>
      <c r="D31" s="33" t="s">
        <v>246</v>
      </c>
      <c r="E31" s="48" t="str">
        <f t="shared" si="0"/>
        <v>Not Significantly Different</v>
      </c>
      <c r="G31" s="12">
        <f t="shared" si="1"/>
        <v>9.1</v>
      </c>
      <c r="H31" s="12">
        <f t="shared" si="2"/>
        <v>6</v>
      </c>
      <c r="I31" s="12" t="str">
        <f t="shared" si="3"/>
        <v>+/-</v>
      </c>
      <c r="J31" s="12" t="str">
        <f t="shared" si="4"/>
        <v>0.9</v>
      </c>
      <c r="K31" s="13">
        <f t="shared" si="5"/>
        <v>0.54711246200607899</v>
      </c>
      <c r="L31" s="13">
        <f t="shared" si="6"/>
        <v>0.30000000000000071</v>
      </c>
      <c r="M31" s="13">
        <f t="shared" si="7"/>
        <v>0.55047933970440222</v>
      </c>
      <c r="N31" s="13">
        <f t="shared" si="8"/>
        <v>0.54497958117936895</v>
      </c>
      <c r="O31" s="12" t="s">
        <v>244</v>
      </c>
    </row>
    <row r="32" spans="1:15" x14ac:dyDescent="0.25">
      <c r="A32" s="30">
        <v>21</v>
      </c>
      <c r="B32" s="31" t="s">
        <v>247</v>
      </c>
      <c r="C32" s="32">
        <v>9.1</v>
      </c>
      <c r="D32" s="33" t="s">
        <v>255</v>
      </c>
      <c r="E32" s="48" t="str">
        <f t="shared" si="0"/>
        <v>Not Significantly Different</v>
      </c>
      <c r="G32" s="12">
        <f t="shared" si="1"/>
        <v>9.1</v>
      </c>
      <c r="H32" s="12">
        <f t="shared" si="2"/>
        <v>6</v>
      </c>
      <c r="I32" s="12" t="str">
        <f t="shared" si="3"/>
        <v>+/-</v>
      </c>
      <c r="J32" s="12" t="str">
        <f t="shared" si="4"/>
        <v>0.4</v>
      </c>
      <c r="K32" s="13">
        <f t="shared" si="5"/>
        <v>0.24316109422492402</v>
      </c>
      <c r="L32" s="13">
        <f t="shared" si="6"/>
        <v>0.30000000000000071</v>
      </c>
      <c r="M32" s="13">
        <f t="shared" si="7"/>
        <v>0.25064471888253259</v>
      </c>
      <c r="N32" s="13">
        <f t="shared" si="8"/>
        <v>1.1969133095543059</v>
      </c>
      <c r="O32" s="12" t="s">
        <v>247</v>
      </c>
    </row>
    <row r="33" spans="1:15" x14ac:dyDescent="0.25">
      <c r="A33" s="30">
        <v>23</v>
      </c>
      <c r="B33" s="31" t="s">
        <v>249</v>
      </c>
      <c r="C33" s="32">
        <v>9</v>
      </c>
      <c r="D33" s="33" t="s">
        <v>228</v>
      </c>
      <c r="E33" s="48" t="str">
        <f t="shared" si="0"/>
        <v>Significantly Different</v>
      </c>
      <c r="G33" s="12">
        <f t="shared" si="1"/>
        <v>9</v>
      </c>
      <c r="H33" s="12">
        <f t="shared" si="2"/>
        <v>6</v>
      </c>
      <c r="I33" s="12" t="str">
        <f t="shared" si="3"/>
        <v>+/-</v>
      </c>
      <c r="J33" s="12" t="str">
        <f t="shared" si="4"/>
        <v>0.3</v>
      </c>
      <c r="K33" s="13">
        <f t="shared" si="5"/>
        <v>0.18237082066869301</v>
      </c>
      <c r="L33" s="13">
        <f t="shared" si="6"/>
        <v>0.40000000000000036</v>
      </c>
      <c r="M33" s="13">
        <f t="shared" si="7"/>
        <v>0.19223572402239389</v>
      </c>
      <c r="N33" s="13">
        <f t="shared" si="8"/>
        <v>2.0807787003907952</v>
      </c>
      <c r="O33" s="12" t="s">
        <v>249</v>
      </c>
    </row>
    <row r="34" spans="1:15" x14ac:dyDescent="0.25">
      <c r="A34" s="30">
        <v>23</v>
      </c>
      <c r="B34" s="31" t="s">
        <v>238</v>
      </c>
      <c r="C34" s="32">
        <v>9</v>
      </c>
      <c r="D34" s="33" t="s">
        <v>333</v>
      </c>
      <c r="E34" s="48" t="str">
        <f t="shared" si="0"/>
        <v>Not Significantly Different</v>
      </c>
      <c r="G34" s="12">
        <f t="shared" si="1"/>
        <v>9</v>
      </c>
      <c r="H34" s="12">
        <f t="shared" si="2"/>
        <v>6</v>
      </c>
      <c r="I34" s="12" t="str">
        <f t="shared" si="3"/>
        <v>+/-</v>
      </c>
      <c r="J34" s="12" t="str">
        <f t="shared" si="4"/>
        <v>1.3</v>
      </c>
      <c r="K34" s="13">
        <f t="shared" si="5"/>
        <v>0.79027355623100304</v>
      </c>
      <c r="L34" s="13">
        <f t="shared" si="6"/>
        <v>0.40000000000000036</v>
      </c>
      <c r="M34" s="13">
        <f t="shared" si="7"/>
        <v>0.79260819516141623</v>
      </c>
      <c r="N34" s="13">
        <f t="shared" si="8"/>
        <v>0.50466296266157018</v>
      </c>
      <c r="O34" s="12" t="s">
        <v>240</v>
      </c>
    </row>
    <row r="35" spans="1:15" x14ac:dyDescent="0.25">
      <c r="A35" s="30">
        <v>25</v>
      </c>
      <c r="B35" s="31" t="s">
        <v>235</v>
      </c>
      <c r="C35" s="32">
        <v>8.8000000000000007</v>
      </c>
      <c r="D35" s="33" t="s">
        <v>228</v>
      </c>
      <c r="E35" s="48" t="str">
        <f t="shared" si="0"/>
        <v>Significantly Different</v>
      </c>
      <c r="G35" s="12">
        <f t="shared" si="1"/>
        <v>8.8000000000000007</v>
      </c>
      <c r="H35" s="12">
        <f t="shared" si="2"/>
        <v>6</v>
      </c>
      <c r="I35" s="12" t="str">
        <f t="shared" si="3"/>
        <v>+/-</v>
      </c>
      <c r="J35" s="12" t="str">
        <f t="shared" si="4"/>
        <v>0.3</v>
      </c>
      <c r="K35" s="13">
        <f t="shared" si="5"/>
        <v>0.18237082066869301</v>
      </c>
      <c r="L35" s="13">
        <f t="shared" si="6"/>
        <v>0.59999999999999964</v>
      </c>
      <c r="M35" s="13">
        <f t="shared" si="7"/>
        <v>0.19223572402239389</v>
      </c>
      <c r="N35" s="13">
        <f t="shared" si="8"/>
        <v>3.1211680505861885</v>
      </c>
      <c r="O35" s="12" t="s">
        <v>250</v>
      </c>
    </row>
    <row r="36" spans="1:15" x14ac:dyDescent="0.25">
      <c r="A36" s="30">
        <v>26</v>
      </c>
      <c r="B36" s="31" t="s">
        <v>261</v>
      </c>
      <c r="C36" s="32">
        <v>8.6999999999999993</v>
      </c>
      <c r="D36" s="33" t="s">
        <v>255</v>
      </c>
      <c r="E36" s="48" t="str">
        <f t="shared" si="0"/>
        <v>Significantly Different</v>
      </c>
      <c r="G36" s="12">
        <f t="shared" si="1"/>
        <v>8.6999999999999993</v>
      </c>
      <c r="H36" s="12">
        <f t="shared" si="2"/>
        <v>6</v>
      </c>
      <c r="I36" s="12" t="str">
        <f t="shared" si="3"/>
        <v>+/-</v>
      </c>
      <c r="J36" s="12" t="str">
        <f t="shared" si="4"/>
        <v>0.4</v>
      </c>
      <c r="K36" s="13">
        <f t="shared" si="5"/>
        <v>0.24316109422492402</v>
      </c>
      <c r="L36" s="13">
        <f t="shared" si="6"/>
        <v>0.70000000000000107</v>
      </c>
      <c r="M36" s="13">
        <f t="shared" si="7"/>
        <v>0.25064471888253259</v>
      </c>
      <c r="N36" s="13">
        <f t="shared" si="8"/>
        <v>2.7927977222933782</v>
      </c>
      <c r="O36" s="12" t="s">
        <v>242</v>
      </c>
    </row>
    <row r="37" spans="1:15" x14ac:dyDescent="0.25">
      <c r="A37" s="30">
        <v>26</v>
      </c>
      <c r="B37" s="31" t="s">
        <v>260</v>
      </c>
      <c r="C37" s="32">
        <v>8.6999999999999993</v>
      </c>
      <c r="D37" s="33" t="s">
        <v>217</v>
      </c>
      <c r="E37" s="48" t="str">
        <f t="shared" si="0"/>
        <v>Significantly Different</v>
      </c>
      <c r="G37" s="12">
        <f t="shared" si="1"/>
        <v>8.6999999999999993</v>
      </c>
      <c r="H37" s="12">
        <f t="shared" si="2"/>
        <v>6</v>
      </c>
      <c r="I37" s="12" t="str">
        <f t="shared" si="3"/>
        <v>+/-</v>
      </c>
      <c r="J37" s="12" t="str">
        <f t="shared" si="4"/>
        <v>0.5</v>
      </c>
      <c r="K37" s="13">
        <f t="shared" si="5"/>
        <v>0.303951367781155</v>
      </c>
      <c r="L37" s="13">
        <f t="shared" si="6"/>
        <v>0.70000000000000107</v>
      </c>
      <c r="M37" s="13">
        <f t="shared" si="7"/>
        <v>0.30997079109986531</v>
      </c>
      <c r="N37" s="13">
        <f t="shared" si="8"/>
        <v>2.258277296116193</v>
      </c>
      <c r="O37" s="12" t="s">
        <v>223</v>
      </c>
    </row>
    <row r="38" spans="1:15" x14ac:dyDescent="0.25">
      <c r="A38" s="30">
        <v>28</v>
      </c>
      <c r="B38" s="31" t="s">
        <v>213</v>
      </c>
      <c r="C38" s="32">
        <v>8.6</v>
      </c>
      <c r="D38" s="33" t="s">
        <v>255</v>
      </c>
      <c r="E38" s="48" t="str">
        <f t="shared" si="0"/>
        <v>Significantly Different</v>
      </c>
      <c r="G38" s="12">
        <f t="shared" si="1"/>
        <v>8.6</v>
      </c>
      <c r="H38" s="12">
        <f t="shared" si="2"/>
        <v>6</v>
      </c>
      <c r="I38" s="12" t="str">
        <f t="shared" si="3"/>
        <v>+/-</v>
      </c>
      <c r="J38" s="12" t="str">
        <f t="shared" si="4"/>
        <v>0.4</v>
      </c>
      <c r="K38" s="13">
        <f t="shared" si="5"/>
        <v>0.24316109422492402</v>
      </c>
      <c r="L38" s="13">
        <f t="shared" si="6"/>
        <v>0.80000000000000071</v>
      </c>
      <c r="M38" s="13">
        <f t="shared" si="7"/>
        <v>0.25064471888253259</v>
      </c>
      <c r="N38" s="13">
        <f t="shared" si="8"/>
        <v>3.1917688254781442</v>
      </c>
      <c r="O38" s="12" t="s">
        <v>227</v>
      </c>
    </row>
    <row r="39" spans="1:15" x14ac:dyDescent="0.25">
      <c r="A39" s="30">
        <v>28</v>
      </c>
      <c r="B39" s="31" t="s">
        <v>221</v>
      </c>
      <c r="C39" s="32">
        <v>8.6</v>
      </c>
      <c r="D39" s="33" t="s">
        <v>246</v>
      </c>
      <c r="E39" s="48" t="str">
        <f t="shared" si="0"/>
        <v>Not Significantly Different</v>
      </c>
      <c r="G39" s="12">
        <f t="shared" si="1"/>
        <v>8.6</v>
      </c>
      <c r="H39" s="12">
        <f t="shared" si="2"/>
        <v>6</v>
      </c>
      <c r="I39" s="12" t="str">
        <f t="shared" si="3"/>
        <v>+/-</v>
      </c>
      <c r="J39" s="12" t="str">
        <f t="shared" si="4"/>
        <v>0.9</v>
      </c>
      <c r="K39" s="13">
        <f t="shared" si="5"/>
        <v>0.54711246200607899</v>
      </c>
      <c r="L39" s="13">
        <f t="shared" si="6"/>
        <v>0.80000000000000071</v>
      </c>
      <c r="M39" s="13">
        <f t="shared" si="7"/>
        <v>0.55047933970440222</v>
      </c>
      <c r="N39" s="13">
        <f t="shared" si="8"/>
        <v>1.4532788831449819</v>
      </c>
      <c r="O39" s="12" t="s">
        <v>254</v>
      </c>
    </row>
    <row r="40" spans="1:15" x14ac:dyDescent="0.25">
      <c r="A40" s="30">
        <v>28</v>
      </c>
      <c r="B40" s="31" t="s">
        <v>243</v>
      </c>
      <c r="C40" s="32">
        <v>8.6</v>
      </c>
      <c r="D40" s="33" t="s">
        <v>228</v>
      </c>
      <c r="E40" s="48" t="str">
        <f t="shared" si="0"/>
        <v>Significantly Different</v>
      </c>
      <c r="G40" s="12">
        <f t="shared" si="1"/>
        <v>8.6</v>
      </c>
      <c r="H40" s="12">
        <f t="shared" si="2"/>
        <v>6</v>
      </c>
      <c r="I40" s="12" t="str">
        <f t="shared" si="3"/>
        <v>+/-</v>
      </c>
      <c r="J40" s="12" t="str">
        <f t="shared" si="4"/>
        <v>0.3</v>
      </c>
      <c r="K40" s="13">
        <f t="shared" si="5"/>
        <v>0.18237082066869301</v>
      </c>
      <c r="L40" s="13">
        <f t="shared" si="6"/>
        <v>0.80000000000000071</v>
      </c>
      <c r="M40" s="13">
        <f t="shared" si="7"/>
        <v>0.19223572402239389</v>
      </c>
      <c r="N40" s="13">
        <f t="shared" si="8"/>
        <v>4.1615574007815903</v>
      </c>
      <c r="O40" s="12" t="s">
        <v>214</v>
      </c>
    </row>
    <row r="41" spans="1:15" x14ac:dyDescent="0.25">
      <c r="A41" s="30">
        <v>31</v>
      </c>
      <c r="B41" s="31" t="s">
        <v>262</v>
      </c>
      <c r="C41" s="32">
        <v>8.4</v>
      </c>
      <c r="D41" s="33" t="s">
        <v>217</v>
      </c>
      <c r="E41" s="48" t="str">
        <f t="shared" si="0"/>
        <v>Significantly Different</v>
      </c>
      <c r="G41" s="12">
        <f t="shared" si="1"/>
        <v>8.4</v>
      </c>
      <c r="H41" s="12">
        <f t="shared" si="2"/>
        <v>6</v>
      </c>
      <c r="I41" s="12" t="str">
        <f t="shared" si="3"/>
        <v>+/-</v>
      </c>
      <c r="J41" s="12" t="str">
        <f t="shared" si="4"/>
        <v>0.5</v>
      </c>
      <c r="K41" s="13">
        <f t="shared" si="5"/>
        <v>0.303951367781155</v>
      </c>
      <c r="L41" s="13">
        <f t="shared" si="6"/>
        <v>1</v>
      </c>
      <c r="M41" s="13">
        <f t="shared" si="7"/>
        <v>0.30997079109986531</v>
      </c>
      <c r="N41" s="13">
        <f t="shared" si="8"/>
        <v>3.2261104230231274</v>
      </c>
      <c r="O41" s="12" t="s">
        <v>257</v>
      </c>
    </row>
    <row r="42" spans="1:15" x14ac:dyDescent="0.25">
      <c r="A42" s="30">
        <v>32</v>
      </c>
      <c r="B42" s="31" t="s">
        <v>248</v>
      </c>
      <c r="C42" s="32">
        <v>8.3000000000000007</v>
      </c>
      <c r="D42" s="33" t="s">
        <v>228</v>
      </c>
      <c r="E42" s="48" t="str">
        <f t="shared" si="0"/>
        <v>Significantly Different</v>
      </c>
      <c r="G42" s="12">
        <f t="shared" si="1"/>
        <v>8.3000000000000007</v>
      </c>
      <c r="H42" s="12">
        <f t="shared" si="2"/>
        <v>6</v>
      </c>
      <c r="I42" s="12" t="str">
        <f t="shared" si="3"/>
        <v>+/-</v>
      </c>
      <c r="J42" s="12" t="str">
        <f t="shared" si="4"/>
        <v>0.3</v>
      </c>
      <c r="K42" s="13">
        <f t="shared" si="5"/>
        <v>0.18237082066869301</v>
      </c>
      <c r="L42" s="13">
        <f t="shared" si="6"/>
        <v>1.0999999999999996</v>
      </c>
      <c r="M42" s="13">
        <f t="shared" si="7"/>
        <v>0.19223572402239389</v>
      </c>
      <c r="N42" s="13">
        <f t="shared" si="8"/>
        <v>5.7221414260746801</v>
      </c>
      <c r="O42" s="12" t="s">
        <v>252</v>
      </c>
    </row>
    <row r="43" spans="1:15" x14ac:dyDescent="0.25">
      <c r="A43" s="30">
        <v>33</v>
      </c>
      <c r="B43" s="31" t="s">
        <v>242</v>
      </c>
      <c r="C43" s="32">
        <v>8.1999999999999993</v>
      </c>
      <c r="D43" s="33" t="s">
        <v>255</v>
      </c>
      <c r="E43" s="48" t="str">
        <f t="shared" si="0"/>
        <v>Significantly Different</v>
      </c>
      <c r="G43" s="12">
        <f t="shared" si="1"/>
        <v>8.1999999999999993</v>
      </c>
      <c r="H43" s="12">
        <f t="shared" si="2"/>
        <v>6</v>
      </c>
      <c r="I43" s="12" t="str">
        <f t="shared" si="3"/>
        <v>+/-</v>
      </c>
      <c r="J43" s="12" t="str">
        <f t="shared" si="4"/>
        <v>0.4</v>
      </c>
      <c r="K43" s="13">
        <f t="shared" si="5"/>
        <v>0.24316109422492402</v>
      </c>
      <c r="L43" s="13">
        <f t="shared" si="6"/>
        <v>1.2000000000000011</v>
      </c>
      <c r="M43" s="13">
        <f t="shared" si="7"/>
        <v>0.25064471888253259</v>
      </c>
      <c r="N43" s="13">
        <f t="shared" si="8"/>
        <v>4.7876532382172163</v>
      </c>
      <c r="O43" s="12" t="s">
        <v>259</v>
      </c>
    </row>
    <row r="44" spans="1:15" x14ac:dyDescent="0.25">
      <c r="A44" s="30">
        <v>34</v>
      </c>
      <c r="B44" s="31" t="s">
        <v>236</v>
      </c>
      <c r="C44" s="32">
        <v>8</v>
      </c>
      <c r="D44" s="33" t="s">
        <v>253</v>
      </c>
      <c r="E44" s="48" t="str">
        <f t="shared" si="0"/>
        <v>Significantly Different</v>
      </c>
      <c r="G44" s="12">
        <f t="shared" si="1"/>
        <v>8</v>
      </c>
      <c r="H44" s="12">
        <f t="shared" si="2"/>
        <v>6</v>
      </c>
      <c r="I44" s="12" t="str">
        <f t="shared" si="3"/>
        <v>+/-</v>
      </c>
      <c r="J44" s="12" t="str">
        <f t="shared" si="4"/>
        <v>0.6</v>
      </c>
      <c r="K44" s="13">
        <f t="shared" si="5"/>
        <v>0.36474164133738601</v>
      </c>
      <c r="L44" s="13">
        <f t="shared" si="6"/>
        <v>1.4000000000000004</v>
      </c>
      <c r="M44" s="13">
        <f t="shared" si="7"/>
        <v>0.36977279819442066</v>
      </c>
      <c r="N44" s="13">
        <f t="shared" si="8"/>
        <v>3.7861086776423791</v>
      </c>
      <c r="O44" s="12" t="s">
        <v>261</v>
      </c>
    </row>
    <row r="45" spans="1:15" x14ac:dyDescent="0.25">
      <c r="A45" s="30">
        <v>34</v>
      </c>
      <c r="B45" s="31" t="s">
        <v>257</v>
      </c>
      <c r="C45" s="32">
        <v>8</v>
      </c>
      <c r="D45" s="33" t="s">
        <v>217</v>
      </c>
      <c r="E45" s="48" t="str">
        <f t="shared" si="0"/>
        <v>Significantly Different</v>
      </c>
      <c r="G45" s="12">
        <f t="shared" si="1"/>
        <v>8</v>
      </c>
      <c r="H45" s="12">
        <f t="shared" si="2"/>
        <v>6</v>
      </c>
      <c r="I45" s="12" t="str">
        <f t="shared" si="3"/>
        <v>+/-</v>
      </c>
      <c r="J45" s="12" t="str">
        <f t="shared" si="4"/>
        <v>0.5</v>
      </c>
      <c r="K45" s="13">
        <f t="shared" si="5"/>
        <v>0.303951367781155</v>
      </c>
      <c r="L45" s="13">
        <f t="shared" si="6"/>
        <v>1.4000000000000004</v>
      </c>
      <c r="M45" s="13">
        <f t="shared" si="7"/>
        <v>0.30997079109986531</v>
      </c>
      <c r="N45" s="13">
        <f t="shared" si="8"/>
        <v>4.5165545922323798</v>
      </c>
      <c r="O45" s="12" t="s">
        <v>230</v>
      </c>
    </row>
    <row r="46" spans="1:15" x14ac:dyDescent="0.25">
      <c r="A46" s="30">
        <v>36</v>
      </c>
      <c r="B46" s="31" t="s">
        <v>222</v>
      </c>
      <c r="C46" s="32">
        <v>7.9</v>
      </c>
      <c r="D46" s="33" t="s">
        <v>253</v>
      </c>
      <c r="E46" s="48" t="str">
        <f t="shared" si="0"/>
        <v>Significantly Different</v>
      </c>
      <c r="G46" s="12">
        <f t="shared" si="1"/>
        <v>7.9</v>
      </c>
      <c r="H46" s="12">
        <f t="shared" si="2"/>
        <v>6</v>
      </c>
      <c r="I46" s="12" t="str">
        <f t="shared" si="3"/>
        <v>+/-</v>
      </c>
      <c r="J46" s="12" t="str">
        <f t="shared" si="4"/>
        <v>0.6</v>
      </c>
      <c r="K46" s="13">
        <f t="shared" si="5"/>
        <v>0.36474164133738601</v>
      </c>
      <c r="L46" s="13">
        <f t="shared" si="6"/>
        <v>1.5</v>
      </c>
      <c r="M46" s="13">
        <f t="shared" si="7"/>
        <v>0.36977279819442066</v>
      </c>
      <c r="N46" s="13">
        <f t="shared" si="8"/>
        <v>4.0565450117596908</v>
      </c>
      <c r="O46" s="12" t="s">
        <v>243</v>
      </c>
    </row>
    <row r="47" spans="1:15" x14ac:dyDescent="0.25">
      <c r="A47" s="30">
        <v>36</v>
      </c>
      <c r="B47" s="31" t="s">
        <v>237</v>
      </c>
      <c r="C47" s="32">
        <v>7.9</v>
      </c>
      <c r="D47" s="33" t="s">
        <v>255</v>
      </c>
      <c r="E47" s="48" t="str">
        <f t="shared" si="0"/>
        <v>Significantly Different</v>
      </c>
      <c r="G47" s="12">
        <f t="shared" si="1"/>
        <v>7.9</v>
      </c>
      <c r="H47" s="12">
        <f t="shared" si="2"/>
        <v>6</v>
      </c>
      <c r="I47" s="12" t="str">
        <f t="shared" si="3"/>
        <v>+/-</v>
      </c>
      <c r="J47" s="12" t="str">
        <f t="shared" si="4"/>
        <v>0.4</v>
      </c>
      <c r="K47" s="13">
        <f t="shared" si="5"/>
        <v>0.24316109422492402</v>
      </c>
      <c r="L47" s="13">
        <f t="shared" si="6"/>
        <v>1.5</v>
      </c>
      <c r="M47" s="13">
        <f t="shared" si="7"/>
        <v>0.25064471888253259</v>
      </c>
      <c r="N47" s="13">
        <f t="shared" si="8"/>
        <v>5.9845665477715153</v>
      </c>
      <c r="O47" s="12" t="s">
        <v>260</v>
      </c>
    </row>
    <row r="48" spans="1:15" x14ac:dyDescent="0.25">
      <c r="A48" s="30">
        <v>36</v>
      </c>
      <c r="B48" s="31" t="s">
        <v>239</v>
      </c>
      <c r="C48" s="32">
        <v>7.9</v>
      </c>
      <c r="D48" s="33" t="s">
        <v>253</v>
      </c>
      <c r="E48" s="48" t="str">
        <f t="shared" si="0"/>
        <v>Significantly Different</v>
      </c>
      <c r="G48" s="12">
        <f t="shared" si="1"/>
        <v>7.9</v>
      </c>
      <c r="H48" s="12">
        <f t="shared" si="2"/>
        <v>6</v>
      </c>
      <c r="I48" s="12" t="str">
        <f t="shared" si="3"/>
        <v>+/-</v>
      </c>
      <c r="J48" s="12" t="str">
        <f t="shared" si="4"/>
        <v>0.6</v>
      </c>
      <c r="K48" s="13">
        <f t="shared" si="5"/>
        <v>0.36474164133738601</v>
      </c>
      <c r="L48" s="13">
        <f t="shared" si="6"/>
        <v>1.5</v>
      </c>
      <c r="M48" s="13">
        <f t="shared" si="7"/>
        <v>0.36977279819442066</v>
      </c>
      <c r="N48" s="13">
        <f t="shared" si="8"/>
        <v>4.0565450117596908</v>
      </c>
      <c r="O48" s="12" t="s">
        <v>239</v>
      </c>
    </row>
    <row r="49" spans="1:15" x14ac:dyDescent="0.25">
      <c r="A49" s="30">
        <v>36</v>
      </c>
      <c r="B49" s="31" t="s">
        <v>234</v>
      </c>
      <c r="C49" s="32">
        <v>7.9</v>
      </c>
      <c r="D49" s="33" t="s">
        <v>255</v>
      </c>
      <c r="E49" s="48" t="str">
        <f t="shared" si="0"/>
        <v>Significantly Different</v>
      </c>
      <c r="G49" s="12">
        <f t="shared" si="1"/>
        <v>7.9</v>
      </c>
      <c r="H49" s="12">
        <f t="shared" si="2"/>
        <v>6</v>
      </c>
      <c r="I49" s="12" t="str">
        <f t="shared" si="3"/>
        <v>+/-</v>
      </c>
      <c r="J49" s="12" t="str">
        <f t="shared" si="4"/>
        <v>0.4</v>
      </c>
      <c r="K49" s="13">
        <f t="shared" si="5"/>
        <v>0.24316109422492402</v>
      </c>
      <c r="L49" s="13">
        <f t="shared" si="6"/>
        <v>1.5</v>
      </c>
      <c r="M49" s="13">
        <f t="shared" si="7"/>
        <v>0.25064471888253259</v>
      </c>
      <c r="N49" s="13">
        <f t="shared" si="8"/>
        <v>5.9845665477715153</v>
      </c>
      <c r="O49" s="12" t="s">
        <v>248</v>
      </c>
    </row>
    <row r="50" spans="1:15" x14ac:dyDescent="0.25">
      <c r="A50" s="30">
        <v>40</v>
      </c>
      <c r="B50" s="31" t="s">
        <v>240</v>
      </c>
      <c r="C50" s="32">
        <v>7.6</v>
      </c>
      <c r="D50" s="33" t="s">
        <v>255</v>
      </c>
      <c r="E50" s="48" t="str">
        <f t="shared" si="0"/>
        <v>Significantly Different</v>
      </c>
      <c r="G50" s="12">
        <f t="shared" si="1"/>
        <v>7.6</v>
      </c>
      <c r="H50" s="12">
        <f t="shared" si="2"/>
        <v>6</v>
      </c>
      <c r="I50" s="12" t="str">
        <f t="shared" si="3"/>
        <v>+/-</v>
      </c>
      <c r="J50" s="12" t="str">
        <f t="shared" si="4"/>
        <v>0.4</v>
      </c>
      <c r="K50" s="13">
        <f t="shared" si="5"/>
        <v>0.24316109422492402</v>
      </c>
      <c r="L50" s="13">
        <f t="shared" si="6"/>
        <v>1.8000000000000007</v>
      </c>
      <c r="M50" s="13">
        <f t="shared" si="7"/>
        <v>0.25064471888253259</v>
      </c>
      <c r="N50" s="13">
        <f t="shared" si="8"/>
        <v>7.1814798573258214</v>
      </c>
      <c r="O50" s="12" t="s">
        <v>245</v>
      </c>
    </row>
    <row r="51" spans="1:15" x14ac:dyDescent="0.25">
      <c r="A51" s="30">
        <v>40</v>
      </c>
      <c r="B51" s="31" t="s">
        <v>227</v>
      </c>
      <c r="C51" s="32">
        <v>7.6</v>
      </c>
      <c r="D51" s="33" t="s">
        <v>265</v>
      </c>
      <c r="E51" s="48" t="str">
        <f t="shared" si="0"/>
        <v>Significantly Different</v>
      </c>
      <c r="G51" s="12">
        <f t="shared" si="1"/>
        <v>7.6</v>
      </c>
      <c r="H51" s="12">
        <f t="shared" si="2"/>
        <v>6</v>
      </c>
      <c r="I51" s="12" t="str">
        <f t="shared" si="3"/>
        <v>+/-</v>
      </c>
      <c r="J51" s="12" t="str">
        <f t="shared" si="4"/>
        <v>0.7</v>
      </c>
      <c r="K51" s="13">
        <f t="shared" si="5"/>
        <v>0.42553191489361697</v>
      </c>
      <c r="L51" s="13">
        <f t="shared" si="6"/>
        <v>1.8000000000000007</v>
      </c>
      <c r="M51" s="13">
        <f t="shared" si="7"/>
        <v>0.42985214661796195</v>
      </c>
      <c r="N51" s="13">
        <f t="shared" si="8"/>
        <v>4.187486358186737</v>
      </c>
      <c r="O51" s="12" t="s">
        <v>263</v>
      </c>
    </row>
    <row r="52" spans="1:15" x14ac:dyDescent="0.25">
      <c r="A52" s="30">
        <v>42</v>
      </c>
      <c r="B52" s="31" t="s">
        <v>220</v>
      </c>
      <c r="C52" s="32">
        <v>7.4</v>
      </c>
      <c r="D52" s="33" t="s">
        <v>217</v>
      </c>
      <c r="E52" s="48" t="str">
        <f t="shared" si="0"/>
        <v>Significantly Different</v>
      </c>
      <c r="G52" s="12">
        <f t="shared" si="1"/>
        <v>7.4</v>
      </c>
      <c r="H52" s="12">
        <f t="shared" si="2"/>
        <v>6</v>
      </c>
      <c r="I52" s="12" t="str">
        <f t="shared" si="3"/>
        <v>+/-</v>
      </c>
      <c r="J52" s="12" t="str">
        <f t="shared" si="4"/>
        <v>0.5</v>
      </c>
      <c r="K52" s="13">
        <f t="shared" si="5"/>
        <v>0.303951367781155</v>
      </c>
      <c r="L52" s="13">
        <f t="shared" si="6"/>
        <v>2</v>
      </c>
      <c r="M52" s="13">
        <f t="shared" si="7"/>
        <v>0.30997079109986531</v>
      </c>
      <c r="N52" s="13">
        <f t="shared" si="8"/>
        <v>6.4522208460462549</v>
      </c>
      <c r="O52" s="12" t="s">
        <v>238</v>
      </c>
    </row>
    <row r="53" spans="1:15" x14ac:dyDescent="0.25">
      <c r="A53" s="30">
        <v>43</v>
      </c>
      <c r="B53" s="31" t="s">
        <v>244</v>
      </c>
      <c r="C53" s="32">
        <v>7.3</v>
      </c>
      <c r="D53" s="33" t="s">
        <v>217</v>
      </c>
      <c r="E53" s="48" t="str">
        <f t="shared" si="0"/>
        <v>Significantly Different</v>
      </c>
      <c r="G53" s="12">
        <f t="shared" si="1"/>
        <v>7.3</v>
      </c>
      <c r="H53" s="12">
        <f t="shared" si="2"/>
        <v>6</v>
      </c>
      <c r="I53" s="12" t="str">
        <f t="shared" si="3"/>
        <v>+/-</v>
      </c>
      <c r="J53" s="12" t="str">
        <f t="shared" si="4"/>
        <v>0.5</v>
      </c>
      <c r="K53" s="13">
        <f t="shared" si="5"/>
        <v>0.303951367781155</v>
      </c>
      <c r="L53" s="13">
        <f t="shared" si="6"/>
        <v>2.1000000000000005</v>
      </c>
      <c r="M53" s="13">
        <f t="shared" si="7"/>
        <v>0.30997079109986531</v>
      </c>
      <c r="N53" s="13">
        <f t="shared" si="8"/>
        <v>6.7748318883485696</v>
      </c>
      <c r="O53" s="12" t="s">
        <v>251</v>
      </c>
    </row>
    <row r="54" spans="1:15" x14ac:dyDescent="0.25">
      <c r="A54" s="30">
        <v>43</v>
      </c>
      <c r="B54" s="31" t="s">
        <v>216</v>
      </c>
      <c r="C54" s="32">
        <v>7.3</v>
      </c>
      <c r="D54" s="33" t="s">
        <v>322</v>
      </c>
      <c r="E54" s="48" t="str">
        <f t="shared" si="0"/>
        <v>Significantly Different</v>
      </c>
      <c r="G54" s="12">
        <f t="shared" si="1"/>
        <v>7.3</v>
      </c>
      <c r="H54" s="12">
        <f t="shared" si="2"/>
        <v>6</v>
      </c>
      <c r="I54" s="12" t="str">
        <f t="shared" si="3"/>
        <v>+/-</v>
      </c>
      <c r="J54" s="12" t="str">
        <f t="shared" si="4"/>
        <v>1.5</v>
      </c>
      <c r="K54" s="13">
        <f t="shared" si="5"/>
        <v>0.91185410334346506</v>
      </c>
      <c r="L54" s="13">
        <f t="shared" si="6"/>
        <v>2.1000000000000005</v>
      </c>
      <c r="M54" s="13">
        <f t="shared" si="7"/>
        <v>0.91387819929318592</v>
      </c>
      <c r="N54" s="13">
        <f t="shared" si="8"/>
        <v>2.2978992185437708</v>
      </c>
      <c r="O54" s="12" t="s">
        <v>258</v>
      </c>
    </row>
    <row r="55" spans="1:15" x14ac:dyDescent="0.25">
      <c r="A55" s="30">
        <v>45</v>
      </c>
      <c r="B55" s="31" t="s">
        <v>256</v>
      </c>
      <c r="C55" s="32">
        <v>7.2</v>
      </c>
      <c r="D55" s="33" t="s">
        <v>255</v>
      </c>
      <c r="E55" s="48" t="str">
        <f t="shared" si="0"/>
        <v>Significantly Different</v>
      </c>
      <c r="G55" s="12">
        <f t="shared" si="1"/>
        <v>7.2</v>
      </c>
      <c r="H55" s="12">
        <f t="shared" si="2"/>
        <v>6</v>
      </c>
      <c r="I55" s="12" t="str">
        <f t="shared" si="3"/>
        <v>+/-</v>
      </c>
      <c r="J55" s="12" t="str">
        <f t="shared" si="4"/>
        <v>0.4</v>
      </c>
      <c r="K55" s="13">
        <f t="shared" si="5"/>
        <v>0.24316109422492402</v>
      </c>
      <c r="L55" s="13">
        <f t="shared" si="6"/>
        <v>2.2000000000000002</v>
      </c>
      <c r="M55" s="13">
        <f t="shared" si="7"/>
        <v>0.25064471888253259</v>
      </c>
      <c r="N55" s="13">
        <f t="shared" si="8"/>
        <v>8.77736427006489</v>
      </c>
      <c r="O55" s="12" t="s">
        <v>232</v>
      </c>
    </row>
    <row r="56" spans="1:15" x14ac:dyDescent="0.25">
      <c r="A56" s="30">
        <v>46</v>
      </c>
      <c r="B56" s="31" t="s">
        <v>219</v>
      </c>
      <c r="C56" s="32">
        <v>7.1</v>
      </c>
      <c r="D56" s="33" t="s">
        <v>217</v>
      </c>
      <c r="E56" s="48" t="str">
        <f t="shared" si="0"/>
        <v>Significantly Different</v>
      </c>
      <c r="G56" s="12">
        <f t="shared" si="1"/>
        <v>7.1</v>
      </c>
      <c r="H56" s="12">
        <f t="shared" si="2"/>
        <v>6</v>
      </c>
      <c r="I56" s="12" t="str">
        <f t="shared" si="3"/>
        <v>+/-</v>
      </c>
      <c r="J56" s="12" t="str">
        <f t="shared" si="4"/>
        <v>0.5</v>
      </c>
      <c r="K56" s="13">
        <f t="shared" si="5"/>
        <v>0.303951367781155</v>
      </c>
      <c r="L56" s="13">
        <f t="shared" si="6"/>
        <v>2.3000000000000007</v>
      </c>
      <c r="M56" s="13">
        <f t="shared" si="7"/>
        <v>0.30997079109986531</v>
      </c>
      <c r="N56" s="13">
        <f t="shared" si="8"/>
        <v>7.4200539729531956</v>
      </c>
      <c r="O56" s="12" t="s">
        <v>209</v>
      </c>
    </row>
    <row r="57" spans="1:15" x14ac:dyDescent="0.25">
      <c r="A57" s="30">
        <v>47</v>
      </c>
      <c r="B57" s="31" t="s">
        <v>211</v>
      </c>
      <c r="C57" s="32">
        <v>6.7</v>
      </c>
      <c r="D57" s="33" t="s">
        <v>319</v>
      </c>
      <c r="E57" s="48" t="str">
        <f t="shared" si="0"/>
        <v>Significantly Different</v>
      </c>
      <c r="G57" s="12">
        <f t="shared" si="1"/>
        <v>6.7</v>
      </c>
      <c r="H57" s="12">
        <f t="shared" si="2"/>
        <v>6</v>
      </c>
      <c r="I57" s="12" t="str">
        <f t="shared" si="3"/>
        <v>+/-</v>
      </c>
      <c r="J57" s="12" t="str">
        <f t="shared" si="4"/>
        <v>1.6</v>
      </c>
      <c r="K57" s="13">
        <f t="shared" si="5"/>
        <v>0.97264437689969607</v>
      </c>
      <c r="L57" s="13">
        <f t="shared" si="6"/>
        <v>2.7</v>
      </c>
      <c r="M57" s="13">
        <f t="shared" si="7"/>
        <v>0.97454222139096647</v>
      </c>
      <c r="N57" s="13">
        <f t="shared" si="8"/>
        <v>2.7705315795823435</v>
      </c>
      <c r="O57" s="12" t="s">
        <v>262</v>
      </c>
    </row>
    <row r="58" spans="1:15" x14ac:dyDescent="0.25">
      <c r="A58" s="30">
        <v>48</v>
      </c>
      <c r="B58" s="31" t="s">
        <v>233</v>
      </c>
      <c r="C58" s="32">
        <v>6.5</v>
      </c>
      <c r="D58" s="33" t="s">
        <v>294</v>
      </c>
      <c r="E58" s="48" t="str">
        <f t="shared" si="0"/>
        <v>Significantly Different</v>
      </c>
      <c r="G58" s="12">
        <f t="shared" si="1"/>
        <v>6.5</v>
      </c>
      <c r="H58" s="12">
        <f t="shared" si="2"/>
        <v>6</v>
      </c>
      <c r="I58" s="12" t="str">
        <f t="shared" si="3"/>
        <v>+/-</v>
      </c>
      <c r="J58" s="12" t="str">
        <f t="shared" si="4"/>
        <v>0.8</v>
      </c>
      <c r="K58" s="13">
        <f t="shared" si="5"/>
        <v>0.48632218844984804</v>
      </c>
      <c r="L58" s="13">
        <f t="shared" si="6"/>
        <v>2.9000000000000004</v>
      </c>
      <c r="M58" s="13">
        <f t="shared" si="7"/>
        <v>0.49010685399991183</v>
      </c>
      <c r="N58" s="13">
        <f t="shared" si="8"/>
        <v>5.91707701357819</v>
      </c>
      <c r="O58" s="12" t="s">
        <v>256</v>
      </c>
    </row>
    <row r="59" spans="1:15" x14ac:dyDescent="0.25">
      <c r="A59" s="30">
        <v>49</v>
      </c>
      <c r="B59" s="31" t="s">
        <v>224</v>
      </c>
      <c r="C59" s="32">
        <v>6.1</v>
      </c>
      <c r="D59" s="33" t="s">
        <v>246</v>
      </c>
      <c r="E59" s="48" t="str">
        <f t="shared" si="0"/>
        <v>Significantly Different</v>
      </c>
      <c r="G59" s="12">
        <f t="shared" si="1"/>
        <v>6.1</v>
      </c>
      <c r="H59" s="12">
        <f t="shared" si="2"/>
        <v>6</v>
      </c>
      <c r="I59" s="12" t="str">
        <f t="shared" si="3"/>
        <v>+/-</v>
      </c>
      <c r="J59" s="12" t="str">
        <f t="shared" si="4"/>
        <v>0.9</v>
      </c>
      <c r="K59" s="13">
        <f t="shared" si="5"/>
        <v>0.54711246200607899</v>
      </c>
      <c r="L59" s="13">
        <f t="shared" si="6"/>
        <v>3.3000000000000007</v>
      </c>
      <c r="M59" s="13">
        <f t="shared" si="7"/>
        <v>0.55047933970440222</v>
      </c>
      <c r="N59" s="13">
        <f t="shared" si="8"/>
        <v>5.9947753929730458</v>
      </c>
      <c r="O59" s="12" t="s">
        <v>212</v>
      </c>
    </row>
    <row r="60" spans="1:15" x14ac:dyDescent="0.25">
      <c r="A60" s="30">
        <v>49</v>
      </c>
      <c r="B60" s="31" t="s">
        <v>232</v>
      </c>
      <c r="C60" s="32">
        <v>6.1</v>
      </c>
      <c r="D60" s="33" t="s">
        <v>253</v>
      </c>
      <c r="E60" s="48" t="str">
        <f t="shared" si="0"/>
        <v>Significantly Different</v>
      </c>
      <c r="G60" s="12">
        <f t="shared" si="1"/>
        <v>6.1</v>
      </c>
      <c r="H60" s="12">
        <f t="shared" si="2"/>
        <v>6</v>
      </c>
      <c r="I60" s="12" t="str">
        <f t="shared" si="3"/>
        <v>+/-</v>
      </c>
      <c r="J60" s="12" t="str">
        <f t="shared" si="4"/>
        <v>0.6</v>
      </c>
      <c r="K60" s="13">
        <f t="shared" si="5"/>
        <v>0.36474164133738601</v>
      </c>
      <c r="L60" s="13">
        <f t="shared" si="6"/>
        <v>3.3000000000000007</v>
      </c>
      <c r="M60" s="13">
        <f t="shared" si="7"/>
        <v>0.36977279819442066</v>
      </c>
      <c r="N60" s="13">
        <f t="shared" si="8"/>
        <v>8.9243990258713222</v>
      </c>
      <c r="O60" s="12" t="s">
        <v>234</v>
      </c>
    </row>
    <row r="61" spans="1:15" x14ac:dyDescent="0.25">
      <c r="A61" s="30">
        <v>51</v>
      </c>
      <c r="B61" s="31" t="s">
        <v>214</v>
      </c>
      <c r="C61" s="32">
        <v>5.5</v>
      </c>
      <c r="D61" s="33" t="s">
        <v>246</v>
      </c>
      <c r="E61" s="48" t="str">
        <f t="shared" si="0"/>
        <v>Significantly Different</v>
      </c>
      <c r="G61" s="12">
        <f t="shared" si="1"/>
        <v>5.5</v>
      </c>
      <c r="H61" s="12">
        <f t="shared" si="2"/>
        <v>6</v>
      </c>
      <c r="I61" s="12" t="str">
        <f t="shared" si="3"/>
        <v>+/-</v>
      </c>
      <c r="J61" s="12" t="str">
        <f t="shared" si="4"/>
        <v>0.9</v>
      </c>
      <c r="K61" s="13">
        <f t="shared" si="5"/>
        <v>0.54711246200607899</v>
      </c>
      <c r="L61" s="13">
        <f t="shared" si="6"/>
        <v>3.9000000000000004</v>
      </c>
      <c r="M61" s="13">
        <f t="shared" si="7"/>
        <v>0.55047933970440222</v>
      </c>
      <c r="N61" s="13">
        <f t="shared" si="8"/>
        <v>7.0847345553317806</v>
      </c>
      <c r="O61" s="12" t="s">
        <v>216</v>
      </c>
    </row>
    <row r="62" spans="1:15" ht="15.75" thickBot="1" x14ac:dyDescent="0.3">
      <c r="A62" s="36"/>
      <c r="B62" s="37" t="s">
        <v>264</v>
      </c>
      <c r="C62" s="38">
        <v>38.200000000000003</v>
      </c>
      <c r="D62" s="39" t="s">
        <v>314</v>
      </c>
      <c r="E62" s="49" t="str">
        <f t="shared" si="0"/>
        <v>Significantly Different</v>
      </c>
      <c r="G62" s="12">
        <f t="shared" si="1"/>
        <v>38.200000000000003</v>
      </c>
      <c r="H62" s="12">
        <f t="shared" si="2"/>
        <v>6</v>
      </c>
      <c r="I62" s="12" t="str">
        <f t="shared" si="3"/>
        <v>+/-</v>
      </c>
      <c r="J62" s="12" t="str">
        <f t="shared" si="4"/>
        <v>1.1</v>
      </c>
      <c r="K62" s="13">
        <f t="shared" si="5"/>
        <v>0.66869300911854113</v>
      </c>
      <c r="L62" s="13">
        <f t="shared" si="6"/>
        <v>-28.800000000000004</v>
      </c>
      <c r="M62" s="13">
        <f t="shared" si="7"/>
        <v>0.67145051776214359</v>
      </c>
      <c r="N62" s="13">
        <f t="shared" si="8"/>
        <v>-42.892215045103583</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239" priority="5" operator="equal">
      <formula>"State Selected"</formula>
    </cfRule>
    <cfRule type="cellIs" dxfId="238" priority="6" operator="equal">
      <formula>"Not Significantly Different"</formula>
    </cfRule>
  </conditionalFormatting>
  <conditionalFormatting sqref="E10:E62">
    <cfRule type="cellIs" dxfId="237" priority="1" operator="equal">
      <formula>"OTHER ERROR"</formula>
    </cfRule>
    <cfRule type="cellIs" dxfId="236" priority="2" operator="equal">
      <formula>"Statistical Test not applicable"</formula>
    </cfRule>
    <cfRule type="cellIs" dxfId="235" priority="3" operator="equal">
      <formula>"Geography Selected"</formula>
    </cfRule>
    <cfRule type="cellIs" dxfId="234"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3BA3803C-5532-4AC1-878B-A83FF054EBCA}">
      <formula1>$O$10:$O$62</formula1>
    </dataValidation>
  </dataValidation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87C5A-91EE-4D82-A054-08DE3AE4D5A9}">
  <sheetPr codeName="Sheet102"/>
  <dimension ref="A1:P73"/>
  <sheetViews>
    <sheetView zoomScaleNormal="100" workbookViewId="0">
      <pane ySplit="9" topLeftCell="A46" activePane="bottomLeft" state="frozen"/>
      <selection pane="bottomLeft" activeCell="B2" sqref="B2"/>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105</v>
      </c>
    </row>
    <row r="2" spans="1:16" x14ac:dyDescent="0.25">
      <c r="A2" s="14" t="s">
        <v>181</v>
      </c>
      <c r="B2" s="12" t="s">
        <v>484</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76">
        <f>VLOOKUP($B$4,$B$10:$D$62,2,FALSE)</f>
        <v>18</v>
      </c>
      <c r="C6" s="12" t="s">
        <v>188</v>
      </c>
      <c r="H6" s="19" t="s">
        <v>189</v>
      </c>
      <c r="I6" s="12">
        <f>VLOOKUP($B$4,$B$9:$K$62,6,FALSE)</f>
        <v>18</v>
      </c>
      <c r="K6" s="23"/>
      <c r="L6" s="21"/>
      <c r="M6" s="21"/>
      <c r="N6" s="21"/>
      <c r="O6" s="21"/>
      <c r="P6" s="21"/>
    </row>
    <row r="7" spans="1:16" ht="15.75" thickBot="1" x14ac:dyDescent="0.3">
      <c r="A7" s="15" t="s">
        <v>190</v>
      </c>
      <c r="B7" s="46" t="str">
        <f>VLOOKUP($B$4,$B$10:$D$62,3,FALSE)</f>
        <v>+/-0.2</v>
      </c>
      <c r="C7" s="12" t="s">
        <v>191</v>
      </c>
      <c r="H7" s="19" t="s">
        <v>192</v>
      </c>
      <c r="I7" s="25">
        <f>VLOOKUP($B$4,$B$9:$K$62,10,FALSE)</f>
        <v>0.12158054711246201</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18</v>
      </c>
      <c r="D10" s="33" t="s">
        <v>210</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18</v>
      </c>
      <c r="H10" s="12">
        <f>LEN(TRIM(D10))</f>
        <v>6</v>
      </c>
      <c r="I10" s="12" t="str">
        <f>IF(H10&gt;=3,MID(TRIM(D10),1,3),"NO")</f>
        <v>+/-</v>
      </c>
      <c r="J10" s="12" t="str">
        <f>IF(TRIM(I10)="+/-",MID(TRIM(D10),4,H10-3),D10)</f>
        <v>0.2</v>
      </c>
      <c r="K10" s="13">
        <f>IF(TRIM(J10)="*****",0,IF(ISERROR(VALUE(J10)),"NA",VALUE(J10/$I$4)))</f>
        <v>0.12158054711246201</v>
      </c>
      <c r="L10" s="13">
        <f>IF(AND(ISNUMBER(G10),ISNUMBER($I$6)),$I$6-G10,"N/A")</f>
        <v>0</v>
      </c>
      <c r="M10" s="13">
        <f>IF(AND(ISNUMBER(K10),ISNUMBER($I$7)),SQRT(K10^2+($I$7)^2),"N/A")</f>
        <v>0.17194085864718481</v>
      </c>
      <c r="N10" s="13">
        <f>IF(AND(ISNUMBER(L10),ISNUMBER(M10),M10&lt;&gt;0),L10/M10,"NA")</f>
        <v>0</v>
      </c>
      <c r="O10" s="12" t="s">
        <v>184</v>
      </c>
    </row>
    <row r="11" spans="1:16" x14ac:dyDescent="0.25">
      <c r="A11" s="30">
        <v>1</v>
      </c>
      <c r="B11" s="31" t="s">
        <v>250</v>
      </c>
      <c r="C11" s="32">
        <v>27.8</v>
      </c>
      <c r="D11" s="35" t="s">
        <v>333</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27.8</v>
      </c>
      <c r="H11" s="12">
        <f t="shared" ref="H11:H62" si="2">LEN(TRIM(D11))</f>
        <v>6</v>
      </c>
      <c r="I11" s="12" t="str">
        <f t="shared" ref="I11:I62" si="3">IF(H11&gt;=3,MID(TRIM(D11),1,3),"NO")</f>
        <v>+/-</v>
      </c>
      <c r="J11" s="12" t="str">
        <f t="shared" ref="J11:J62" si="4">IF(TRIM(I11)="+/-",MID(TRIM(D11),4,H11-3),D11)</f>
        <v>1.3</v>
      </c>
      <c r="K11" s="13">
        <f t="shared" ref="K11:K62" si="5">IF(TRIM(J11)="*****",0,IF(ISERROR(VALUE(J11)),"NA",VALUE(J11/$I$4)))</f>
        <v>0.79027355623100304</v>
      </c>
      <c r="L11" s="13">
        <f t="shared" ref="L11:L62" si="6">IF(AND(ISNUMBER(G11),ISNUMBER($I$6)),$I$6-G11,"N/A")</f>
        <v>-9.8000000000000007</v>
      </c>
      <c r="M11" s="13">
        <f t="shared" ref="M11:M62" si="7">IF(AND(ISNUMBER(K11),ISNUMBER($I$7)),SQRT(K11^2+($I$7)^2),"N/A")</f>
        <v>0.79957121203440151</v>
      </c>
      <c r="N11" s="13">
        <f>IF(AND(ISNUMBER(L11),ISNUMBER(M11),M11&lt;&gt;0),L11/M11,"NA")</f>
        <v>-12.256569336788925</v>
      </c>
      <c r="O11" s="12" t="s">
        <v>208</v>
      </c>
    </row>
    <row r="12" spans="1:16" x14ac:dyDescent="0.25">
      <c r="A12" s="30">
        <v>2</v>
      </c>
      <c r="B12" s="31" t="s">
        <v>252</v>
      </c>
      <c r="C12" s="32">
        <v>26.3</v>
      </c>
      <c r="D12" s="33" t="s">
        <v>319</v>
      </c>
      <c r="E12" s="48" t="str">
        <f t="shared" si="0"/>
        <v>Significantly Different</v>
      </c>
      <c r="G12" s="12">
        <f t="shared" si="1"/>
        <v>26.3</v>
      </c>
      <c r="H12" s="12">
        <f t="shared" si="2"/>
        <v>6</v>
      </c>
      <c r="I12" s="12" t="str">
        <f t="shared" si="3"/>
        <v>+/-</v>
      </c>
      <c r="J12" s="12" t="str">
        <f t="shared" si="4"/>
        <v>1.6</v>
      </c>
      <c r="K12" s="13">
        <f t="shared" si="5"/>
        <v>0.97264437689969607</v>
      </c>
      <c r="L12" s="13">
        <f t="shared" si="6"/>
        <v>-8.3000000000000007</v>
      </c>
      <c r="M12" s="13">
        <f t="shared" si="7"/>
        <v>0.98021370799982366</v>
      </c>
      <c r="N12" s="13">
        <f t="shared" ref="N12:N62" si="8">IF(AND(ISNUMBER(L12),ISNUMBER(M12),M12&lt;&gt;0),L12/M12,"NA")</f>
        <v>-8.4675412435687889</v>
      </c>
      <c r="O12" s="12" t="s">
        <v>211</v>
      </c>
    </row>
    <row r="13" spans="1:16" x14ac:dyDescent="0.25">
      <c r="A13" s="30">
        <v>3</v>
      </c>
      <c r="B13" s="31" t="s">
        <v>241</v>
      </c>
      <c r="C13" s="32">
        <v>26.2</v>
      </c>
      <c r="D13" s="33" t="s">
        <v>321</v>
      </c>
      <c r="E13" s="48" t="str">
        <f t="shared" si="0"/>
        <v>Significantly Different</v>
      </c>
      <c r="G13" s="12">
        <f t="shared" si="1"/>
        <v>26.2</v>
      </c>
      <c r="H13" s="12">
        <f t="shared" si="2"/>
        <v>6</v>
      </c>
      <c r="I13" s="12" t="str">
        <f t="shared" si="3"/>
        <v>+/-</v>
      </c>
      <c r="J13" s="12" t="str">
        <f t="shared" si="4"/>
        <v>1.2</v>
      </c>
      <c r="K13" s="13">
        <f t="shared" si="5"/>
        <v>0.72948328267477203</v>
      </c>
      <c r="L13" s="13">
        <f t="shared" si="6"/>
        <v>-8.1999999999999993</v>
      </c>
      <c r="M13" s="13">
        <f t="shared" si="7"/>
        <v>0.73954559638884132</v>
      </c>
      <c r="N13" s="13">
        <f t="shared" si="8"/>
        <v>-11.087889698809821</v>
      </c>
      <c r="O13" s="12" t="s">
        <v>213</v>
      </c>
    </row>
    <row r="14" spans="1:16" x14ac:dyDescent="0.25">
      <c r="A14" s="30">
        <v>4</v>
      </c>
      <c r="B14" s="31" t="s">
        <v>215</v>
      </c>
      <c r="C14" s="32">
        <v>24.7</v>
      </c>
      <c r="D14" s="33" t="s">
        <v>322</v>
      </c>
      <c r="E14" s="48" t="str">
        <f t="shared" si="0"/>
        <v>Significantly Different</v>
      </c>
      <c r="G14" s="12">
        <f t="shared" si="1"/>
        <v>24.7</v>
      </c>
      <c r="H14" s="12">
        <f t="shared" si="2"/>
        <v>6</v>
      </c>
      <c r="I14" s="12" t="str">
        <f t="shared" si="3"/>
        <v>+/-</v>
      </c>
      <c r="J14" s="12" t="str">
        <f t="shared" si="4"/>
        <v>1.5</v>
      </c>
      <c r="K14" s="13">
        <f t="shared" si="5"/>
        <v>0.91185410334346506</v>
      </c>
      <c r="L14" s="13">
        <f t="shared" si="6"/>
        <v>-6.6999999999999993</v>
      </c>
      <c r="M14" s="13">
        <f t="shared" si="7"/>
        <v>0.91992376598307335</v>
      </c>
      <c r="N14" s="13">
        <f t="shared" si="8"/>
        <v>-7.2832122049157713</v>
      </c>
      <c r="O14" s="12" t="s">
        <v>215</v>
      </c>
    </row>
    <row r="15" spans="1:16" x14ac:dyDescent="0.25">
      <c r="A15" s="30">
        <v>5</v>
      </c>
      <c r="B15" s="31" t="s">
        <v>212</v>
      </c>
      <c r="C15" s="32">
        <v>24.5</v>
      </c>
      <c r="D15" s="33" t="s">
        <v>335</v>
      </c>
      <c r="E15" s="48" t="str">
        <f t="shared" si="0"/>
        <v>Significantly Different</v>
      </c>
      <c r="G15" s="12">
        <f t="shared" si="1"/>
        <v>24.5</v>
      </c>
      <c r="H15" s="12">
        <f t="shared" si="2"/>
        <v>6</v>
      </c>
      <c r="I15" s="12" t="str">
        <f t="shared" si="3"/>
        <v>+/-</v>
      </c>
      <c r="J15" s="12" t="str">
        <f t="shared" si="4"/>
        <v>2.1</v>
      </c>
      <c r="K15" s="13">
        <f t="shared" si="5"/>
        <v>1.2765957446808511</v>
      </c>
      <c r="L15" s="13">
        <f t="shared" si="6"/>
        <v>-6.5</v>
      </c>
      <c r="M15" s="13">
        <f t="shared" si="7"/>
        <v>1.2823722255154399</v>
      </c>
      <c r="N15" s="13">
        <f t="shared" si="8"/>
        <v>-5.0687311146242067</v>
      </c>
      <c r="O15" s="12" t="s">
        <v>218</v>
      </c>
    </row>
    <row r="16" spans="1:16" x14ac:dyDescent="0.25">
      <c r="A16" s="30">
        <v>6</v>
      </c>
      <c r="B16" s="31" t="s">
        <v>208</v>
      </c>
      <c r="C16" s="32">
        <v>23.8</v>
      </c>
      <c r="D16" s="33" t="s">
        <v>246</v>
      </c>
      <c r="E16" s="48" t="str">
        <f t="shared" si="0"/>
        <v>Significantly Different</v>
      </c>
      <c r="G16" s="12">
        <f t="shared" si="1"/>
        <v>23.8</v>
      </c>
      <c r="H16" s="12">
        <f t="shared" si="2"/>
        <v>6</v>
      </c>
      <c r="I16" s="12" t="str">
        <f t="shared" si="3"/>
        <v>+/-</v>
      </c>
      <c r="J16" s="12" t="str">
        <f t="shared" si="4"/>
        <v>0.9</v>
      </c>
      <c r="K16" s="13">
        <f t="shared" si="5"/>
        <v>0.54711246200607899</v>
      </c>
      <c r="L16" s="13">
        <f t="shared" si="6"/>
        <v>-5.8000000000000007</v>
      </c>
      <c r="M16" s="13">
        <f t="shared" si="7"/>
        <v>0.5604586296226679</v>
      </c>
      <c r="N16" s="13">
        <f t="shared" si="8"/>
        <v>-10.348667490238995</v>
      </c>
      <c r="O16" s="12" t="s">
        <v>220</v>
      </c>
    </row>
    <row r="17" spans="1:15" x14ac:dyDescent="0.25">
      <c r="A17" s="30">
        <v>7</v>
      </c>
      <c r="B17" s="31" t="s">
        <v>226</v>
      </c>
      <c r="C17" s="32">
        <v>23.1</v>
      </c>
      <c r="D17" s="33" t="s">
        <v>410</v>
      </c>
      <c r="E17" s="48" t="str">
        <f t="shared" si="0"/>
        <v>Significantly Different</v>
      </c>
      <c r="G17" s="12">
        <f t="shared" si="1"/>
        <v>23.1</v>
      </c>
      <c r="H17" s="12">
        <f t="shared" si="2"/>
        <v>6</v>
      </c>
      <c r="I17" s="12" t="str">
        <f t="shared" si="3"/>
        <v>+/-</v>
      </c>
      <c r="J17" s="12" t="str">
        <f t="shared" si="4"/>
        <v>4.5</v>
      </c>
      <c r="K17" s="13">
        <f t="shared" si="5"/>
        <v>2.735562310030395</v>
      </c>
      <c r="L17" s="13">
        <f t="shared" si="6"/>
        <v>-5.1000000000000014</v>
      </c>
      <c r="M17" s="13">
        <f t="shared" si="7"/>
        <v>2.7382627670650961</v>
      </c>
      <c r="N17" s="13">
        <f t="shared" si="8"/>
        <v>-1.862494739855169</v>
      </c>
      <c r="O17" s="12" t="s">
        <v>222</v>
      </c>
    </row>
    <row r="18" spans="1:15" x14ac:dyDescent="0.25">
      <c r="A18" s="30">
        <v>8</v>
      </c>
      <c r="B18" s="31" t="s">
        <v>225</v>
      </c>
      <c r="C18" s="32">
        <v>23</v>
      </c>
      <c r="D18" s="33" t="s">
        <v>321</v>
      </c>
      <c r="E18" s="48" t="str">
        <f t="shared" si="0"/>
        <v>Significantly Different</v>
      </c>
      <c r="G18" s="12">
        <f t="shared" si="1"/>
        <v>23</v>
      </c>
      <c r="H18" s="12">
        <f t="shared" si="2"/>
        <v>6</v>
      </c>
      <c r="I18" s="12" t="str">
        <f t="shared" si="3"/>
        <v>+/-</v>
      </c>
      <c r="J18" s="12" t="str">
        <f t="shared" si="4"/>
        <v>1.2</v>
      </c>
      <c r="K18" s="13">
        <f t="shared" si="5"/>
        <v>0.72948328267477203</v>
      </c>
      <c r="L18" s="13">
        <f t="shared" si="6"/>
        <v>-5</v>
      </c>
      <c r="M18" s="13">
        <f t="shared" si="7"/>
        <v>0.73954559638884132</v>
      </c>
      <c r="N18" s="13">
        <f t="shared" si="8"/>
        <v>-6.7609083529328187</v>
      </c>
      <c r="O18" s="12" t="s">
        <v>224</v>
      </c>
    </row>
    <row r="19" spans="1:15" x14ac:dyDescent="0.25">
      <c r="A19" s="30">
        <v>9</v>
      </c>
      <c r="B19" s="31" t="s">
        <v>263</v>
      </c>
      <c r="C19" s="32">
        <v>22.6</v>
      </c>
      <c r="D19" s="33" t="s">
        <v>321</v>
      </c>
      <c r="E19" s="48" t="str">
        <f t="shared" si="0"/>
        <v>Significantly Different</v>
      </c>
      <c r="G19" s="12">
        <f t="shared" si="1"/>
        <v>22.6</v>
      </c>
      <c r="H19" s="12">
        <f t="shared" si="2"/>
        <v>6</v>
      </c>
      <c r="I19" s="12" t="str">
        <f t="shared" si="3"/>
        <v>+/-</v>
      </c>
      <c r="J19" s="12" t="str">
        <f t="shared" si="4"/>
        <v>1.2</v>
      </c>
      <c r="K19" s="13">
        <f t="shared" si="5"/>
        <v>0.72948328267477203</v>
      </c>
      <c r="L19" s="13">
        <f t="shared" si="6"/>
        <v>-4.6000000000000014</v>
      </c>
      <c r="M19" s="13">
        <f t="shared" si="7"/>
        <v>0.73954559638884132</v>
      </c>
      <c r="N19" s="13">
        <f t="shared" si="8"/>
        <v>-6.2200356846981943</v>
      </c>
      <c r="O19" s="12" t="s">
        <v>226</v>
      </c>
    </row>
    <row r="20" spans="1:15" x14ac:dyDescent="0.25">
      <c r="A20" s="30">
        <v>10</v>
      </c>
      <c r="B20" s="31" t="s">
        <v>251</v>
      </c>
      <c r="C20" s="32">
        <v>22.3</v>
      </c>
      <c r="D20" s="35" t="s">
        <v>320</v>
      </c>
      <c r="E20" s="48" t="str">
        <f t="shared" si="0"/>
        <v>Significantly Different</v>
      </c>
      <c r="G20" s="12">
        <f t="shared" si="1"/>
        <v>22.3</v>
      </c>
      <c r="H20" s="12">
        <f t="shared" si="2"/>
        <v>6</v>
      </c>
      <c r="I20" s="12" t="str">
        <f t="shared" si="3"/>
        <v>+/-</v>
      </c>
      <c r="J20" s="12" t="str">
        <f t="shared" si="4"/>
        <v>1.0</v>
      </c>
      <c r="K20" s="13">
        <f t="shared" si="5"/>
        <v>0.60790273556231</v>
      </c>
      <c r="L20" s="13">
        <f t="shared" si="6"/>
        <v>-4.3000000000000007</v>
      </c>
      <c r="M20" s="13">
        <f t="shared" si="7"/>
        <v>0.61994158219973061</v>
      </c>
      <c r="N20" s="13">
        <f t="shared" si="8"/>
        <v>-6.9361374094997252</v>
      </c>
      <c r="O20" s="12" t="s">
        <v>229</v>
      </c>
    </row>
    <row r="21" spans="1:15" x14ac:dyDescent="0.25">
      <c r="A21" s="30">
        <v>11</v>
      </c>
      <c r="B21" s="31" t="s">
        <v>260</v>
      </c>
      <c r="C21" s="32">
        <v>21.7</v>
      </c>
      <c r="D21" s="33" t="s">
        <v>246</v>
      </c>
      <c r="E21" s="48" t="str">
        <f t="shared" si="0"/>
        <v>Significantly Different</v>
      </c>
      <c r="G21" s="12">
        <f t="shared" si="1"/>
        <v>21.7</v>
      </c>
      <c r="H21" s="12">
        <f t="shared" si="2"/>
        <v>6</v>
      </c>
      <c r="I21" s="12" t="str">
        <f t="shared" si="3"/>
        <v>+/-</v>
      </c>
      <c r="J21" s="12" t="str">
        <f t="shared" si="4"/>
        <v>0.9</v>
      </c>
      <c r="K21" s="13">
        <f t="shared" si="5"/>
        <v>0.54711246200607899</v>
      </c>
      <c r="L21" s="13">
        <f t="shared" si="6"/>
        <v>-3.6999999999999993</v>
      </c>
      <c r="M21" s="13">
        <f t="shared" si="7"/>
        <v>0.5604586296226679</v>
      </c>
      <c r="N21" s="13">
        <f t="shared" si="8"/>
        <v>-6.6017361575662532</v>
      </c>
      <c r="O21" s="12" t="s">
        <v>231</v>
      </c>
    </row>
    <row r="22" spans="1:15" x14ac:dyDescent="0.25">
      <c r="A22" s="30">
        <v>12</v>
      </c>
      <c r="B22" s="31" t="s">
        <v>258</v>
      </c>
      <c r="C22" s="32">
        <v>21.1</v>
      </c>
      <c r="D22" s="33" t="s">
        <v>217</v>
      </c>
      <c r="E22" s="48" t="str">
        <f t="shared" si="0"/>
        <v>Significantly Different</v>
      </c>
      <c r="G22" s="12">
        <f t="shared" si="1"/>
        <v>21.1</v>
      </c>
      <c r="H22" s="12">
        <f t="shared" si="2"/>
        <v>6</v>
      </c>
      <c r="I22" s="12" t="str">
        <f t="shared" si="3"/>
        <v>+/-</v>
      </c>
      <c r="J22" s="12" t="str">
        <f t="shared" si="4"/>
        <v>0.5</v>
      </c>
      <c r="K22" s="13">
        <f t="shared" si="5"/>
        <v>0.303951367781155</v>
      </c>
      <c r="L22" s="13">
        <f t="shared" si="6"/>
        <v>-3.1000000000000014</v>
      </c>
      <c r="M22" s="13">
        <f t="shared" si="7"/>
        <v>0.32736564177109445</v>
      </c>
      <c r="N22" s="13">
        <f t="shared" si="8"/>
        <v>-9.4695337703387654</v>
      </c>
      <c r="O22" s="12" t="s">
        <v>233</v>
      </c>
    </row>
    <row r="23" spans="1:15" x14ac:dyDescent="0.25">
      <c r="A23" s="30">
        <v>13</v>
      </c>
      <c r="B23" s="31" t="s">
        <v>231</v>
      </c>
      <c r="C23" s="32">
        <v>20.5</v>
      </c>
      <c r="D23" s="33" t="s">
        <v>265</v>
      </c>
      <c r="E23" s="48" t="str">
        <f t="shared" si="0"/>
        <v>Significantly Different</v>
      </c>
      <c r="G23" s="12">
        <f t="shared" si="1"/>
        <v>20.5</v>
      </c>
      <c r="H23" s="12">
        <f t="shared" si="2"/>
        <v>6</v>
      </c>
      <c r="I23" s="12" t="str">
        <f t="shared" si="3"/>
        <v>+/-</v>
      </c>
      <c r="J23" s="12" t="str">
        <f t="shared" si="4"/>
        <v>0.7</v>
      </c>
      <c r="K23" s="13">
        <f t="shared" si="5"/>
        <v>0.42553191489361697</v>
      </c>
      <c r="L23" s="13">
        <f t="shared" si="6"/>
        <v>-2.5</v>
      </c>
      <c r="M23" s="13">
        <f t="shared" si="7"/>
        <v>0.44255987168878524</v>
      </c>
      <c r="N23" s="13">
        <f t="shared" si="8"/>
        <v>-5.6489531923898371</v>
      </c>
      <c r="O23" s="12" t="s">
        <v>221</v>
      </c>
    </row>
    <row r="24" spans="1:15" x14ac:dyDescent="0.25">
      <c r="A24" s="30">
        <v>14</v>
      </c>
      <c r="B24" s="31" t="s">
        <v>261</v>
      </c>
      <c r="C24" s="32">
        <v>20.2</v>
      </c>
      <c r="D24" s="33" t="s">
        <v>265</v>
      </c>
      <c r="E24" s="48" t="str">
        <f t="shared" si="0"/>
        <v>Significantly Different</v>
      </c>
      <c r="G24" s="12">
        <f t="shared" si="1"/>
        <v>20.2</v>
      </c>
      <c r="H24" s="12">
        <f t="shared" si="2"/>
        <v>6</v>
      </c>
      <c r="I24" s="12" t="str">
        <f t="shared" si="3"/>
        <v>+/-</v>
      </c>
      <c r="J24" s="12" t="str">
        <f t="shared" si="4"/>
        <v>0.7</v>
      </c>
      <c r="K24" s="13">
        <f t="shared" si="5"/>
        <v>0.42553191489361697</v>
      </c>
      <c r="L24" s="13">
        <f t="shared" si="6"/>
        <v>-2.1999999999999993</v>
      </c>
      <c r="M24" s="13">
        <f t="shared" si="7"/>
        <v>0.44255987168878524</v>
      </c>
      <c r="N24" s="13">
        <f t="shared" si="8"/>
        <v>-4.9710788093030551</v>
      </c>
      <c r="O24" s="12" t="s">
        <v>235</v>
      </c>
    </row>
    <row r="25" spans="1:15" x14ac:dyDescent="0.25">
      <c r="A25" s="30">
        <v>15</v>
      </c>
      <c r="B25" s="31" t="s">
        <v>213</v>
      </c>
      <c r="C25" s="32">
        <v>20.100000000000001</v>
      </c>
      <c r="D25" s="33" t="s">
        <v>246</v>
      </c>
      <c r="E25" s="48" t="str">
        <f t="shared" si="0"/>
        <v>Significantly Different</v>
      </c>
      <c r="G25" s="12">
        <f t="shared" si="1"/>
        <v>20.100000000000001</v>
      </c>
      <c r="H25" s="12">
        <f t="shared" si="2"/>
        <v>6</v>
      </c>
      <c r="I25" s="12" t="str">
        <f t="shared" si="3"/>
        <v>+/-</v>
      </c>
      <c r="J25" s="12" t="str">
        <f t="shared" si="4"/>
        <v>0.9</v>
      </c>
      <c r="K25" s="13">
        <f t="shared" si="5"/>
        <v>0.54711246200607899</v>
      </c>
      <c r="L25" s="13">
        <f t="shared" si="6"/>
        <v>-2.1000000000000014</v>
      </c>
      <c r="M25" s="13">
        <f t="shared" si="7"/>
        <v>0.5604586296226679</v>
      </c>
      <c r="N25" s="13">
        <f t="shared" si="8"/>
        <v>-3.7469313326727414</v>
      </c>
      <c r="O25" s="12" t="s">
        <v>237</v>
      </c>
    </row>
    <row r="26" spans="1:15" x14ac:dyDescent="0.25">
      <c r="A26" s="30">
        <v>16</v>
      </c>
      <c r="B26" s="31" t="s">
        <v>229</v>
      </c>
      <c r="C26" s="32">
        <v>19.7</v>
      </c>
      <c r="D26" s="33" t="s">
        <v>253</v>
      </c>
      <c r="E26" s="48" t="str">
        <f t="shared" si="0"/>
        <v>Significantly Different</v>
      </c>
      <c r="G26" s="12">
        <f t="shared" si="1"/>
        <v>19.7</v>
      </c>
      <c r="H26" s="12">
        <f t="shared" si="2"/>
        <v>6</v>
      </c>
      <c r="I26" s="12" t="str">
        <f t="shared" si="3"/>
        <v>+/-</v>
      </c>
      <c r="J26" s="12" t="str">
        <f t="shared" si="4"/>
        <v>0.6</v>
      </c>
      <c r="K26" s="13">
        <f t="shared" si="5"/>
        <v>0.36474164133738601</v>
      </c>
      <c r="L26" s="13">
        <f t="shared" si="6"/>
        <v>-1.6999999999999993</v>
      </c>
      <c r="M26" s="13">
        <f t="shared" si="7"/>
        <v>0.38447144804478778</v>
      </c>
      <c r="N26" s="13">
        <f t="shared" si="8"/>
        <v>-4.4216547383304343</v>
      </c>
      <c r="O26" s="12" t="s">
        <v>219</v>
      </c>
    </row>
    <row r="27" spans="1:15" x14ac:dyDescent="0.25">
      <c r="A27" s="30">
        <v>17</v>
      </c>
      <c r="B27" s="31" t="s">
        <v>243</v>
      </c>
      <c r="C27" s="32">
        <v>19.5</v>
      </c>
      <c r="D27" s="33" t="s">
        <v>294</v>
      </c>
      <c r="E27" s="48" t="str">
        <f t="shared" si="0"/>
        <v>Significantly Different</v>
      </c>
      <c r="G27" s="12">
        <f t="shared" si="1"/>
        <v>19.5</v>
      </c>
      <c r="H27" s="12">
        <f t="shared" si="2"/>
        <v>6</v>
      </c>
      <c r="I27" s="12" t="str">
        <f t="shared" si="3"/>
        <v>+/-</v>
      </c>
      <c r="J27" s="12" t="str">
        <f t="shared" si="4"/>
        <v>0.8</v>
      </c>
      <c r="K27" s="13">
        <f t="shared" si="5"/>
        <v>0.48632218844984804</v>
      </c>
      <c r="L27" s="13">
        <f t="shared" si="6"/>
        <v>-1.5</v>
      </c>
      <c r="M27" s="13">
        <f t="shared" si="7"/>
        <v>0.50128943776506518</v>
      </c>
      <c r="N27" s="13">
        <f t="shared" si="8"/>
        <v>-2.9922832738857577</v>
      </c>
      <c r="O27" s="12" t="s">
        <v>236</v>
      </c>
    </row>
    <row r="28" spans="1:15" x14ac:dyDescent="0.25">
      <c r="A28" s="30">
        <v>18</v>
      </c>
      <c r="B28" s="31" t="s">
        <v>249</v>
      </c>
      <c r="C28" s="32">
        <v>19.399999999999999</v>
      </c>
      <c r="D28" s="33" t="s">
        <v>253</v>
      </c>
      <c r="E28" s="48" t="str">
        <f t="shared" si="0"/>
        <v>Significantly Different</v>
      </c>
      <c r="G28" s="12">
        <f t="shared" si="1"/>
        <v>19.399999999999999</v>
      </c>
      <c r="H28" s="12">
        <f t="shared" si="2"/>
        <v>6</v>
      </c>
      <c r="I28" s="12" t="str">
        <f t="shared" si="3"/>
        <v>+/-</v>
      </c>
      <c r="J28" s="12" t="str">
        <f t="shared" si="4"/>
        <v>0.6</v>
      </c>
      <c r="K28" s="13">
        <f t="shared" si="5"/>
        <v>0.36474164133738601</v>
      </c>
      <c r="L28" s="13">
        <f t="shared" si="6"/>
        <v>-1.3999999999999986</v>
      </c>
      <c r="M28" s="13">
        <f t="shared" si="7"/>
        <v>0.38447144804478778</v>
      </c>
      <c r="N28" s="13">
        <f t="shared" si="8"/>
        <v>-3.641362725683885</v>
      </c>
      <c r="O28" s="12" t="s">
        <v>225</v>
      </c>
    </row>
    <row r="29" spans="1:15" x14ac:dyDescent="0.25">
      <c r="A29" s="30">
        <v>19</v>
      </c>
      <c r="B29" s="31" t="s">
        <v>224</v>
      </c>
      <c r="C29" s="32">
        <v>18.7</v>
      </c>
      <c r="D29" s="33" t="s">
        <v>316</v>
      </c>
      <c r="E29" s="48" t="str">
        <f t="shared" si="0"/>
        <v>Not Significantly Different</v>
      </c>
      <c r="G29" s="12">
        <f t="shared" si="1"/>
        <v>18.7</v>
      </c>
      <c r="H29" s="12">
        <f t="shared" si="2"/>
        <v>6</v>
      </c>
      <c r="I29" s="12" t="str">
        <f t="shared" si="3"/>
        <v>+/-</v>
      </c>
      <c r="J29" s="12" t="str">
        <f t="shared" si="4"/>
        <v>2.6</v>
      </c>
      <c r="K29" s="13">
        <f t="shared" si="5"/>
        <v>1.5805471124620061</v>
      </c>
      <c r="L29" s="13">
        <f t="shared" si="6"/>
        <v>-0.69999999999999929</v>
      </c>
      <c r="M29" s="13">
        <f t="shared" si="7"/>
        <v>1.5852163903228325</v>
      </c>
      <c r="N29" s="13">
        <f t="shared" si="8"/>
        <v>-0.44158009232887308</v>
      </c>
      <c r="O29" s="12" t="s">
        <v>241</v>
      </c>
    </row>
    <row r="30" spans="1:15" x14ac:dyDescent="0.25">
      <c r="A30" s="30">
        <v>20</v>
      </c>
      <c r="B30" s="31" t="s">
        <v>259</v>
      </c>
      <c r="C30" s="32">
        <v>18.600000000000001</v>
      </c>
      <c r="D30" s="33" t="s">
        <v>253</v>
      </c>
      <c r="E30" s="48" t="str">
        <f t="shared" si="0"/>
        <v>Not Significantly Different</v>
      </c>
      <c r="G30" s="12">
        <f t="shared" si="1"/>
        <v>18.600000000000001</v>
      </c>
      <c r="H30" s="12">
        <f t="shared" si="2"/>
        <v>6</v>
      </c>
      <c r="I30" s="12" t="str">
        <f t="shared" si="3"/>
        <v>+/-</v>
      </c>
      <c r="J30" s="12" t="str">
        <f t="shared" si="4"/>
        <v>0.6</v>
      </c>
      <c r="K30" s="13">
        <f t="shared" si="5"/>
        <v>0.36474164133738601</v>
      </c>
      <c r="L30" s="13">
        <f t="shared" si="6"/>
        <v>-0.60000000000000142</v>
      </c>
      <c r="M30" s="13">
        <f t="shared" si="7"/>
        <v>0.38447144804478778</v>
      </c>
      <c r="N30" s="13">
        <f t="shared" si="8"/>
        <v>-1.5605840252930989</v>
      </c>
      <c r="O30" s="12" t="s">
        <v>207</v>
      </c>
    </row>
    <row r="31" spans="1:15" x14ac:dyDescent="0.25">
      <c r="A31" s="30">
        <v>21</v>
      </c>
      <c r="B31" s="31" t="s">
        <v>242</v>
      </c>
      <c r="C31" s="32">
        <v>18.3</v>
      </c>
      <c r="D31" s="33" t="s">
        <v>246</v>
      </c>
      <c r="E31" s="48" t="str">
        <f t="shared" si="0"/>
        <v>Not Significantly Different</v>
      </c>
      <c r="G31" s="12">
        <f t="shared" si="1"/>
        <v>18.3</v>
      </c>
      <c r="H31" s="12">
        <f t="shared" si="2"/>
        <v>6</v>
      </c>
      <c r="I31" s="12" t="str">
        <f t="shared" si="3"/>
        <v>+/-</v>
      </c>
      <c r="J31" s="12" t="str">
        <f t="shared" si="4"/>
        <v>0.9</v>
      </c>
      <c r="K31" s="13">
        <f t="shared" si="5"/>
        <v>0.54711246200607899</v>
      </c>
      <c r="L31" s="13">
        <f t="shared" si="6"/>
        <v>-0.30000000000000071</v>
      </c>
      <c r="M31" s="13">
        <f t="shared" si="7"/>
        <v>0.5604586296226679</v>
      </c>
      <c r="N31" s="13">
        <f t="shared" si="8"/>
        <v>-0.53527590466753538</v>
      </c>
      <c r="O31" s="12" t="s">
        <v>244</v>
      </c>
    </row>
    <row r="32" spans="1:15" x14ac:dyDescent="0.25">
      <c r="A32" s="30">
        <v>22</v>
      </c>
      <c r="B32" s="31" t="s">
        <v>237</v>
      </c>
      <c r="C32" s="32">
        <v>18</v>
      </c>
      <c r="D32" s="33" t="s">
        <v>246</v>
      </c>
      <c r="E32" s="48" t="str">
        <f t="shared" si="0"/>
        <v>Not Significantly Different</v>
      </c>
      <c r="G32" s="12">
        <f t="shared" si="1"/>
        <v>18</v>
      </c>
      <c r="H32" s="12">
        <f t="shared" si="2"/>
        <v>6</v>
      </c>
      <c r="I32" s="12" t="str">
        <f t="shared" si="3"/>
        <v>+/-</v>
      </c>
      <c r="J32" s="12" t="str">
        <f t="shared" si="4"/>
        <v>0.9</v>
      </c>
      <c r="K32" s="13">
        <f t="shared" si="5"/>
        <v>0.54711246200607899</v>
      </c>
      <c r="L32" s="13">
        <f t="shared" si="6"/>
        <v>0</v>
      </c>
      <c r="M32" s="13">
        <f t="shared" si="7"/>
        <v>0.5604586296226679</v>
      </c>
      <c r="N32" s="13">
        <f t="shared" si="8"/>
        <v>0</v>
      </c>
      <c r="O32" s="12" t="s">
        <v>247</v>
      </c>
    </row>
    <row r="33" spans="1:15" x14ac:dyDescent="0.25">
      <c r="A33" s="30">
        <v>22</v>
      </c>
      <c r="B33" s="31" t="s">
        <v>245</v>
      </c>
      <c r="C33" s="32">
        <v>18</v>
      </c>
      <c r="D33" s="33" t="s">
        <v>325</v>
      </c>
      <c r="E33" s="48" t="str">
        <f t="shared" si="0"/>
        <v>Not Significantly Different</v>
      </c>
      <c r="G33" s="12">
        <f t="shared" si="1"/>
        <v>18</v>
      </c>
      <c r="H33" s="12">
        <f t="shared" si="2"/>
        <v>6</v>
      </c>
      <c r="I33" s="12" t="str">
        <f t="shared" si="3"/>
        <v>+/-</v>
      </c>
      <c r="J33" s="12" t="str">
        <f t="shared" si="4"/>
        <v>2.3</v>
      </c>
      <c r="K33" s="13">
        <f t="shared" si="5"/>
        <v>1.3981762917933129</v>
      </c>
      <c r="L33" s="13">
        <f t="shared" si="6"/>
        <v>0</v>
      </c>
      <c r="M33" s="13">
        <f t="shared" si="7"/>
        <v>1.4034524474912091</v>
      </c>
      <c r="N33" s="13">
        <f t="shared" si="8"/>
        <v>0</v>
      </c>
      <c r="O33" s="12" t="s">
        <v>249</v>
      </c>
    </row>
    <row r="34" spans="1:15" x14ac:dyDescent="0.25">
      <c r="A34" s="30">
        <v>24</v>
      </c>
      <c r="B34" s="31" t="s">
        <v>254</v>
      </c>
      <c r="C34" s="32">
        <v>17.7</v>
      </c>
      <c r="D34" s="33" t="s">
        <v>320</v>
      </c>
      <c r="E34" s="48" t="str">
        <f t="shared" si="0"/>
        <v>Not Significantly Different</v>
      </c>
      <c r="G34" s="12">
        <f t="shared" si="1"/>
        <v>17.7</v>
      </c>
      <c r="H34" s="12">
        <f t="shared" si="2"/>
        <v>6</v>
      </c>
      <c r="I34" s="12" t="str">
        <f t="shared" si="3"/>
        <v>+/-</v>
      </c>
      <c r="J34" s="12" t="str">
        <f t="shared" si="4"/>
        <v>1.0</v>
      </c>
      <c r="K34" s="13">
        <f t="shared" si="5"/>
        <v>0.60790273556231</v>
      </c>
      <c r="L34" s="13">
        <f t="shared" si="6"/>
        <v>0.30000000000000071</v>
      </c>
      <c r="M34" s="13">
        <f t="shared" si="7"/>
        <v>0.61994158219973061</v>
      </c>
      <c r="N34" s="13">
        <f t="shared" si="8"/>
        <v>0.48391656345347028</v>
      </c>
      <c r="O34" s="12" t="s">
        <v>240</v>
      </c>
    </row>
    <row r="35" spans="1:15" x14ac:dyDescent="0.25">
      <c r="A35" s="30">
        <v>25</v>
      </c>
      <c r="B35" s="31" t="s">
        <v>218</v>
      </c>
      <c r="C35" s="32">
        <v>17.399999999999999</v>
      </c>
      <c r="D35" s="33" t="s">
        <v>255</v>
      </c>
      <c r="E35" s="48" t="str">
        <f t="shared" si="0"/>
        <v>Significantly Different</v>
      </c>
      <c r="G35" s="12">
        <f t="shared" si="1"/>
        <v>17.399999999999999</v>
      </c>
      <c r="H35" s="12">
        <f t="shared" si="2"/>
        <v>6</v>
      </c>
      <c r="I35" s="12" t="str">
        <f t="shared" si="3"/>
        <v>+/-</v>
      </c>
      <c r="J35" s="12" t="str">
        <f t="shared" si="4"/>
        <v>0.4</v>
      </c>
      <c r="K35" s="13">
        <f t="shared" si="5"/>
        <v>0.24316109422492402</v>
      </c>
      <c r="L35" s="13">
        <f t="shared" si="6"/>
        <v>0.60000000000000142</v>
      </c>
      <c r="M35" s="13">
        <f t="shared" si="7"/>
        <v>0.2718623680850808</v>
      </c>
      <c r="N35" s="13">
        <f t="shared" si="8"/>
        <v>2.2069990937922976</v>
      </c>
      <c r="O35" s="12" t="s">
        <v>250</v>
      </c>
    </row>
    <row r="36" spans="1:15" x14ac:dyDescent="0.25">
      <c r="A36" s="30">
        <v>26</v>
      </c>
      <c r="B36" s="31" t="s">
        <v>248</v>
      </c>
      <c r="C36" s="32">
        <v>16.8</v>
      </c>
      <c r="D36" s="33" t="s">
        <v>253</v>
      </c>
      <c r="E36" s="48" t="str">
        <f t="shared" si="0"/>
        <v>Significantly Different</v>
      </c>
      <c r="G36" s="12">
        <f t="shared" si="1"/>
        <v>16.8</v>
      </c>
      <c r="H36" s="12">
        <f t="shared" si="2"/>
        <v>6</v>
      </c>
      <c r="I36" s="12" t="str">
        <f t="shared" si="3"/>
        <v>+/-</v>
      </c>
      <c r="J36" s="12" t="str">
        <f t="shared" si="4"/>
        <v>0.6</v>
      </c>
      <c r="K36" s="13">
        <f t="shared" si="5"/>
        <v>0.36474164133738601</v>
      </c>
      <c r="L36" s="13">
        <f t="shared" si="6"/>
        <v>1.1999999999999993</v>
      </c>
      <c r="M36" s="13">
        <f t="shared" si="7"/>
        <v>0.38447144804478778</v>
      </c>
      <c r="N36" s="13">
        <f t="shared" si="8"/>
        <v>3.1211680505861885</v>
      </c>
      <c r="O36" s="12" t="s">
        <v>242</v>
      </c>
    </row>
    <row r="37" spans="1:15" x14ac:dyDescent="0.25">
      <c r="A37" s="30">
        <v>27</v>
      </c>
      <c r="B37" s="31" t="s">
        <v>238</v>
      </c>
      <c r="C37" s="32">
        <v>16.399999999999999</v>
      </c>
      <c r="D37" s="33" t="s">
        <v>322</v>
      </c>
      <c r="E37" s="48" t="str">
        <f t="shared" si="0"/>
        <v>Significantly Different</v>
      </c>
      <c r="G37" s="12">
        <f t="shared" si="1"/>
        <v>16.399999999999999</v>
      </c>
      <c r="H37" s="12">
        <f t="shared" si="2"/>
        <v>6</v>
      </c>
      <c r="I37" s="12" t="str">
        <f t="shared" si="3"/>
        <v>+/-</v>
      </c>
      <c r="J37" s="12" t="str">
        <f t="shared" si="4"/>
        <v>1.5</v>
      </c>
      <c r="K37" s="13">
        <f t="shared" si="5"/>
        <v>0.91185410334346506</v>
      </c>
      <c r="L37" s="13">
        <f t="shared" si="6"/>
        <v>1.6000000000000014</v>
      </c>
      <c r="M37" s="13">
        <f t="shared" si="7"/>
        <v>0.91992376598307335</v>
      </c>
      <c r="N37" s="13">
        <f t="shared" si="8"/>
        <v>1.7392745563977978</v>
      </c>
      <c r="O37" s="12" t="s">
        <v>223</v>
      </c>
    </row>
    <row r="38" spans="1:15" x14ac:dyDescent="0.25">
      <c r="A38" s="30">
        <v>28</v>
      </c>
      <c r="B38" s="31" t="s">
        <v>235</v>
      </c>
      <c r="C38" s="32">
        <v>16.2</v>
      </c>
      <c r="D38" s="33" t="s">
        <v>265</v>
      </c>
      <c r="E38" s="48" t="str">
        <f t="shared" si="0"/>
        <v>Significantly Different</v>
      </c>
      <c r="G38" s="12">
        <f t="shared" si="1"/>
        <v>16.2</v>
      </c>
      <c r="H38" s="12">
        <f t="shared" si="2"/>
        <v>6</v>
      </c>
      <c r="I38" s="12" t="str">
        <f t="shared" si="3"/>
        <v>+/-</v>
      </c>
      <c r="J38" s="12" t="str">
        <f t="shared" si="4"/>
        <v>0.7</v>
      </c>
      <c r="K38" s="13">
        <f t="shared" si="5"/>
        <v>0.42553191489361697</v>
      </c>
      <c r="L38" s="13">
        <f t="shared" si="6"/>
        <v>1.8000000000000007</v>
      </c>
      <c r="M38" s="13">
        <f t="shared" si="7"/>
        <v>0.44255987168878524</v>
      </c>
      <c r="N38" s="13">
        <f t="shared" si="8"/>
        <v>4.0672462985206845</v>
      </c>
      <c r="O38" s="12" t="s">
        <v>227</v>
      </c>
    </row>
    <row r="39" spans="1:15" x14ac:dyDescent="0.25">
      <c r="A39" s="30">
        <v>29</v>
      </c>
      <c r="B39" s="31" t="s">
        <v>223</v>
      </c>
      <c r="C39" s="32">
        <v>16</v>
      </c>
      <c r="D39" s="33" t="s">
        <v>334</v>
      </c>
      <c r="E39" s="48" t="str">
        <f t="shared" si="0"/>
        <v>Significantly Different</v>
      </c>
      <c r="G39" s="12">
        <f t="shared" si="1"/>
        <v>16</v>
      </c>
      <c r="H39" s="12">
        <f t="shared" si="2"/>
        <v>6</v>
      </c>
      <c r="I39" s="12" t="str">
        <f t="shared" si="3"/>
        <v>+/-</v>
      </c>
      <c r="J39" s="12" t="str">
        <f t="shared" si="4"/>
        <v>1.8</v>
      </c>
      <c r="K39" s="13">
        <f t="shared" si="5"/>
        <v>1.094224924012158</v>
      </c>
      <c r="L39" s="13">
        <f t="shared" si="6"/>
        <v>2</v>
      </c>
      <c r="M39" s="13">
        <f t="shared" si="7"/>
        <v>1.1009586794088044</v>
      </c>
      <c r="N39" s="13">
        <f t="shared" si="8"/>
        <v>1.8165986039312256</v>
      </c>
      <c r="O39" s="12" t="s">
        <v>254</v>
      </c>
    </row>
    <row r="40" spans="1:15" x14ac:dyDescent="0.25">
      <c r="A40" s="30">
        <v>30</v>
      </c>
      <c r="B40" s="31" t="s">
        <v>239</v>
      </c>
      <c r="C40" s="32">
        <v>15.7</v>
      </c>
      <c r="D40" s="33" t="s">
        <v>321</v>
      </c>
      <c r="E40" s="48" t="str">
        <f t="shared" si="0"/>
        <v>Significantly Different</v>
      </c>
      <c r="G40" s="12">
        <f t="shared" si="1"/>
        <v>15.7</v>
      </c>
      <c r="H40" s="12">
        <f t="shared" si="2"/>
        <v>6</v>
      </c>
      <c r="I40" s="12" t="str">
        <f t="shared" si="3"/>
        <v>+/-</v>
      </c>
      <c r="J40" s="12" t="str">
        <f t="shared" si="4"/>
        <v>1.2</v>
      </c>
      <c r="K40" s="13">
        <f t="shared" si="5"/>
        <v>0.72948328267477203</v>
      </c>
      <c r="L40" s="13">
        <f t="shared" si="6"/>
        <v>2.3000000000000007</v>
      </c>
      <c r="M40" s="13">
        <f t="shared" si="7"/>
        <v>0.73954559638884132</v>
      </c>
      <c r="N40" s="13">
        <f t="shared" si="8"/>
        <v>3.1100178423490972</v>
      </c>
      <c r="O40" s="12" t="s">
        <v>214</v>
      </c>
    </row>
    <row r="41" spans="1:15" x14ac:dyDescent="0.25">
      <c r="A41" s="30">
        <v>31</v>
      </c>
      <c r="B41" s="31" t="s">
        <v>236</v>
      </c>
      <c r="C41" s="32">
        <v>14.9</v>
      </c>
      <c r="D41" s="33" t="s">
        <v>320</v>
      </c>
      <c r="E41" s="48" t="str">
        <f t="shared" si="0"/>
        <v>Significantly Different</v>
      </c>
      <c r="G41" s="12">
        <f t="shared" si="1"/>
        <v>14.9</v>
      </c>
      <c r="H41" s="12">
        <f t="shared" si="2"/>
        <v>6</v>
      </c>
      <c r="I41" s="12" t="str">
        <f t="shared" si="3"/>
        <v>+/-</v>
      </c>
      <c r="J41" s="12" t="str">
        <f t="shared" si="4"/>
        <v>1.0</v>
      </c>
      <c r="K41" s="13">
        <f t="shared" si="5"/>
        <v>0.60790273556231</v>
      </c>
      <c r="L41" s="13">
        <f t="shared" si="6"/>
        <v>3.0999999999999996</v>
      </c>
      <c r="M41" s="13">
        <f t="shared" si="7"/>
        <v>0.61994158219973061</v>
      </c>
      <c r="N41" s="13">
        <f t="shared" si="8"/>
        <v>5.0004711556858474</v>
      </c>
      <c r="O41" s="12" t="s">
        <v>257</v>
      </c>
    </row>
    <row r="42" spans="1:15" x14ac:dyDescent="0.25">
      <c r="A42" s="30">
        <v>32</v>
      </c>
      <c r="B42" s="31" t="s">
        <v>207</v>
      </c>
      <c r="C42" s="32">
        <v>14.5</v>
      </c>
      <c r="D42" s="33" t="s">
        <v>322</v>
      </c>
      <c r="E42" s="48" t="str">
        <f t="shared" si="0"/>
        <v>Significantly Different</v>
      </c>
      <c r="G42" s="12">
        <f t="shared" si="1"/>
        <v>14.5</v>
      </c>
      <c r="H42" s="12">
        <f t="shared" si="2"/>
        <v>6</v>
      </c>
      <c r="I42" s="12" t="str">
        <f t="shared" si="3"/>
        <v>+/-</v>
      </c>
      <c r="J42" s="12" t="str">
        <f t="shared" si="4"/>
        <v>1.5</v>
      </c>
      <c r="K42" s="13">
        <f t="shared" si="5"/>
        <v>0.91185410334346506</v>
      </c>
      <c r="L42" s="13">
        <f t="shared" si="6"/>
        <v>3.5</v>
      </c>
      <c r="M42" s="13">
        <f t="shared" si="7"/>
        <v>0.91992376598307335</v>
      </c>
      <c r="N42" s="13">
        <f t="shared" si="8"/>
        <v>3.8046630921201792</v>
      </c>
      <c r="O42" s="12" t="s">
        <v>252</v>
      </c>
    </row>
    <row r="43" spans="1:15" x14ac:dyDescent="0.25">
      <c r="A43" s="30">
        <v>33</v>
      </c>
      <c r="B43" s="31" t="s">
        <v>221</v>
      </c>
      <c r="C43" s="32">
        <v>14.3</v>
      </c>
      <c r="D43" s="33" t="s">
        <v>319</v>
      </c>
      <c r="E43" s="48" t="str">
        <f t="shared" si="0"/>
        <v>Significantly Different</v>
      </c>
      <c r="G43" s="12">
        <f t="shared" si="1"/>
        <v>14.3</v>
      </c>
      <c r="H43" s="12">
        <f t="shared" si="2"/>
        <v>6</v>
      </c>
      <c r="I43" s="12" t="str">
        <f t="shared" si="3"/>
        <v>+/-</v>
      </c>
      <c r="J43" s="12" t="str">
        <f t="shared" si="4"/>
        <v>1.6</v>
      </c>
      <c r="K43" s="13">
        <f t="shared" si="5"/>
        <v>0.97264437689969607</v>
      </c>
      <c r="L43" s="13">
        <f t="shared" si="6"/>
        <v>3.6999999999999993</v>
      </c>
      <c r="M43" s="13">
        <f t="shared" si="7"/>
        <v>0.98021370799982366</v>
      </c>
      <c r="N43" s="13">
        <f t="shared" si="8"/>
        <v>3.7746870603860856</v>
      </c>
      <c r="O43" s="12" t="s">
        <v>259</v>
      </c>
    </row>
    <row r="44" spans="1:15" x14ac:dyDescent="0.25">
      <c r="A44" s="30">
        <v>34</v>
      </c>
      <c r="B44" s="31" t="s">
        <v>211</v>
      </c>
      <c r="C44" s="32">
        <v>14.1</v>
      </c>
      <c r="D44" s="33" t="s">
        <v>335</v>
      </c>
      <c r="E44" s="48" t="str">
        <f t="shared" si="0"/>
        <v>Significantly Different</v>
      </c>
      <c r="G44" s="12">
        <f t="shared" si="1"/>
        <v>14.1</v>
      </c>
      <c r="H44" s="12">
        <f t="shared" si="2"/>
        <v>6</v>
      </c>
      <c r="I44" s="12" t="str">
        <f t="shared" si="3"/>
        <v>+/-</v>
      </c>
      <c r="J44" s="12" t="str">
        <f t="shared" si="4"/>
        <v>2.1</v>
      </c>
      <c r="K44" s="13">
        <f t="shared" si="5"/>
        <v>1.2765957446808511</v>
      </c>
      <c r="L44" s="13">
        <f t="shared" si="6"/>
        <v>3.9000000000000004</v>
      </c>
      <c r="M44" s="13">
        <f t="shared" si="7"/>
        <v>1.2823722255154399</v>
      </c>
      <c r="N44" s="13">
        <f t="shared" si="8"/>
        <v>3.0412386687745241</v>
      </c>
      <c r="O44" s="12" t="s">
        <v>261</v>
      </c>
    </row>
    <row r="45" spans="1:15" x14ac:dyDescent="0.25">
      <c r="A45" s="30">
        <v>34</v>
      </c>
      <c r="B45" s="31" t="s">
        <v>222</v>
      </c>
      <c r="C45" s="32">
        <v>14.1</v>
      </c>
      <c r="D45" s="33" t="s">
        <v>320</v>
      </c>
      <c r="E45" s="48" t="str">
        <f t="shared" si="0"/>
        <v>Significantly Different</v>
      </c>
      <c r="G45" s="12">
        <f t="shared" si="1"/>
        <v>14.1</v>
      </c>
      <c r="H45" s="12">
        <f t="shared" si="2"/>
        <v>6</v>
      </c>
      <c r="I45" s="12" t="str">
        <f t="shared" si="3"/>
        <v>+/-</v>
      </c>
      <c r="J45" s="12" t="str">
        <f t="shared" si="4"/>
        <v>1.0</v>
      </c>
      <c r="K45" s="13">
        <f t="shared" si="5"/>
        <v>0.60790273556231</v>
      </c>
      <c r="L45" s="13">
        <f t="shared" si="6"/>
        <v>3.9000000000000004</v>
      </c>
      <c r="M45" s="13">
        <f t="shared" si="7"/>
        <v>0.61994158219973061</v>
      </c>
      <c r="N45" s="13">
        <f t="shared" si="8"/>
        <v>6.2909153248950993</v>
      </c>
      <c r="O45" s="12" t="s">
        <v>230</v>
      </c>
    </row>
    <row r="46" spans="1:15" x14ac:dyDescent="0.25">
      <c r="A46" s="30">
        <v>36</v>
      </c>
      <c r="B46" s="31" t="s">
        <v>234</v>
      </c>
      <c r="C46" s="32">
        <v>14</v>
      </c>
      <c r="D46" s="33" t="s">
        <v>265</v>
      </c>
      <c r="E46" s="48" t="str">
        <f t="shared" si="0"/>
        <v>Significantly Different</v>
      </c>
      <c r="G46" s="12">
        <f t="shared" si="1"/>
        <v>14</v>
      </c>
      <c r="H46" s="12">
        <f t="shared" si="2"/>
        <v>6</v>
      </c>
      <c r="I46" s="12" t="str">
        <f t="shared" si="3"/>
        <v>+/-</v>
      </c>
      <c r="J46" s="12" t="str">
        <f t="shared" si="4"/>
        <v>0.7</v>
      </c>
      <c r="K46" s="13">
        <f t="shared" si="5"/>
        <v>0.42553191489361697</v>
      </c>
      <c r="L46" s="13">
        <f t="shared" si="6"/>
        <v>4</v>
      </c>
      <c r="M46" s="13">
        <f t="shared" si="7"/>
        <v>0.44255987168878524</v>
      </c>
      <c r="N46" s="13">
        <f t="shared" si="8"/>
        <v>9.0383251078237397</v>
      </c>
      <c r="O46" s="12" t="s">
        <v>243</v>
      </c>
    </row>
    <row r="47" spans="1:15" x14ac:dyDescent="0.25">
      <c r="A47" s="30">
        <v>37</v>
      </c>
      <c r="B47" s="31" t="s">
        <v>216</v>
      </c>
      <c r="C47" s="32">
        <v>13.8</v>
      </c>
      <c r="D47" s="33" t="s">
        <v>325</v>
      </c>
      <c r="E47" s="48" t="str">
        <f t="shared" si="0"/>
        <v>Significantly Different</v>
      </c>
      <c r="G47" s="12">
        <f t="shared" si="1"/>
        <v>13.8</v>
      </c>
      <c r="H47" s="12">
        <f t="shared" si="2"/>
        <v>6</v>
      </c>
      <c r="I47" s="12" t="str">
        <f t="shared" si="3"/>
        <v>+/-</v>
      </c>
      <c r="J47" s="12" t="str">
        <f t="shared" si="4"/>
        <v>2.3</v>
      </c>
      <c r="K47" s="13">
        <f t="shared" si="5"/>
        <v>1.3981762917933129</v>
      </c>
      <c r="L47" s="13">
        <f t="shared" si="6"/>
        <v>4.1999999999999993</v>
      </c>
      <c r="M47" s="13">
        <f t="shared" si="7"/>
        <v>1.4034524474912091</v>
      </c>
      <c r="N47" s="13">
        <f t="shared" si="8"/>
        <v>2.9926200973234662</v>
      </c>
      <c r="O47" s="12" t="s">
        <v>260</v>
      </c>
    </row>
    <row r="48" spans="1:15" x14ac:dyDescent="0.25">
      <c r="A48" s="30">
        <v>38</v>
      </c>
      <c r="B48" s="31" t="s">
        <v>257</v>
      </c>
      <c r="C48" s="32">
        <v>13.7</v>
      </c>
      <c r="D48" s="33" t="s">
        <v>294</v>
      </c>
      <c r="E48" s="48" t="str">
        <f t="shared" si="0"/>
        <v>Significantly Different</v>
      </c>
      <c r="G48" s="12">
        <f t="shared" si="1"/>
        <v>13.7</v>
      </c>
      <c r="H48" s="12">
        <f t="shared" si="2"/>
        <v>6</v>
      </c>
      <c r="I48" s="12" t="str">
        <f t="shared" si="3"/>
        <v>+/-</v>
      </c>
      <c r="J48" s="12" t="str">
        <f t="shared" si="4"/>
        <v>0.8</v>
      </c>
      <c r="K48" s="13">
        <f t="shared" si="5"/>
        <v>0.48632218844984804</v>
      </c>
      <c r="L48" s="13">
        <f t="shared" si="6"/>
        <v>4.3000000000000007</v>
      </c>
      <c r="M48" s="13">
        <f t="shared" si="7"/>
        <v>0.50128943776506518</v>
      </c>
      <c r="N48" s="13">
        <f t="shared" si="8"/>
        <v>8.5778787184725065</v>
      </c>
      <c r="O48" s="12" t="s">
        <v>239</v>
      </c>
    </row>
    <row r="49" spans="1:15" x14ac:dyDescent="0.25">
      <c r="A49" s="30">
        <v>38</v>
      </c>
      <c r="B49" s="31" t="s">
        <v>262</v>
      </c>
      <c r="C49" s="32">
        <v>13.7</v>
      </c>
      <c r="D49" s="33" t="s">
        <v>265</v>
      </c>
      <c r="E49" s="48" t="str">
        <f t="shared" si="0"/>
        <v>Significantly Different</v>
      </c>
      <c r="G49" s="12">
        <f t="shared" si="1"/>
        <v>13.7</v>
      </c>
      <c r="H49" s="12">
        <f t="shared" si="2"/>
        <v>6</v>
      </c>
      <c r="I49" s="12" t="str">
        <f t="shared" si="3"/>
        <v>+/-</v>
      </c>
      <c r="J49" s="12" t="str">
        <f t="shared" si="4"/>
        <v>0.7</v>
      </c>
      <c r="K49" s="13">
        <f t="shared" si="5"/>
        <v>0.42553191489361697</v>
      </c>
      <c r="L49" s="13">
        <f t="shared" si="6"/>
        <v>4.3000000000000007</v>
      </c>
      <c r="M49" s="13">
        <f t="shared" si="7"/>
        <v>0.44255987168878524</v>
      </c>
      <c r="N49" s="13">
        <f t="shared" si="8"/>
        <v>9.7161994909105207</v>
      </c>
      <c r="O49" s="12" t="s">
        <v>248</v>
      </c>
    </row>
    <row r="50" spans="1:15" x14ac:dyDescent="0.25">
      <c r="A50" s="30">
        <v>40</v>
      </c>
      <c r="B50" s="31" t="s">
        <v>219</v>
      </c>
      <c r="C50" s="32">
        <v>13.5</v>
      </c>
      <c r="D50" s="33" t="s">
        <v>320</v>
      </c>
      <c r="E50" s="48" t="str">
        <f t="shared" si="0"/>
        <v>Significantly Different</v>
      </c>
      <c r="G50" s="12">
        <f t="shared" si="1"/>
        <v>13.5</v>
      </c>
      <c r="H50" s="12">
        <f t="shared" si="2"/>
        <v>6</v>
      </c>
      <c r="I50" s="12" t="str">
        <f t="shared" si="3"/>
        <v>+/-</v>
      </c>
      <c r="J50" s="12" t="str">
        <f t="shared" si="4"/>
        <v>1.0</v>
      </c>
      <c r="K50" s="13">
        <f t="shared" si="5"/>
        <v>0.60790273556231</v>
      </c>
      <c r="L50" s="13">
        <f t="shared" si="6"/>
        <v>4.5</v>
      </c>
      <c r="M50" s="13">
        <f t="shared" si="7"/>
        <v>0.61994158219973061</v>
      </c>
      <c r="N50" s="13">
        <f t="shared" si="8"/>
        <v>7.2587484518020373</v>
      </c>
      <c r="O50" s="12" t="s">
        <v>245</v>
      </c>
    </row>
    <row r="51" spans="1:15" x14ac:dyDescent="0.25">
      <c r="A51" s="30">
        <v>41</v>
      </c>
      <c r="B51" s="31" t="s">
        <v>227</v>
      </c>
      <c r="C51" s="32">
        <v>12.9</v>
      </c>
      <c r="D51" s="33" t="s">
        <v>314</v>
      </c>
      <c r="E51" s="48" t="str">
        <f t="shared" si="0"/>
        <v>Significantly Different</v>
      </c>
      <c r="G51" s="12">
        <f t="shared" si="1"/>
        <v>12.9</v>
      </c>
      <c r="H51" s="12">
        <f t="shared" si="2"/>
        <v>6</v>
      </c>
      <c r="I51" s="12" t="str">
        <f t="shared" si="3"/>
        <v>+/-</v>
      </c>
      <c r="J51" s="12" t="str">
        <f t="shared" si="4"/>
        <v>1.1</v>
      </c>
      <c r="K51" s="13">
        <f t="shared" si="5"/>
        <v>0.66869300911854113</v>
      </c>
      <c r="L51" s="13">
        <f t="shared" si="6"/>
        <v>5.0999999999999996</v>
      </c>
      <c r="M51" s="13">
        <f t="shared" si="7"/>
        <v>0.67965592021270205</v>
      </c>
      <c r="N51" s="13">
        <f t="shared" si="8"/>
        <v>7.5037969188937934</v>
      </c>
      <c r="O51" s="12" t="s">
        <v>263</v>
      </c>
    </row>
    <row r="52" spans="1:15" x14ac:dyDescent="0.25">
      <c r="A52" s="30">
        <v>42</v>
      </c>
      <c r="B52" s="31" t="s">
        <v>256</v>
      </c>
      <c r="C52" s="32">
        <v>12.5</v>
      </c>
      <c r="D52" s="33" t="s">
        <v>294</v>
      </c>
      <c r="E52" s="48" t="str">
        <f t="shared" si="0"/>
        <v>Significantly Different</v>
      </c>
      <c r="G52" s="12">
        <f t="shared" si="1"/>
        <v>12.5</v>
      </c>
      <c r="H52" s="12">
        <f t="shared" si="2"/>
        <v>6</v>
      </c>
      <c r="I52" s="12" t="str">
        <f t="shared" si="3"/>
        <v>+/-</v>
      </c>
      <c r="J52" s="12" t="str">
        <f t="shared" si="4"/>
        <v>0.8</v>
      </c>
      <c r="K52" s="13">
        <f t="shared" si="5"/>
        <v>0.48632218844984804</v>
      </c>
      <c r="L52" s="13">
        <f t="shared" si="6"/>
        <v>5.5</v>
      </c>
      <c r="M52" s="13">
        <f t="shared" si="7"/>
        <v>0.50128943776506518</v>
      </c>
      <c r="N52" s="13">
        <f t="shared" si="8"/>
        <v>10.971705337581112</v>
      </c>
      <c r="O52" s="12" t="s">
        <v>238</v>
      </c>
    </row>
    <row r="53" spans="1:15" x14ac:dyDescent="0.25">
      <c r="A53" s="30">
        <v>43</v>
      </c>
      <c r="B53" s="31" t="s">
        <v>247</v>
      </c>
      <c r="C53" s="32">
        <v>12.2</v>
      </c>
      <c r="D53" s="33" t="s">
        <v>294</v>
      </c>
      <c r="E53" s="48" t="str">
        <f t="shared" si="0"/>
        <v>Significantly Different</v>
      </c>
      <c r="G53" s="12">
        <f t="shared" si="1"/>
        <v>12.2</v>
      </c>
      <c r="H53" s="12">
        <f t="shared" si="2"/>
        <v>6</v>
      </c>
      <c r="I53" s="12" t="str">
        <f t="shared" si="3"/>
        <v>+/-</v>
      </c>
      <c r="J53" s="12" t="str">
        <f t="shared" si="4"/>
        <v>0.8</v>
      </c>
      <c r="K53" s="13">
        <f t="shared" si="5"/>
        <v>0.48632218844984804</v>
      </c>
      <c r="L53" s="13">
        <f t="shared" si="6"/>
        <v>5.8000000000000007</v>
      </c>
      <c r="M53" s="13">
        <f t="shared" si="7"/>
        <v>0.50128943776506518</v>
      </c>
      <c r="N53" s="13">
        <f t="shared" si="8"/>
        <v>11.570161992358264</v>
      </c>
      <c r="O53" s="12" t="s">
        <v>251</v>
      </c>
    </row>
    <row r="54" spans="1:15" x14ac:dyDescent="0.25">
      <c r="A54" s="30">
        <v>44</v>
      </c>
      <c r="B54" s="31" t="s">
        <v>209</v>
      </c>
      <c r="C54" s="32">
        <v>12.1</v>
      </c>
      <c r="D54" s="33" t="s">
        <v>323</v>
      </c>
      <c r="E54" s="48" t="str">
        <f t="shared" si="0"/>
        <v>Significantly Different</v>
      </c>
      <c r="G54" s="12">
        <f t="shared" si="1"/>
        <v>12.1</v>
      </c>
      <c r="H54" s="12">
        <f t="shared" si="2"/>
        <v>6</v>
      </c>
      <c r="I54" s="12" t="str">
        <f t="shared" si="3"/>
        <v>+/-</v>
      </c>
      <c r="J54" s="12" t="str">
        <f t="shared" si="4"/>
        <v>1.9</v>
      </c>
      <c r="K54" s="13">
        <f t="shared" si="5"/>
        <v>1.1550151975683889</v>
      </c>
      <c r="L54" s="13">
        <f t="shared" si="6"/>
        <v>5.9</v>
      </c>
      <c r="M54" s="13">
        <f t="shared" si="7"/>
        <v>1.1613965455649118</v>
      </c>
      <c r="N54" s="13">
        <f t="shared" si="8"/>
        <v>5.0800908806993199</v>
      </c>
      <c r="O54" s="12" t="s">
        <v>258</v>
      </c>
    </row>
    <row r="55" spans="1:15" x14ac:dyDescent="0.25">
      <c r="A55" s="30">
        <v>45</v>
      </c>
      <c r="B55" s="31" t="s">
        <v>220</v>
      </c>
      <c r="C55" s="32">
        <v>11.9</v>
      </c>
      <c r="D55" s="33" t="s">
        <v>246</v>
      </c>
      <c r="E55" s="48" t="str">
        <f t="shared" si="0"/>
        <v>Significantly Different</v>
      </c>
      <c r="G55" s="12">
        <f t="shared" si="1"/>
        <v>11.9</v>
      </c>
      <c r="H55" s="12">
        <f t="shared" si="2"/>
        <v>6</v>
      </c>
      <c r="I55" s="12" t="str">
        <f t="shared" si="3"/>
        <v>+/-</v>
      </c>
      <c r="J55" s="12" t="str">
        <f t="shared" si="4"/>
        <v>0.9</v>
      </c>
      <c r="K55" s="13">
        <f t="shared" si="5"/>
        <v>0.54711246200607899</v>
      </c>
      <c r="L55" s="13">
        <f t="shared" si="6"/>
        <v>6.1</v>
      </c>
      <c r="M55" s="13">
        <f t="shared" si="7"/>
        <v>0.5604586296226679</v>
      </c>
      <c r="N55" s="13">
        <f t="shared" si="8"/>
        <v>10.883943394906526</v>
      </c>
      <c r="O55" s="12" t="s">
        <v>232</v>
      </c>
    </row>
    <row r="56" spans="1:15" x14ac:dyDescent="0.25">
      <c r="A56" s="30">
        <v>45</v>
      </c>
      <c r="B56" s="31" t="s">
        <v>233</v>
      </c>
      <c r="C56" s="32">
        <v>11.9</v>
      </c>
      <c r="D56" s="33" t="s">
        <v>334</v>
      </c>
      <c r="E56" s="48" t="str">
        <f t="shared" si="0"/>
        <v>Significantly Different</v>
      </c>
      <c r="G56" s="12">
        <f t="shared" si="1"/>
        <v>11.9</v>
      </c>
      <c r="H56" s="12">
        <f t="shared" si="2"/>
        <v>6</v>
      </c>
      <c r="I56" s="12" t="str">
        <f t="shared" si="3"/>
        <v>+/-</v>
      </c>
      <c r="J56" s="12" t="str">
        <f t="shared" si="4"/>
        <v>1.8</v>
      </c>
      <c r="K56" s="13">
        <f t="shared" si="5"/>
        <v>1.094224924012158</v>
      </c>
      <c r="L56" s="13">
        <f t="shared" si="6"/>
        <v>6.1</v>
      </c>
      <c r="M56" s="13">
        <f t="shared" si="7"/>
        <v>1.1009586794088044</v>
      </c>
      <c r="N56" s="13">
        <f t="shared" si="8"/>
        <v>5.5406257419902376</v>
      </c>
      <c r="O56" s="12" t="s">
        <v>209</v>
      </c>
    </row>
    <row r="57" spans="1:15" x14ac:dyDescent="0.25">
      <c r="A57" s="30">
        <v>47</v>
      </c>
      <c r="B57" s="31" t="s">
        <v>240</v>
      </c>
      <c r="C57" s="32">
        <v>11.7</v>
      </c>
      <c r="D57" s="33" t="s">
        <v>265</v>
      </c>
      <c r="E57" s="48" t="str">
        <f t="shared" si="0"/>
        <v>Significantly Different</v>
      </c>
      <c r="G57" s="12">
        <f t="shared" si="1"/>
        <v>11.7</v>
      </c>
      <c r="H57" s="12">
        <f t="shared" si="2"/>
        <v>6</v>
      </c>
      <c r="I57" s="12" t="str">
        <f t="shared" si="3"/>
        <v>+/-</v>
      </c>
      <c r="J57" s="12" t="str">
        <f t="shared" si="4"/>
        <v>0.7</v>
      </c>
      <c r="K57" s="13">
        <f t="shared" si="5"/>
        <v>0.42553191489361697</v>
      </c>
      <c r="L57" s="13">
        <f t="shared" si="6"/>
        <v>6.3000000000000007</v>
      </c>
      <c r="M57" s="13">
        <f t="shared" si="7"/>
        <v>0.44255987168878524</v>
      </c>
      <c r="N57" s="13">
        <f t="shared" si="8"/>
        <v>14.235362044822391</v>
      </c>
      <c r="O57" s="12" t="s">
        <v>262</v>
      </c>
    </row>
    <row r="58" spans="1:15" x14ac:dyDescent="0.25">
      <c r="A58" s="30">
        <v>48</v>
      </c>
      <c r="B58" s="31" t="s">
        <v>244</v>
      </c>
      <c r="C58" s="32">
        <v>11.6</v>
      </c>
      <c r="D58" s="33" t="s">
        <v>246</v>
      </c>
      <c r="E58" s="48" t="str">
        <f t="shared" si="0"/>
        <v>Significantly Different</v>
      </c>
      <c r="G58" s="12">
        <f t="shared" si="1"/>
        <v>11.6</v>
      </c>
      <c r="H58" s="12">
        <f t="shared" si="2"/>
        <v>6</v>
      </c>
      <c r="I58" s="12" t="str">
        <f t="shared" si="3"/>
        <v>+/-</v>
      </c>
      <c r="J58" s="12" t="str">
        <f t="shared" si="4"/>
        <v>0.9</v>
      </c>
      <c r="K58" s="13">
        <f t="shared" si="5"/>
        <v>0.54711246200607899</v>
      </c>
      <c r="L58" s="13">
        <f t="shared" si="6"/>
        <v>6.4</v>
      </c>
      <c r="M58" s="13">
        <f t="shared" si="7"/>
        <v>0.5604586296226679</v>
      </c>
      <c r="N58" s="13">
        <f t="shared" si="8"/>
        <v>11.419219299574062</v>
      </c>
      <c r="O58" s="12" t="s">
        <v>256</v>
      </c>
    </row>
    <row r="59" spans="1:15" x14ac:dyDescent="0.25">
      <c r="A59" s="30">
        <v>49</v>
      </c>
      <c r="B59" s="31" t="s">
        <v>214</v>
      </c>
      <c r="C59" s="32">
        <v>10.6</v>
      </c>
      <c r="D59" s="33" t="s">
        <v>315</v>
      </c>
      <c r="E59" s="48" t="str">
        <f t="shared" si="0"/>
        <v>Significantly Different</v>
      </c>
      <c r="G59" s="12">
        <f t="shared" si="1"/>
        <v>10.6</v>
      </c>
      <c r="H59" s="12">
        <f t="shared" si="2"/>
        <v>6</v>
      </c>
      <c r="I59" s="12" t="str">
        <f t="shared" si="3"/>
        <v>+/-</v>
      </c>
      <c r="J59" s="12" t="str">
        <f t="shared" si="4"/>
        <v>1.7</v>
      </c>
      <c r="K59" s="13">
        <f t="shared" si="5"/>
        <v>1.0334346504559271</v>
      </c>
      <c r="L59" s="13">
        <f t="shared" si="6"/>
        <v>7.4</v>
      </c>
      <c r="M59" s="13">
        <f t="shared" si="7"/>
        <v>1.0405618704330513</v>
      </c>
      <c r="N59" s="13">
        <f t="shared" si="8"/>
        <v>7.1115425331896294</v>
      </c>
      <c r="O59" s="12" t="s">
        <v>212</v>
      </c>
    </row>
    <row r="60" spans="1:15" x14ac:dyDescent="0.25">
      <c r="A60" s="30">
        <v>50</v>
      </c>
      <c r="B60" s="31" t="s">
        <v>230</v>
      </c>
      <c r="C60" s="32">
        <v>9.9</v>
      </c>
      <c r="D60" s="33" t="s">
        <v>322</v>
      </c>
      <c r="E60" s="48" t="str">
        <f t="shared" si="0"/>
        <v>Significantly Different</v>
      </c>
      <c r="G60" s="12">
        <f t="shared" si="1"/>
        <v>9.9</v>
      </c>
      <c r="H60" s="12">
        <f t="shared" si="2"/>
        <v>6</v>
      </c>
      <c r="I60" s="12" t="str">
        <f t="shared" si="3"/>
        <v>+/-</v>
      </c>
      <c r="J60" s="12" t="str">
        <f t="shared" si="4"/>
        <v>1.5</v>
      </c>
      <c r="K60" s="13">
        <f t="shared" si="5"/>
        <v>0.91185410334346506</v>
      </c>
      <c r="L60" s="13">
        <f t="shared" si="6"/>
        <v>8.1</v>
      </c>
      <c r="M60" s="13">
        <f t="shared" si="7"/>
        <v>0.91992376598307335</v>
      </c>
      <c r="N60" s="13">
        <f t="shared" si="8"/>
        <v>8.8050774417638422</v>
      </c>
      <c r="O60" s="12" t="s">
        <v>234</v>
      </c>
    </row>
    <row r="61" spans="1:15" x14ac:dyDescent="0.25">
      <c r="A61" s="30">
        <v>51</v>
      </c>
      <c r="B61" s="31" t="s">
        <v>232</v>
      </c>
      <c r="C61" s="32">
        <v>9.5</v>
      </c>
      <c r="D61" s="33" t="s">
        <v>246</v>
      </c>
      <c r="E61" s="48" t="str">
        <f t="shared" si="0"/>
        <v>Significantly Different</v>
      </c>
      <c r="G61" s="12">
        <f t="shared" si="1"/>
        <v>9.5</v>
      </c>
      <c r="H61" s="12">
        <f t="shared" si="2"/>
        <v>6</v>
      </c>
      <c r="I61" s="12" t="str">
        <f t="shared" si="3"/>
        <v>+/-</v>
      </c>
      <c r="J61" s="12" t="str">
        <f t="shared" si="4"/>
        <v>0.9</v>
      </c>
      <c r="K61" s="13">
        <f t="shared" si="5"/>
        <v>0.54711246200607899</v>
      </c>
      <c r="L61" s="13">
        <f t="shared" si="6"/>
        <v>8.5</v>
      </c>
      <c r="M61" s="13">
        <f t="shared" si="7"/>
        <v>0.5604586296226679</v>
      </c>
      <c r="N61" s="13">
        <f t="shared" si="8"/>
        <v>15.166150632246801</v>
      </c>
      <c r="O61" s="12" t="s">
        <v>216</v>
      </c>
    </row>
    <row r="62" spans="1:15" ht="15.75" thickBot="1" x14ac:dyDescent="0.3">
      <c r="A62" s="36"/>
      <c r="B62" s="37" t="s">
        <v>264</v>
      </c>
      <c r="C62" s="38">
        <v>56.9</v>
      </c>
      <c r="D62" s="39" t="s">
        <v>315</v>
      </c>
      <c r="E62" s="49" t="str">
        <f t="shared" si="0"/>
        <v>Significantly Different</v>
      </c>
      <c r="G62" s="12">
        <f t="shared" si="1"/>
        <v>56.9</v>
      </c>
      <c r="H62" s="12">
        <f t="shared" si="2"/>
        <v>6</v>
      </c>
      <c r="I62" s="12" t="str">
        <f t="shared" si="3"/>
        <v>+/-</v>
      </c>
      <c r="J62" s="12" t="str">
        <f t="shared" si="4"/>
        <v>1.7</v>
      </c>
      <c r="K62" s="13">
        <f t="shared" si="5"/>
        <v>1.0334346504559271</v>
      </c>
      <c r="L62" s="13">
        <f t="shared" si="6"/>
        <v>-38.9</v>
      </c>
      <c r="M62" s="13">
        <f t="shared" si="7"/>
        <v>1.0405618704330513</v>
      </c>
      <c r="N62" s="13">
        <f t="shared" si="8"/>
        <v>-37.383649262307642</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233" priority="5" operator="equal">
      <formula>"State Selected"</formula>
    </cfRule>
    <cfRule type="cellIs" dxfId="232" priority="6" operator="equal">
      <formula>"Not Significantly Different"</formula>
    </cfRule>
  </conditionalFormatting>
  <conditionalFormatting sqref="E10:E62">
    <cfRule type="cellIs" dxfId="231" priority="1" operator="equal">
      <formula>"OTHER ERROR"</formula>
    </cfRule>
    <cfRule type="cellIs" dxfId="230" priority="2" operator="equal">
      <formula>"Statistical Test not applicable"</formula>
    </cfRule>
    <cfRule type="cellIs" dxfId="229" priority="3" operator="equal">
      <formula>"Geography Selected"</formula>
    </cfRule>
    <cfRule type="cellIs" dxfId="228"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3385D715-AAE4-4DCF-9171-9B581BA1FE55}">
      <formula1>$O$10:$O$62</formula1>
    </dataValidation>
  </dataValidation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14AFE-E78B-41EA-B644-9D2981FE5A92}">
  <sheetPr codeName="Sheet104"/>
  <dimension ref="A1:P73"/>
  <sheetViews>
    <sheetView zoomScaleNormal="100" workbookViewId="0">
      <pane ySplit="9" topLeftCell="A25" activePane="bottomLeft" state="frozen"/>
      <selection pane="bottomLeft" activeCell="B48" sqref="B48"/>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107</v>
      </c>
    </row>
    <row r="2" spans="1:16" x14ac:dyDescent="0.25">
      <c r="A2" s="14" t="s">
        <v>181</v>
      </c>
      <c r="B2" s="12" t="s">
        <v>485</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12.6</v>
      </c>
      <c r="C6" s="12" t="s">
        <v>188</v>
      </c>
      <c r="H6" s="19" t="s">
        <v>189</v>
      </c>
      <c r="I6" s="12">
        <f>VLOOKUP($B$4,$B$9:$K$62,6,FALSE)</f>
        <v>12.6</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12.6</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12.6</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212</v>
      </c>
      <c r="C11" s="32">
        <v>19.100000000000001</v>
      </c>
      <c r="D11" s="35" t="s">
        <v>217</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19.100000000000001</v>
      </c>
      <c r="H11" s="12">
        <f t="shared" ref="H11:H62" si="2">LEN(TRIM(D11))</f>
        <v>6</v>
      </c>
      <c r="I11" s="12" t="str">
        <f t="shared" ref="I11:I62" si="3">IF(H11&gt;=3,MID(TRIM(D11),1,3),"NO")</f>
        <v>+/-</v>
      </c>
      <c r="J11" s="12" t="str">
        <f t="shared" ref="J11:J62" si="4">IF(TRIM(I11)="+/-",MID(TRIM(D11),4,H11-3),D11)</f>
        <v>0.5</v>
      </c>
      <c r="K11" s="13">
        <f t="shared" ref="K11:K62" si="5">IF(TRIM(J11)="*****",0,IF(ISERROR(VALUE(J11)),"NA",VALUE(J11/$I$4)))</f>
        <v>0.303951367781155</v>
      </c>
      <c r="L11" s="13">
        <f t="shared" ref="L11:L62" si="6">IF(AND(ISNUMBER(G11),ISNUMBER($I$6)),$I$6-G11,"N/A")</f>
        <v>-6.5000000000000018</v>
      </c>
      <c r="M11" s="13">
        <f t="shared" ref="M11:M62" si="7">IF(AND(ISNUMBER(K11),ISNUMBER($I$7)),SQRT(K11^2+($I$7)^2),"N/A")</f>
        <v>0.30997079109986531</v>
      </c>
      <c r="N11" s="13">
        <f>IF(AND(ISNUMBER(L11),ISNUMBER(M11),M11&lt;&gt;0),L11/M11,"NA")</f>
        <v>-20.969717749650336</v>
      </c>
      <c r="O11" s="12" t="s">
        <v>208</v>
      </c>
    </row>
    <row r="12" spans="1:16" x14ac:dyDescent="0.25">
      <c r="A12" s="30">
        <v>2</v>
      </c>
      <c r="B12" s="31" t="s">
        <v>215</v>
      </c>
      <c r="C12" s="32">
        <v>17.7</v>
      </c>
      <c r="D12" s="33" t="s">
        <v>228</v>
      </c>
      <c r="E12" s="48" t="str">
        <f t="shared" si="0"/>
        <v>Significantly Different</v>
      </c>
      <c r="G12" s="12">
        <f t="shared" si="1"/>
        <v>17.7</v>
      </c>
      <c r="H12" s="12">
        <f t="shared" si="2"/>
        <v>6</v>
      </c>
      <c r="I12" s="12" t="str">
        <f t="shared" si="3"/>
        <v>+/-</v>
      </c>
      <c r="J12" s="12" t="str">
        <f t="shared" si="4"/>
        <v>0.3</v>
      </c>
      <c r="K12" s="13">
        <f t="shared" si="5"/>
        <v>0.18237082066869301</v>
      </c>
      <c r="L12" s="13">
        <f t="shared" si="6"/>
        <v>-5.0999999999999996</v>
      </c>
      <c r="M12" s="13">
        <f t="shared" si="7"/>
        <v>0.19223572402239389</v>
      </c>
      <c r="N12" s="13">
        <f t="shared" ref="N12:N62" si="8">IF(AND(ISNUMBER(L12),ISNUMBER(M12),M12&lt;&gt;0),L12/M12,"NA")</f>
        <v>-26.529928429982615</v>
      </c>
      <c r="O12" s="12" t="s">
        <v>211</v>
      </c>
    </row>
    <row r="13" spans="1:16" x14ac:dyDescent="0.25">
      <c r="A13" s="30">
        <v>3</v>
      </c>
      <c r="B13" s="31" t="s">
        <v>225</v>
      </c>
      <c r="C13" s="32">
        <v>17.399999999999999</v>
      </c>
      <c r="D13" s="33" t="s">
        <v>228</v>
      </c>
      <c r="E13" s="48" t="str">
        <f t="shared" si="0"/>
        <v>Significantly Different</v>
      </c>
      <c r="G13" s="12">
        <f t="shared" si="1"/>
        <v>17.399999999999999</v>
      </c>
      <c r="H13" s="12">
        <f t="shared" si="2"/>
        <v>6</v>
      </c>
      <c r="I13" s="12" t="str">
        <f t="shared" si="3"/>
        <v>+/-</v>
      </c>
      <c r="J13" s="12" t="str">
        <f t="shared" si="4"/>
        <v>0.3</v>
      </c>
      <c r="K13" s="13">
        <f t="shared" si="5"/>
        <v>0.18237082066869301</v>
      </c>
      <c r="L13" s="13">
        <f t="shared" si="6"/>
        <v>-4.7999999999999989</v>
      </c>
      <c r="M13" s="13">
        <f t="shared" si="7"/>
        <v>0.19223572402239389</v>
      </c>
      <c r="N13" s="13">
        <f t="shared" si="8"/>
        <v>-24.969344404689515</v>
      </c>
      <c r="O13" s="12" t="s">
        <v>213</v>
      </c>
    </row>
    <row r="14" spans="1:16" x14ac:dyDescent="0.25">
      <c r="A14" s="30">
        <v>4</v>
      </c>
      <c r="B14" s="31" t="s">
        <v>207</v>
      </c>
      <c r="C14" s="32">
        <v>16.600000000000001</v>
      </c>
      <c r="D14" s="33" t="s">
        <v>253</v>
      </c>
      <c r="E14" s="48" t="str">
        <f t="shared" si="0"/>
        <v>Significantly Different</v>
      </c>
      <c r="G14" s="12">
        <f t="shared" si="1"/>
        <v>16.600000000000001</v>
      </c>
      <c r="H14" s="12">
        <f t="shared" si="2"/>
        <v>6</v>
      </c>
      <c r="I14" s="12" t="str">
        <f t="shared" si="3"/>
        <v>+/-</v>
      </c>
      <c r="J14" s="12" t="str">
        <f t="shared" si="4"/>
        <v>0.6</v>
      </c>
      <c r="K14" s="13">
        <f t="shared" si="5"/>
        <v>0.36474164133738601</v>
      </c>
      <c r="L14" s="13">
        <f t="shared" si="6"/>
        <v>-4.0000000000000018</v>
      </c>
      <c r="M14" s="13">
        <f t="shared" si="7"/>
        <v>0.36977279819442066</v>
      </c>
      <c r="N14" s="13">
        <f t="shared" si="8"/>
        <v>-10.817453364692515</v>
      </c>
      <c r="O14" s="12" t="s">
        <v>215</v>
      </c>
    </row>
    <row r="15" spans="1:16" x14ac:dyDescent="0.25">
      <c r="A15" s="30">
        <v>5</v>
      </c>
      <c r="B15" s="31" t="s">
        <v>250</v>
      </c>
      <c r="C15" s="32">
        <v>16.5</v>
      </c>
      <c r="D15" s="33" t="s">
        <v>255</v>
      </c>
      <c r="E15" s="48" t="str">
        <f t="shared" si="0"/>
        <v>Significantly Different</v>
      </c>
      <c r="G15" s="12">
        <f t="shared" si="1"/>
        <v>16.5</v>
      </c>
      <c r="H15" s="12">
        <f t="shared" si="2"/>
        <v>6</v>
      </c>
      <c r="I15" s="12" t="str">
        <f t="shared" si="3"/>
        <v>+/-</v>
      </c>
      <c r="J15" s="12" t="str">
        <f t="shared" si="4"/>
        <v>0.4</v>
      </c>
      <c r="K15" s="13">
        <f t="shared" si="5"/>
        <v>0.24316109422492402</v>
      </c>
      <c r="L15" s="13">
        <f t="shared" si="6"/>
        <v>-3.9000000000000004</v>
      </c>
      <c r="M15" s="13">
        <f t="shared" si="7"/>
        <v>0.25064471888253259</v>
      </c>
      <c r="N15" s="13">
        <f t="shared" si="8"/>
        <v>-15.559873024205942</v>
      </c>
      <c r="O15" s="12" t="s">
        <v>218</v>
      </c>
    </row>
    <row r="16" spans="1:16" x14ac:dyDescent="0.25">
      <c r="A16" s="30">
        <v>6</v>
      </c>
      <c r="B16" s="31" t="s">
        <v>208</v>
      </c>
      <c r="C16" s="32">
        <v>16.3</v>
      </c>
      <c r="D16" s="33" t="s">
        <v>228</v>
      </c>
      <c r="E16" s="48" t="str">
        <f t="shared" si="0"/>
        <v>Significantly Different</v>
      </c>
      <c r="G16" s="12">
        <f t="shared" si="1"/>
        <v>16.3</v>
      </c>
      <c r="H16" s="12">
        <f t="shared" si="2"/>
        <v>6</v>
      </c>
      <c r="I16" s="12" t="str">
        <f t="shared" si="3"/>
        <v>+/-</v>
      </c>
      <c r="J16" s="12" t="str">
        <f t="shared" si="4"/>
        <v>0.3</v>
      </c>
      <c r="K16" s="13">
        <f t="shared" si="5"/>
        <v>0.18237082066869301</v>
      </c>
      <c r="L16" s="13">
        <f t="shared" si="6"/>
        <v>-3.7000000000000011</v>
      </c>
      <c r="M16" s="13">
        <f t="shared" si="7"/>
        <v>0.19223572402239389</v>
      </c>
      <c r="N16" s="13">
        <f t="shared" si="8"/>
        <v>-19.247202978614844</v>
      </c>
      <c r="O16" s="12" t="s">
        <v>220</v>
      </c>
    </row>
    <row r="17" spans="1:15" x14ac:dyDescent="0.25">
      <c r="A17" s="30">
        <v>6</v>
      </c>
      <c r="B17" s="31" t="s">
        <v>260</v>
      </c>
      <c r="C17" s="32">
        <v>16.3</v>
      </c>
      <c r="D17" s="33" t="s">
        <v>210</v>
      </c>
      <c r="E17" s="48" t="str">
        <f t="shared" si="0"/>
        <v>Significantly Different</v>
      </c>
      <c r="G17" s="12">
        <f t="shared" si="1"/>
        <v>16.3</v>
      </c>
      <c r="H17" s="12">
        <f t="shared" si="2"/>
        <v>6</v>
      </c>
      <c r="I17" s="12" t="str">
        <f t="shared" si="3"/>
        <v>+/-</v>
      </c>
      <c r="J17" s="12" t="str">
        <f t="shared" si="4"/>
        <v>0.2</v>
      </c>
      <c r="K17" s="13">
        <f t="shared" si="5"/>
        <v>0.12158054711246201</v>
      </c>
      <c r="L17" s="13">
        <f t="shared" si="6"/>
        <v>-3.7000000000000011</v>
      </c>
      <c r="M17" s="13">
        <f t="shared" si="7"/>
        <v>0.1359311840425404</v>
      </c>
      <c r="N17" s="13">
        <f t="shared" si="8"/>
        <v>-27.219655490104948</v>
      </c>
      <c r="O17" s="12" t="s">
        <v>222</v>
      </c>
    </row>
    <row r="18" spans="1:15" x14ac:dyDescent="0.25">
      <c r="A18" s="30">
        <v>8</v>
      </c>
      <c r="B18" s="31" t="s">
        <v>252</v>
      </c>
      <c r="C18" s="32">
        <v>15.8</v>
      </c>
      <c r="D18" s="33" t="s">
        <v>217</v>
      </c>
      <c r="E18" s="48" t="str">
        <f t="shared" si="0"/>
        <v>Significantly Different</v>
      </c>
      <c r="G18" s="12">
        <f t="shared" si="1"/>
        <v>15.8</v>
      </c>
      <c r="H18" s="12">
        <f t="shared" si="2"/>
        <v>6</v>
      </c>
      <c r="I18" s="12" t="str">
        <f t="shared" si="3"/>
        <v>+/-</v>
      </c>
      <c r="J18" s="12" t="str">
        <f t="shared" si="4"/>
        <v>0.5</v>
      </c>
      <c r="K18" s="13">
        <f t="shared" si="5"/>
        <v>0.303951367781155</v>
      </c>
      <c r="L18" s="13">
        <f t="shared" si="6"/>
        <v>-3.2000000000000011</v>
      </c>
      <c r="M18" s="13">
        <f t="shared" si="7"/>
        <v>0.30997079109986531</v>
      </c>
      <c r="N18" s="13">
        <f t="shared" si="8"/>
        <v>-10.323553353674011</v>
      </c>
      <c r="O18" s="12" t="s">
        <v>224</v>
      </c>
    </row>
    <row r="19" spans="1:15" x14ac:dyDescent="0.25">
      <c r="A19" s="30">
        <v>9</v>
      </c>
      <c r="B19" s="31" t="s">
        <v>241</v>
      </c>
      <c r="C19" s="32">
        <v>15.4</v>
      </c>
      <c r="D19" s="33" t="s">
        <v>255</v>
      </c>
      <c r="E19" s="48" t="str">
        <f t="shared" si="0"/>
        <v>Significantly Different</v>
      </c>
      <c r="G19" s="12">
        <f t="shared" si="1"/>
        <v>15.4</v>
      </c>
      <c r="H19" s="12">
        <f t="shared" si="2"/>
        <v>6</v>
      </c>
      <c r="I19" s="12" t="str">
        <f t="shared" si="3"/>
        <v>+/-</v>
      </c>
      <c r="J19" s="12" t="str">
        <f t="shared" si="4"/>
        <v>0.4</v>
      </c>
      <c r="K19" s="13">
        <f t="shared" si="5"/>
        <v>0.24316109422492402</v>
      </c>
      <c r="L19" s="13">
        <f t="shared" si="6"/>
        <v>-2.8000000000000007</v>
      </c>
      <c r="M19" s="13">
        <f t="shared" si="7"/>
        <v>0.25064471888253259</v>
      </c>
      <c r="N19" s="13">
        <f t="shared" si="8"/>
        <v>-11.171190889173499</v>
      </c>
      <c r="O19" s="12" t="s">
        <v>226</v>
      </c>
    </row>
    <row r="20" spans="1:15" x14ac:dyDescent="0.25">
      <c r="A20" s="30">
        <v>9</v>
      </c>
      <c r="B20" s="31" t="s">
        <v>251</v>
      </c>
      <c r="C20" s="32">
        <v>15.4</v>
      </c>
      <c r="D20" s="35" t="s">
        <v>228</v>
      </c>
      <c r="E20" s="48" t="str">
        <f t="shared" si="0"/>
        <v>Significantly Different</v>
      </c>
      <c r="G20" s="12">
        <f t="shared" si="1"/>
        <v>15.4</v>
      </c>
      <c r="H20" s="12">
        <f t="shared" si="2"/>
        <v>6</v>
      </c>
      <c r="I20" s="12" t="str">
        <f t="shared" si="3"/>
        <v>+/-</v>
      </c>
      <c r="J20" s="12" t="str">
        <f t="shared" si="4"/>
        <v>0.3</v>
      </c>
      <c r="K20" s="13">
        <f t="shared" si="5"/>
        <v>0.18237082066869301</v>
      </c>
      <c r="L20" s="13">
        <f t="shared" si="6"/>
        <v>-2.8000000000000007</v>
      </c>
      <c r="M20" s="13">
        <f t="shared" si="7"/>
        <v>0.19223572402239389</v>
      </c>
      <c r="N20" s="13">
        <f t="shared" si="8"/>
        <v>-14.565450902735558</v>
      </c>
      <c r="O20" s="12" t="s">
        <v>229</v>
      </c>
    </row>
    <row r="21" spans="1:15" x14ac:dyDescent="0.25">
      <c r="A21" s="30">
        <v>11</v>
      </c>
      <c r="B21" s="31" t="s">
        <v>242</v>
      </c>
      <c r="C21" s="32">
        <v>14.5</v>
      </c>
      <c r="D21" s="33" t="s">
        <v>210</v>
      </c>
      <c r="E21" s="48" t="str">
        <f t="shared" si="0"/>
        <v>Significantly Different</v>
      </c>
      <c r="G21" s="12">
        <f t="shared" si="1"/>
        <v>14.5</v>
      </c>
      <c r="H21" s="12">
        <f t="shared" si="2"/>
        <v>6</v>
      </c>
      <c r="I21" s="12" t="str">
        <f t="shared" si="3"/>
        <v>+/-</v>
      </c>
      <c r="J21" s="12" t="str">
        <f t="shared" si="4"/>
        <v>0.2</v>
      </c>
      <c r="K21" s="13">
        <f t="shared" si="5"/>
        <v>0.12158054711246201</v>
      </c>
      <c r="L21" s="13">
        <f t="shared" si="6"/>
        <v>-1.9000000000000004</v>
      </c>
      <c r="M21" s="13">
        <f t="shared" si="7"/>
        <v>0.1359311840425404</v>
      </c>
      <c r="N21" s="13">
        <f t="shared" si="8"/>
        <v>-13.977660927351188</v>
      </c>
      <c r="O21" s="12" t="s">
        <v>231</v>
      </c>
    </row>
    <row r="22" spans="1:15" x14ac:dyDescent="0.25">
      <c r="A22" s="30">
        <v>11</v>
      </c>
      <c r="B22" s="31" t="s">
        <v>209</v>
      </c>
      <c r="C22" s="32">
        <v>14.5</v>
      </c>
      <c r="D22" s="33" t="s">
        <v>294</v>
      </c>
      <c r="E22" s="48" t="str">
        <f t="shared" si="0"/>
        <v>Significantly Different</v>
      </c>
      <c r="G22" s="12">
        <f t="shared" si="1"/>
        <v>14.5</v>
      </c>
      <c r="H22" s="12">
        <f t="shared" si="2"/>
        <v>6</v>
      </c>
      <c r="I22" s="12" t="str">
        <f t="shared" si="3"/>
        <v>+/-</v>
      </c>
      <c r="J22" s="12" t="str">
        <f t="shared" si="4"/>
        <v>0.8</v>
      </c>
      <c r="K22" s="13">
        <f t="shared" si="5"/>
        <v>0.48632218844984804</v>
      </c>
      <c r="L22" s="13">
        <f t="shared" si="6"/>
        <v>-1.9000000000000004</v>
      </c>
      <c r="M22" s="13">
        <f t="shared" si="7"/>
        <v>0.49010685399991183</v>
      </c>
      <c r="N22" s="13">
        <f t="shared" si="8"/>
        <v>-3.876705629585711</v>
      </c>
      <c r="O22" s="12" t="s">
        <v>233</v>
      </c>
    </row>
    <row r="23" spans="1:15" x14ac:dyDescent="0.25">
      <c r="A23" s="30">
        <v>13</v>
      </c>
      <c r="B23" s="31" t="s">
        <v>263</v>
      </c>
      <c r="C23" s="32">
        <v>14.4</v>
      </c>
      <c r="D23" s="33" t="s">
        <v>228</v>
      </c>
      <c r="E23" s="48" t="str">
        <f t="shared" si="0"/>
        <v>Significantly Different</v>
      </c>
      <c r="G23" s="12">
        <f t="shared" si="1"/>
        <v>14.4</v>
      </c>
      <c r="H23" s="12">
        <f t="shared" si="2"/>
        <v>6</v>
      </c>
      <c r="I23" s="12" t="str">
        <f t="shared" si="3"/>
        <v>+/-</v>
      </c>
      <c r="J23" s="12" t="str">
        <f t="shared" si="4"/>
        <v>0.3</v>
      </c>
      <c r="K23" s="13">
        <f t="shared" si="5"/>
        <v>0.18237082066869301</v>
      </c>
      <c r="L23" s="13">
        <f t="shared" si="6"/>
        <v>-1.8000000000000007</v>
      </c>
      <c r="M23" s="13">
        <f t="shared" si="7"/>
        <v>0.19223572402239389</v>
      </c>
      <c r="N23" s="13">
        <f t="shared" si="8"/>
        <v>-9.3635041517585744</v>
      </c>
      <c r="O23" s="12" t="s">
        <v>221</v>
      </c>
    </row>
    <row r="24" spans="1:15" x14ac:dyDescent="0.25">
      <c r="A24" s="30">
        <v>14</v>
      </c>
      <c r="B24" s="31" t="s">
        <v>249</v>
      </c>
      <c r="C24" s="32">
        <v>14.2</v>
      </c>
      <c r="D24" s="33" t="s">
        <v>210</v>
      </c>
      <c r="E24" s="48" t="str">
        <f t="shared" si="0"/>
        <v>Significantly Different</v>
      </c>
      <c r="G24" s="12">
        <f t="shared" si="1"/>
        <v>14.2</v>
      </c>
      <c r="H24" s="12">
        <f t="shared" si="2"/>
        <v>6</v>
      </c>
      <c r="I24" s="12" t="str">
        <f t="shared" si="3"/>
        <v>+/-</v>
      </c>
      <c r="J24" s="12" t="str">
        <f t="shared" si="4"/>
        <v>0.2</v>
      </c>
      <c r="K24" s="13">
        <f t="shared" si="5"/>
        <v>0.12158054711246201</v>
      </c>
      <c r="L24" s="13">
        <f t="shared" si="6"/>
        <v>-1.5999999999999996</v>
      </c>
      <c r="M24" s="13">
        <f t="shared" si="7"/>
        <v>0.1359311840425404</v>
      </c>
      <c r="N24" s="13">
        <f t="shared" si="8"/>
        <v>-11.770661833558892</v>
      </c>
      <c r="O24" s="12" t="s">
        <v>235</v>
      </c>
    </row>
    <row r="25" spans="1:15" x14ac:dyDescent="0.25">
      <c r="A25" s="30">
        <v>15</v>
      </c>
      <c r="B25" s="31" t="s">
        <v>243</v>
      </c>
      <c r="C25" s="32">
        <v>14.1</v>
      </c>
      <c r="D25" s="33" t="s">
        <v>210</v>
      </c>
      <c r="E25" s="48" t="str">
        <f t="shared" si="0"/>
        <v>Significantly Different</v>
      </c>
      <c r="G25" s="12">
        <f t="shared" si="1"/>
        <v>14.1</v>
      </c>
      <c r="H25" s="12">
        <f t="shared" si="2"/>
        <v>6</v>
      </c>
      <c r="I25" s="12" t="str">
        <f t="shared" si="3"/>
        <v>+/-</v>
      </c>
      <c r="J25" s="12" t="str">
        <f t="shared" si="4"/>
        <v>0.2</v>
      </c>
      <c r="K25" s="13">
        <f t="shared" si="5"/>
        <v>0.12158054711246201</v>
      </c>
      <c r="L25" s="13">
        <f t="shared" si="6"/>
        <v>-1.5</v>
      </c>
      <c r="M25" s="13">
        <f t="shared" si="7"/>
        <v>0.1359311840425404</v>
      </c>
      <c r="N25" s="13">
        <f t="shared" si="8"/>
        <v>-11.034995468961462</v>
      </c>
      <c r="O25" s="12" t="s">
        <v>237</v>
      </c>
    </row>
    <row r="26" spans="1:15" x14ac:dyDescent="0.25">
      <c r="A26" s="30">
        <v>15</v>
      </c>
      <c r="B26" s="31" t="s">
        <v>248</v>
      </c>
      <c r="C26" s="32">
        <v>14.1</v>
      </c>
      <c r="D26" s="33" t="s">
        <v>206</v>
      </c>
      <c r="E26" s="48" t="str">
        <f t="shared" si="0"/>
        <v>Significantly Different</v>
      </c>
      <c r="G26" s="12">
        <f t="shared" si="1"/>
        <v>14.1</v>
      </c>
      <c r="H26" s="12">
        <f t="shared" si="2"/>
        <v>6</v>
      </c>
      <c r="I26" s="12" t="str">
        <f t="shared" si="3"/>
        <v>+/-</v>
      </c>
      <c r="J26" s="12" t="str">
        <f t="shared" si="4"/>
        <v>0.1</v>
      </c>
      <c r="K26" s="13">
        <f t="shared" si="5"/>
        <v>6.0790273556231005E-2</v>
      </c>
      <c r="L26" s="13">
        <f t="shared" si="6"/>
        <v>-1.5</v>
      </c>
      <c r="M26" s="13">
        <f t="shared" si="7"/>
        <v>8.5970429323592404E-2</v>
      </c>
      <c r="N26" s="13">
        <f t="shared" si="8"/>
        <v>-17.44785982577806</v>
      </c>
      <c r="O26" s="12" t="s">
        <v>219</v>
      </c>
    </row>
    <row r="27" spans="1:15" x14ac:dyDescent="0.25">
      <c r="A27" s="30">
        <v>15</v>
      </c>
      <c r="B27" s="31" t="s">
        <v>245</v>
      </c>
      <c r="C27" s="32">
        <v>14.1</v>
      </c>
      <c r="D27" s="33" t="s">
        <v>253</v>
      </c>
      <c r="E27" s="48" t="str">
        <f t="shared" si="0"/>
        <v>Significantly Different</v>
      </c>
      <c r="G27" s="12">
        <f t="shared" si="1"/>
        <v>14.1</v>
      </c>
      <c r="H27" s="12">
        <f t="shared" si="2"/>
        <v>6</v>
      </c>
      <c r="I27" s="12" t="str">
        <f t="shared" si="3"/>
        <v>+/-</v>
      </c>
      <c r="J27" s="12" t="str">
        <f t="shared" si="4"/>
        <v>0.6</v>
      </c>
      <c r="K27" s="13">
        <f t="shared" si="5"/>
        <v>0.36474164133738601</v>
      </c>
      <c r="L27" s="13">
        <f t="shared" si="6"/>
        <v>-1.5</v>
      </c>
      <c r="M27" s="13">
        <f t="shared" si="7"/>
        <v>0.36977279819442066</v>
      </c>
      <c r="N27" s="13">
        <f t="shared" si="8"/>
        <v>-4.0565450117596908</v>
      </c>
      <c r="O27" s="12" t="s">
        <v>236</v>
      </c>
    </row>
    <row r="28" spans="1:15" x14ac:dyDescent="0.25">
      <c r="A28" s="30">
        <v>18</v>
      </c>
      <c r="B28" s="31" t="s">
        <v>239</v>
      </c>
      <c r="C28" s="32">
        <v>14</v>
      </c>
      <c r="D28" s="33" t="s">
        <v>228</v>
      </c>
      <c r="E28" s="48" t="str">
        <f t="shared" si="0"/>
        <v>Significantly Different</v>
      </c>
      <c r="G28" s="12">
        <f t="shared" si="1"/>
        <v>14</v>
      </c>
      <c r="H28" s="12">
        <f t="shared" si="2"/>
        <v>6</v>
      </c>
      <c r="I28" s="12" t="str">
        <f t="shared" si="3"/>
        <v>+/-</v>
      </c>
      <c r="J28" s="12" t="str">
        <f t="shared" si="4"/>
        <v>0.3</v>
      </c>
      <c r="K28" s="13">
        <f t="shared" si="5"/>
        <v>0.18237082066869301</v>
      </c>
      <c r="L28" s="13">
        <f t="shared" si="6"/>
        <v>-1.4000000000000004</v>
      </c>
      <c r="M28" s="13">
        <f t="shared" si="7"/>
        <v>0.19223572402239389</v>
      </c>
      <c r="N28" s="13">
        <f t="shared" si="8"/>
        <v>-7.2827254513677788</v>
      </c>
      <c r="O28" s="12" t="s">
        <v>225</v>
      </c>
    </row>
    <row r="29" spans="1:15" x14ac:dyDescent="0.25">
      <c r="A29" s="30">
        <v>19</v>
      </c>
      <c r="B29" s="31" t="s">
        <v>236</v>
      </c>
      <c r="C29" s="32">
        <v>13.7</v>
      </c>
      <c r="D29" s="33" t="s">
        <v>228</v>
      </c>
      <c r="E29" s="48" t="str">
        <f t="shared" si="0"/>
        <v>Significantly Different</v>
      </c>
      <c r="G29" s="12">
        <f t="shared" si="1"/>
        <v>13.7</v>
      </c>
      <c r="H29" s="12">
        <f t="shared" si="2"/>
        <v>6</v>
      </c>
      <c r="I29" s="12" t="str">
        <f t="shared" si="3"/>
        <v>+/-</v>
      </c>
      <c r="J29" s="12" t="str">
        <f t="shared" si="4"/>
        <v>0.3</v>
      </c>
      <c r="K29" s="13">
        <f t="shared" si="5"/>
        <v>0.18237082066869301</v>
      </c>
      <c r="L29" s="13">
        <f t="shared" si="6"/>
        <v>-1.0999999999999996</v>
      </c>
      <c r="M29" s="13">
        <f t="shared" si="7"/>
        <v>0.19223572402239389</v>
      </c>
      <c r="N29" s="13">
        <f t="shared" si="8"/>
        <v>-5.7221414260746801</v>
      </c>
      <c r="O29" s="12" t="s">
        <v>241</v>
      </c>
    </row>
    <row r="30" spans="1:15" x14ac:dyDescent="0.25">
      <c r="A30" s="30">
        <v>20</v>
      </c>
      <c r="B30" s="31" t="s">
        <v>237</v>
      </c>
      <c r="C30" s="32">
        <v>13.6</v>
      </c>
      <c r="D30" s="33" t="s">
        <v>210</v>
      </c>
      <c r="E30" s="48" t="str">
        <f t="shared" si="0"/>
        <v>Significantly Different</v>
      </c>
      <c r="G30" s="12">
        <f t="shared" si="1"/>
        <v>13.6</v>
      </c>
      <c r="H30" s="12">
        <f t="shared" si="2"/>
        <v>6</v>
      </c>
      <c r="I30" s="12" t="str">
        <f t="shared" si="3"/>
        <v>+/-</v>
      </c>
      <c r="J30" s="12" t="str">
        <f t="shared" si="4"/>
        <v>0.2</v>
      </c>
      <c r="K30" s="13">
        <f t="shared" si="5"/>
        <v>0.12158054711246201</v>
      </c>
      <c r="L30" s="13">
        <f t="shared" si="6"/>
        <v>-1</v>
      </c>
      <c r="M30" s="13">
        <f t="shared" si="7"/>
        <v>0.1359311840425404</v>
      </c>
      <c r="N30" s="13">
        <f t="shared" si="8"/>
        <v>-7.3566636459743089</v>
      </c>
      <c r="O30" s="12" t="s">
        <v>207</v>
      </c>
    </row>
    <row r="31" spans="1:15" x14ac:dyDescent="0.25">
      <c r="A31" s="30">
        <v>21</v>
      </c>
      <c r="B31" s="31" t="s">
        <v>229</v>
      </c>
      <c r="C31" s="32">
        <v>13.5</v>
      </c>
      <c r="D31" s="33" t="s">
        <v>206</v>
      </c>
      <c r="E31" s="48" t="str">
        <f t="shared" si="0"/>
        <v>Significantly Different</v>
      </c>
      <c r="G31" s="12">
        <f t="shared" si="1"/>
        <v>13.5</v>
      </c>
      <c r="H31" s="12">
        <f t="shared" si="2"/>
        <v>6</v>
      </c>
      <c r="I31" s="12" t="str">
        <f t="shared" si="3"/>
        <v>+/-</v>
      </c>
      <c r="J31" s="12" t="str">
        <f t="shared" si="4"/>
        <v>0.1</v>
      </c>
      <c r="K31" s="13">
        <f t="shared" si="5"/>
        <v>6.0790273556231005E-2</v>
      </c>
      <c r="L31" s="13">
        <f t="shared" si="6"/>
        <v>-0.90000000000000036</v>
      </c>
      <c r="M31" s="13">
        <f t="shared" si="7"/>
        <v>8.5970429323592404E-2</v>
      </c>
      <c r="N31" s="13">
        <f t="shared" si="8"/>
        <v>-10.46871589546684</v>
      </c>
      <c r="O31" s="12" t="s">
        <v>244</v>
      </c>
    </row>
    <row r="32" spans="1:15" x14ac:dyDescent="0.25">
      <c r="A32" s="30">
        <v>21</v>
      </c>
      <c r="B32" s="31" t="s">
        <v>221</v>
      </c>
      <c r="C32" s="32">
        <v>13.5</v>
      </c>
      <c r="D32" s="33" t="s">
        <v>255</v>
      </c>
      <c r="E32" s="48" t="str">
        <f t="shared" si="0"/>
        <v>Significantly Different</v>
      </c>
      <c r="G32" s="12">
        <f t="shared" si="1"/>
        <v>13.5</v>
      </c>
      <c r="H32" s="12">
        <f t="shared" si="2"/>
        <v>6</v>
      </c>
      <c r="I32" s="12" t="str">
        <f t="shared" si="3"/>
        <v>+/-</v>
      </c>
      <c r="J32" s="12" t="str">
        <f t="shared" si="4"/>
        <v>0.4</v>
      </c>
      <c r="K32" s="13">
        <f t="shared" si="5"/>
        <v>0.24316109422492402</v>
      </c>
      <c r="L32" s="13">
        <f t="shared" si="6"/>
        <v>-0.90000000000000036</v>
      </c>
      <c r="M32" s="13">
        <f t="shared" si="7"/>
        <v>0.25064471888253259</v>
      </c>
      <c r="N32" s="13">
        <f t="shared" si="8"/>
        <v>-3.5907399286629107</v>
      </c>
      <c r="O32" s="12" t="s">
        <v>247</v>
      </c>
    </row>
    <row r="33" spans="1:15" x14ac:dyDescent="0.25">
      <c r="A33" s="30">
        <v>23</v>
      </c>
      <c r="B33" s="31" t="s">
        <v>223</v>
      </c>
      <c r="C33" s="32">
        <v>13.4</v>
      </c>
      <c r="D33" s="33" t="s">
        <v>217</v>
      </c>
      <c r="E33" s="48" t="str">
        <f t="shared" si="0"/>
        <v>Significantly Different</v>
      </c>
      <c r="G33" s="12">
        <f t="shared" si="1"/>
        <v>13.4</v>
      </c>
      <c r="H33" s="12">
        <f t="shared" si="2"/>
        <v>6</v>
      </c>
      <c r="I33" s="12" t="str">
        <f t="shared" si="3"/>
        <v>+/-</v>
      </c>
      <c r="J33" s="12" t="str">
        <f t="shared" si="4"/>
        <v>0.5</v>
      </c>
      <c r="K33" s="13">
        <f t="shared" si="5"/>
        <v>0.303951367781155</v>
      </c>
      <c r="L33" s="13">
        <f t="shared" si="6"/>
        <v>-0.80000000000000071</v>
      </c>
      <c r="M33" s="13">
        <f t="shared" si="7"/>
        <v>0.30997079109986531</v>
      </c>
      <c r="N33" s="13">
        <f t="shared" si="8"/>
        <v>-2.5808883384185046</v>
      </c>
      <c r="O33" s="12" t="s">
        <v>249</v>
      </c>
    </row>
    <row r="34" spans="1:15" x14ac:dyDescent="0.25">
      <c r="A34" s="30">
        <v>24</v>
      </c>
      <c r="B34" s="31" t="s">
        <v>213</v>
      </c>
      <c r="C34" s="32">
        <v>13.3</v>
      </c>
      <c r="D34" s="33" t="s">
        <v>210</v>
      </c>
      <c r="E34" s="48" t="str">
        <f t="shared" si="0"/>
        <v>Significantly Different</v>
      </c>
      <c r="G34" s="12">
        <f t="shared" si="1"/>
        <v>13.3</v>
      </c>
      <c r="H34" s="12">
        <f t="shared" si="2"/>
        <v>6</v>
      </c>
      <c r="I34" s="12" t="str">
        <f t="shared" si="3"/>
        <v>+/-</v>
      </c>
      <c r="J34" s="12" t="str">
        <f t="shared" si="4"/>
        <v>0.2</v>
      </c>
      <c r="K34" s="13">
        <f t="shared" si="5"/>
        <v>0.12158054711246201</v>
      </c>
      <c r="L34" s="13">
        <f t="shared" si="6"/>
        <v>-0.70000000000000107</v>
      </c>
      <c r="M34" s="13">
        <f t="shared" si="7"/>
        <v>0.1359311840425404</v>
      </c>
      <c r="N34" s="13">
        <f t="shared" si="8"/>
        <v>-5.1496645521820241</v>
      </c>
      <c r="O34" s="12" t="s">
        <v>240</v>
      </c>
    </row>
    <row r="35" spans="1:15" x14ac:dyDescent="0.25">
      <c r="A35" s="30">
        <v>24</v>
      </c>
      <c r="B35" s="31" t="s">
        <v>261</v>
      </c>
      <c r="C35" s="32">
        <v>13.3</v>
      </c>
      <c r="D35" s="33" t="s">
        <v>210</v>
      </c>
      <c r="E35" s="48" t="str">
        <f t="shared" si="0"/>
        <v>Significantly Different</v>
      </c>
      <c r="G35" s="12">
        <f t="shared" si="1"/>
        <v>13.3</v>
      </c>
      <c r="H35" s="12">
        <f t="shared" si="2"/>
        <v>6</v>
      </c>
      <c r="I35" s="12" t="str">
        <f t="shared" si="3"/>
        <v>+/-</v>
      </c>
      <c r="J35" s="12" t="str">
        <f t="shared" si="4"/>
        <v>0.2</v>
      </c>
      <c r="K35" s="13">
        <f t="shared" si="5"/>
        <v>0.12158054711246201</v>
      </c>
      <c r="L35" s="13">
        <f t="shared" si="6"/>
        <v>-0.70000000000000107</v>
      </c>
      <c r="M35" s="13">
        <f t="shared" si="7"/>
        <v>0.1359311840425404</v>
      </c>
      <c r="N35" s="13">
        <f t="shared" si="8"/>
        <v>-5.1496645521820241</v>
      </c>
      <c r="O35" s="12" t="s">
        <v>250</v>
      </c>
    </row>
    <row r="36" spans="1:15" x14ac:dyDescent="0.25">
      <c r="A36" s="30">
        <v>26</v>
      </c>
      <c r="B36" s="31" t="s">
        <v>224</v>
      </c>
      <c r="C36" s="32">
        <v>13.2</v>
      </c>
      <c r="D36" s="33" t="s">
        <v>253</v>
      </c>
      <c r="E36" s="48" t="str">
        <f t="shared" si="0"/>
        <v>Not Significantly Different</v>
      </c>
      <c r="G36" s="12">
        <f t="shared" si="1"/>
        <v>13.2</v>
      </c>
      <c r="H36" s="12">
        <f t="shared" si="2"/>
        <v>6</v>
      </c>
      <c r="I36" s="12" t="str">
        <f t="shared" si="3"/>
        <v>+/-</v>
      </c>
      <c r="J36" s="12" t="str">
        <f t="shared" si="4"/>
        <v>0.6</v>
      </c>
      <c r="K36" s="13">
        <f t="shared" si="5"/>
        <v>0.36474164133738601</v>
      </c>
      <c r="L36" s="13">
        <f t="shared" si="6"/>
        <v>-0.59999999999999964</v>
      </c>
      <c r="M36" s="13">
        <f t="shared" si="7"/>
        <v>0.36977279819442066</v>
      </c>
      <c r="N36" s="13">
        <f t="shared" si="8"/>
        <v>-1.6226180047038754</v>
      </c>
      <c r="O36" s="12" t="s">
        <v>242</v>
      </c>
    </row>
    <row r="37" spans="1:15" x14ac:dyDescent="0.25">
      <c r="A37" s="30">
        <v>27</v>
      </c>
      <c r="B37" s="31" t="s">
        <v>214</v>
      </c>
      <c r="C37" s="32">
        <v>13</v>
      </c>
      <c r="D37" s="33" t="s">
        <v>217</v>
      </c>
      <c r="E37" s="48" t="str">
        <f t="shared" si="0"/>
        <v>Not Significantly Different</v>
      </c>
      <c r="G37" s="12">
        <f t="shared" si="1"/>
        <v>13</v>
      </c>
      <c r="H37" s="12">
        <f t="shared" si="2"/>
        <v>6</v>
      </c>
      <c r="I37" s="12" t="str">
        <f t="shared" si="3"/>
        <v>+/-</v>
      </c>
      <c r="J37" s="12" t="str">
        <f t="shared" si="4"/>
        <v>0.5</v>
      </c>
      <c r="K37" s="13">
        <f t="shared" si="5"/>
        <v>0.303951367781155</v>
      </c>
      <c r="L37" s="13">
        <f t="shared" si="6"/>
        <v>-0.40000000000000036</v>
      </c>
      <c r="M37" s="13">
        <f t="shared" si="7"/>
        <v>0.30997079109986531</v>
      </c>
      <c r="N37" s="13">
        <f t="shared" si="8"/>
        <v>-1.2904441692092523</v>
      </c>
      <c r="O37" s="12" t="s">
        <v>223</v>
      </c>
    </row>
    <row r="38" spans="1:15" x14ac:dyDescent="0.25">
      <c r="A38" s="30">
        <v>28</v>
      </c>
      <c r="B38" s="31" t="s">
        <v>216</v>
      </c>
      <c r="C38" s="32">
        <v>12.8</v>
      </c>
      <c r="D38" s="33" t="s">
        <v>265</v>
      </c>
      <c r="E38" s="48" t="str">
        <f t="shared" si="0"/>
        <v>Not Significantly Different</v>
      </c>
      <c r="G38" s="12">
        <f t="shared" si="1"/>
        <v>12.8</v>
      </c>
      <c r="H38" s="12">
        <f t="shared" si="2"/>
        <v>6</v>
      </c>
      <c r="I38" s="12" t="str">
        <f t="shared" si="3"/>
        <v>+/-</v>
      </c>
      <c r="J38" s="12" t="str">
        <f t="shared" si="4"/>
        <v>0.7</v>
      </c>
      <c r="K38" s="13">
        <f t="shared" si="5"/>
        <v>0.42553191489361697</v>
      </c>
      <c r="L38" s="13">
        <f t="shared" si="6"/>
        <v>-0.20000000000000107</v>
      </c>
      <c r="M38" s="13">
        <f t="shared" si="7"/>
        <v>0.42985214661796195</v>
      </c>
      <c r="N38" s="13">
        <f t="shared" si="8"/>
        <v>-0.46527626202075084</v>
      </c>
      <c r="O38" s="12" t="s">
        <v>227</v>
      </c>
    </row>
    <row r="39" spans="1:15" x14ac:dyDescent="0.25">
      <c r="A39" s="30">
        <v>29</v>
      </c>
      <c r="B39" s="31" t="s">
        <v>211</v>
      </c>
      <c r="C39" s="32">
        <v>12.6</v>
      </c>
      <c r="D39" s="33" t="s">
        <v>265</v>
      </c>
      <c r="E39" s="48" t="str">
        <f t="shared" si="0"/>
        <v>Not Significantly Different</v>
      </c>
      <c r="G39" s="12">
        <f t="shared" si="1"/>
        <v>12.6</v>
      </c>
      <c r="H39" s="12">
        <f t="shared" si="2"/>
        <v>6</v>
      </c>
      <c r="I39" s="12" t="str">
        <f t="shared" si="3"/>
        <v>+/-</v>
      </c>
      <c r="J39" s="12" t="str">
        <f t="shared" si="4"/>
        <v>0.7</v>
      </c>
      <c r="K39" s="13">
        <f t="shared" si="5"/>
        <v>0.42553191489361697</v>
      </c>
      <c r="L39" s="13">
        <f t="shared" si="6"/>
        <v>0</v>
      </c>
      <c r="M39" s="13">
        <f t="shared" si="7"/>
        <v>0.42985214661796195</v>
      </c>
      <c r="N39" s="13">
        <f t="shared" si="8"/>
        <v>0</v>
      </c>
      <c r="O39" s="12" t="s">
        <v>254</v>
      </c>
    </row>
    <row r="40" spans="1:15" x14ac:dyDescent="0.25">
      <c r="A40" s="30">
        <v>29</v>
      </c>
      <c r="B40" s="31" t="s">
        <v>256</v>
      </c>
      <c r="C40" s="32">
        <v>12.6</v>
      </c>
      <c r="D40" s="33" t="s">
        <v>210</v>
      </c>
      <c r="E40" s="48" t="str">
        <f t="shared" si="0"/>
        <v>Not Significantly Different</v>
      </c>
      <c r="G40" s="12">
        <f t="shared" si="1"/>
        <v>12.6</v>
      </c>
      <c r="H40" s="12">
        <f t="shared" si="2"/>
        <v>6</v>
      </c>
      <c r="I40" s="12" t="str">
        <f t="shared" si="3"/>
        <v>+/-</v>
      </c>
      <c r="J40" s="12" t="str">
        <f t="shared" si="4"/>
        <v>0.2</v>
      </c>
      <c r="K40" s="13">
        <f t="shared" si="5"/>
        <v>0.12158054711246201</v>
      </c>
      <c r="L40" s="13">
        <f t="shared" si="6"/>
        <v>0</v>
      </c>
      <c r="M40" s="13">
        <f t="shared" si="7"/>
        <v>0.1359311840425404</v>
      </c>
      <c r="N40" s="13">
        <f t="shared" si="8"/>
        <v>0</v>
      </c>
      <c r="O40" s="12" t="s">
        <v>214</v>
      </c>
    </row>
    <row r="41" spans="1:15" x14ac:dyDescent="0.25">
      <c r="A41" s="30">
        <v>31</v>
      </c>
      <c r="B41" s="31" t="s">
        <v>254</v>
      </c>
      <c r="C41" s="32">
        <v>12.5</v>
      </c>
      <c r="D41" s="33" t="s">
        <v>228</v>
      </c>
      <c r="E41" s="48" t="str">
        <f t="shared" si="0"/>
        <v>Not Significantly Different</v>
      </c>
      <c r="G41" s="12">
        <f t="shared" si="1"/>
        <v>12.5</v>
      </c>
      <c r="H41" s="12">
        <f t="shared" si="2"/>
        <v>6</v>
      </c>
      <c r="I41" s="12" t="str">
        <f t="shared" si="3"/>
        <v>+/-</v>
      </c>
      <c r="J41" s="12" t="str">
        <f t="shared" si="4"/>
        <v>0.3</v>
      </c>
      <c r="K41" s="13">
        <f t="shared" si="5"/>
        <v>0.18237082066869301</v>
      </c>
      <c r="L41" s="13">
        <f t="shared" si="6"/>
        <v>9.9999999999999645E-2</v>
      </c>
      <c r="M41" s="13">
        <f t="shared" si="7"/>
        <v>0.19223572402239389</v>
      </c>
      <c r="N41" s="13">
        <f t="shared" si="8"/>
        <v>0.52019467509769657</v>
      </c>
      <c r="O41" s="12" t="s">
        <v>257</v>
      </c>
    </row>
    <row r="42" spans="1:15" x14ac:dyDescent="0.25">
      <c r="A42" s="30">
        <v>32</v>
      </c>
      <c r="B42" s="31" t="s">
        <v>231</v>
      </c>
      <c r="C42" s="32">
        <v>12.1</v>
      </c>
      <c r="D42" s="33" t="s">
        <v>210</v>
      </c>
      <c r="E42" s="48" t="str">
        <f t="shared" si="0"/>
        <v>Significantly Different</v>
      </c>
      <c r="G42" s="12">
        <f t="shared" si="1"/>
        <v>12.1</v>
      </c>
      <c r="H42" s="12">
        <f t="shared" si="2"/>
        <v>6</v>
      </c>
      <c r="I42" s="12" t="str">
        <f t="shared" si="3"/>
        <v>+/-</v>
      </c>
      <c r="J42" s="12" t="str">
        <f t="shared" si="4"/>
        <v>0.2</v>
      </c>
      <c r="K42" s="13">
        <f t="shared" si="5"/>
        <v>0.12158054711246201</v>
      </c>
      <c r="L42" s="13">
        <f t="shared" si="6"/>
        <v>0.5</v>
      </c>
      <c r="M42" s="13">
        <f t="shared" si="7"/>
        <v>0.1359311840425404</v>
      </c>
      <c r="N42" s="13">
        <f t="shared" si="8"/>
        <v>3.6783318229871544</v>
      </c>
      <c r="O42" s="12" t="s">
        <v>252</v>
      </c>
    </row>
    <row r="43" spans="1:15" x14ac:dyDescent="0.25">
      <c r="A43" s="30">
        <v>32</v>
      </c>
      <c r="B43" s="31" t="s">
        <v>238</v>
      </c>
      <c r="C43" s="32">
        <v>12.1</v>
      </c>
      <c r="D43" s="33" t="s">
        <v>253</v>
      </c>
      <c r="E43" s="48" t="str">
        <f t="shared" si="0"/>
        <v>Not Significantly Different</v>
      </c>
      <c r="G43" s="12">
        <f t="shared" si="1"/>
        <v>12.1</v>
      </c>
      <c r="H43" s="12">
        <f t="shared" si="2"/>
        <v>6</v>
      </c>
      <c r="I43" s="12" t="str">
        <f t="shared" si="3"/>
        <v>+/-</v>
      </c>
      <c r="J43" s="12" t="str">
        <f t="shared" si="4"/>
        <v>0.6</v>
      </c>
      <c r="K43" s="13">
        <f t="shared" si="5"/>
        <v>0.36474164133738601</v>
      </c>
      <c r="L43" s="13">
        <f t="shared" si="6"/>
        <v>0.5</v>
      </c>
      <c r="M43" s="13">
        <f t="shared" si="7"/>
        <v>0.36977279819442066</v>
      </c>
      <c r="N43" s="13">
        <f t="shared" si="8"/>
        <v>1.3521816705865637</v>
      </c>
      <c r="O43" s="12" t="s">
        <v>259</v>
      </c>
    </row>
    <row r="44" spans="1:15" x14ac:dyDescent="0.25">
      <c r="A44" s="30">
        <v>34</v>
      </c>
      <c r="B44" s="31" t="s">
        <v>262</v>
      </c>
      <c r="C44" s="32">
        <v>12</v>
      </c>
      <c r="D44" s="33" t="s">
        <v>210</v>
      </c>
      <c r="E44" s="48" t="str">
        <f t="shared" si="0"/>
        <v>Significantly Different</v>
      </c>
      <c r="G44" s="12">
        <f t="shared" si="1"/>
        <v>12</v>
      </c>
      <c r="H44" s="12">
        <f t="shared" si="2"/>
        <v>6</v>
      </c>
      <c r="I44" s="12" t="str">
        <f t="shared" si="3"/>
        <v>+/-</v>
      </c>
      <c r="J44" s="12" t="str">
        <f t="shared" si="4"/>
        <v>0.2</v>
      </c>
      <c r="K44" s="13">
        <f t="shared" si="5"/>
        <v>0.12158054711246201</v>
      </c>
      <c r="L44" s="13">
        <f t="shared" si="6"/>
        <v>0.59999999999999964</v>
      </c>
      <c r="M44" s="13">
        <f t="shared" si="7"/>
        <v>0.1359311840425404</v>
      </c>
      <c r="N44" s="13">
        <f t="shared" si="8"/>
        <v>4.4139981875845828</v>
      </c>
      <c r="O44" s="12" t="s">
        <v>261</v>
      </c>
    </row>
    <row r="45" spans="1:15" x14ac:dyDescent="0.25">
      <c r="A45" s="30">
        <v>35</v>
      </c>
      <c r="B45" s="31" t="s">
        <v>227</v>
      </c>
      <c r="C45" s="32">
        <v>11.8</v>
      </c>
      <c r="D45" s="33" t="s">
        <v>228</v>
      </c>
      <c r="E45" s="48" t="str">
        <f t="shared" si="0"/>
        <v>Significantly Different</v>
      </c>
      <c r="G45" s="12">
        <f t="shared" si="1"/>
        <v>11.8</v>
      </c>
      <c r="H45" s="12">
        <f t="shared" si="2"/>
        <v>6</v>
      </c>
      <c r="I45" s="12" t="str">
        <f t="shared" si="3"/>
        <v>+/-</v>
      </c>
      <c r="J45" s="12" t="str">
        <f t="shared" si="4"/>
        <v>0.3</v>
      </c>
      <c r="K45" s="13">
        <f t="shared" si="5"/>
        <v>0.18237082066869301</v>
      </c>
      <c r="L45" s="13">
        <f t="shared" si="6"/>
        <v>0.79999999999999893</v>
      </c>
      <c r="M45" s="13">
        <f t="shared" si="7"/>
        <v>0.19223572402239389</v>
      </c>
      <c r="N45" s="13">
        <f t="shared" si="8"/>
        <v>4.1615574007815814</v>
      </c>
      <c r="O45" s="12" t="s">
        <v>230</v>
      </c>
    </row>
    <row r="46" spans="1:15" x14ac:dyDescent="0.25">
      <c r="A46" s="30">
        <v>36</v>
      </c>
      <c r="B46" s="31" t="s">
        <v>219</v>
      </c>
      <c r="C46" s="32">
        <v>11.7</v>
      </c>
      <c r="D46" s="33" t="s">
        <v>228</v>
      </c>
      <c r="E46" s="48" t="str">
        <f t="shared" si="0"/>
        <v>Significantly Different</v>
      </c>
      <c r="G46" s="12">
        <f t="shared" si="1"/>
        <v>11.7</v>
      </c>
      <c r="H46" s="12">
        <f t="shared" si="2"/>
        <v>6</v>
      </c>
      <c r="I46" s="12" t="str">
        <f t="shared" si="3"/>
        <v>+/-</v>
      </c>
      <c r="J46" s="12" t="str">
        <f t="shared" si="4"/>
        <v>0.3</v>
      </c>
      <c r="K46" s="13">
        <f t="shared" si="5"/>
        <v>0.18237082066869301</v>
      </c>
      <c r="L46" s="13">
        <f t="shared" si="6"/>
        <v>0.90000000000000036</v>
      </c>
      <c r="M46" s="13">
        <f t="shared" si="7"/>
        <v>0.19223572402239389</v>
      </c>
      <c r="N46" s="13">
        <f t="shared" si="8"/>
        <v>4.6817520758792872</v>
      </c>
      <c r="O46" s="12" t="s">
        <v>243</v>
      </c>
    </row>
    <row r="47" spans="1:15" x14ac:dyDescent="0.25">
      <c r="A47" s="30">
        <v>37</v>
      </c>
      <c r="B47" s="31" t="s">
        <v>226</v>
      </c>
      <c r="C47" s="32">
        <v>11.6</v>
      </c>
      <c r="D47" s="33" t="s">
        <v>253</v>
      </c>
      <c r="E47" s="48" t="str">
        <f t="shared" si="0"/>
        <v>Significantly Different</v>
      </c>
      <c r="G47" s="12">
        <f t="shared" si="1"/>
        <v>11.6</v>
      </c>
      <c r="H47" s="12">
        <f t="shared" si="2"/>
        <v>6</v>
      </c>
      <c r="I47" s="12" t="str">
        <f t="shared" si="3"/>
        <v>+/-</v>
      </c>
      <c r="J47" s="12" t="str">
        <f t="shared" si="4"/>
        <v>0.6</v>
      </c>
      <c r="K47" s="13">
        <f t="shared" si="5"/>
        <v>0.36474164133738601</v>
      </c>
      <c r="L47" s="13">
        <f t="shared" si="6"/>
        <v>1</v>
      </c>
      <c r="M47" s="13">
        <f t="shared" si="7"/>
        <v>0.36977279819442066</v>
      </c>
      <c r="N47" s="13">
        <f t="shared" si="8"/>
        <v>2.7043633411731274</v>
      </c>
      <c r="O47" s="12" t="s">
        <v>260</v>
      </c>
    </row>
    <row r="48" spans="1:15" x14ac:dyDescent="0.25">
      <c r="A48" s="30">
        <v>37</v>
      </c>
      <c r="B48" s="31" t="s">
        <v>233</v>
      </c>
      <c r="C48" s="32">
        <v>11.6</v>
      </c>
      <c r="D48" s="33" t="s">
        <v>228</v>
      </c>
      <c r="E48" s="48" t="str">
        <f t="shared" si="0"/>
        <v>Significantly Different</v>
      </c>
      <c r="G48" s="12">
        <f t="shared" si="1"/>
        <v>11.6</v>
      </c>
      <c r="H48" s="12">
        <f t="shared" si="2"/>
        <v>6</v>
      </c>
      <c r="I48" s="12" t="str">
        <f t="shared" si="3"/>
        <v>+/-</v>
      </c>
      <c r="J48" s="12" t="str">
        <f t="shared" si="4"/>
        <v>0.3</v>
      </c>
      <c r="K48" s="13">
        <f t="shared" si="5"/>
        <v>0.18237082066869301</v>
      </c>
      <c r="L48" s="13">
        <f t="shared" si="6"/>
        <v>1</v>
      </c>
      <c r="M48" s="13">
        <f t="shared" si="7"/>
        <v>0.19223572402239389</v>
      </c>
      <c r="N48" s="13">
        <f t="shared" si="8"/>
        <v>5.2019467509769841</v>
      </c>
      <c r="O48" s="12" t="s">
        <v>239</v>
      </c>
    </row>
    <row r="49" spans="1:15" x14ac:dyDescent="0.25">
      <c r="A49" s="30">
        <v>37</v>
      </c>
      <c r="B49" s="31" t="s">
        <v>247</v>
      </c>
      <c r="C49" s="32">
        <v>11.6</v>
      </c>
      <c r="D49" s="33" t="s">
        <v>210</v>
      </c>
      <c r="E49" s="48" t="str">
        <f t="shared" si="0"/>
        <v>Significantly Different</v>
      </c>
      <c r="G49" s="12">
        <f t="shared" si="1"/>
        <v>11.6</v>
      </c>
      <c r="H49" s="12">
        <f t="shared" si="2"/>
        <v>6</v>
      </c>
      <c r="I49" s="12" t="str">
        <f t="shared" si="3"/>
        <v>+/-</v>
      </c>
      <c r="J49" s="12" t="str">
        <f t="shared" si="4"/>
        <v>0.2</v>
      </c>
      <c r="K49" s="13">
        <f t="shared" si="5"/>
        <v>0.12158054711246201</v>
      </c>
      <c r="L49" s="13">
        <f t="shared" si="6"/>
        <v>1</v>
      </c>
      <c r="M49" s="13">
        <f t="shared" si="7"/>
        <v>0.1359311840425404</v>
      </c>
      <c r="N49" s="13">
        <f t="shared" si="8"/>
        <v>7.3566636459743089</v>
      </c>
      <c r="O49" s="12" t="s">
        <v>248</v>
      </c>
    </row>
    <row r="50" spans="1:15" x14ac:dyDescent="0.25">
      <c r="A50" s="30">
        <v>37</v>
      </c>
      <c r="B50" s="31" t="s">
        <v>234</v>
      </c>
      <c r="C50" s="32">
        <v>11.6</v>
      </c>
      <c r="D50" s="33" t="s">
        <v>210</v>
      </c>
      <c r="E50" s="48" t="str">
        <f t="shared" si="0"/>
        <v>Significantly Different</v>
      </c>
      <c r="G50" s="12">
        <f t="shared" si="1"/>
        <v>11.6</v>
      </c>
      <c r="H50" s="12">
        <f t="shared" si="2"/>
        <v>6</v>
      </c>
      <c r="I50" s="12" t="str">
        <f t="shared" si="3"/>
        <v>+/-</v>
      </c>
      <c r="J50" s="12" t="str">
        <f t="shared" si="4"/>
        <v>0.2</v>
      </c>
      <c r="K50" s="13">
        <f t="shared" si="5"/>
        <v>0.12158054711246201</v>
      </c>
      <c r="L50" s="13">
        <f t="shared" si="6"/>
        <v>1</v>
      </c>
      <c r="M50" s="13">
        <f t="shared" si="7"/>
        <v>0.1359311840425404</v>
      </c>
      <c r="N50" s="13">
        <f t="shared" si="8"/>
        <v>7.3566636459743089</v>
      </c>
      <c r="O50" s="12" t="s">
        <v>245</v>
      </c>
    </row>
    <row r="51" spans="1:15" x14ac:dyDescent="0.25">
      <c r="A51" s="30">
        <v>41</v>
      </c>
      <c r="B51" s="31" t="s">
        <v>244</v>
      </c>
      <c r="C51" s="32">
        <v>11.4</v>
      </c>
      <c r="D51" s="33" t="s">
        <v>228</v>
      </c>
      <c r="E51" s="48" t="str">
        <f t="shared" si="0"/>
        <v>Significantly Different</v>
      </c>
      <c r="G51" s="12">
        <f t="shared" si="1"/>
        <v>11.4</v>
      </c>
      <c r="H51" s="12">
        <f t="shared" si="2"/>
        <v>6</v>
      </c>
      <c r="I51" s="12" t="str">
        <f t="shared" si="3"/>
        <v>+/-</v>
      </c>
      <c r="J51" s="12" t="str">
        <f t="shared" si="4"/>
        <v>0.3</v>
      </c>
      <c r="K51" s="13">
        <f t="shared" si="5"/>
        <v>0.18237082066869301</v>
      </c>
      <c r="L51" s="13">
        <f t="shared" si="6"/>
        <v>1.1999999999999993</v>
      </c>
      <c r="M51" s="13">
        <f t="shared" si="7"/>
        <v>0.19223572402239389</v>
      </c>
      <c r="N51" s="13">
        <f t="shared" si="8"/>
        <v>6.242336101172377</v>
      </c>
      <c r="O51" s="12" t="s">
        <v>263</v>
      </c>
    </row>
    <row r="52" spans="1:15" x14ac:dyDescent="0.25">
      <c r="A52" s="30">
        <v>41</v>
      </c>
      <c r="B52" s="31" t="s">
        <v>259</v>
      </c>
      <c r="C52" s="32">
        <v>11.4</v>
      </c>
      <c r="D52" s="33" t="s">
        <v>206</v>
      </c>
      <c r="E52" s="48" t="str">
        <f t="shared" si="0"/>
        <v>Significantly Different</v>
      </c>
      <c r="G52" s="12">
        <f t="shared" si="1"/>
        <v>11.4</v>
      </c>
      <c r="H52" s="12">
        <f t="shared" si="2"/>
        <v>6</v>
      </c>
      <c r="I52" s="12" t="str">
        <f t="shared" si="3"/>
        <v>+/-</v>
      </c>
      <c r="J52" s="12" t="str">
        <f t="shared" si="4"/>
        <v>0.1</v>
      </c>
      <c r="K52" s="13">
        <f t="shared" si="5"/>
        <v>6.0790273556231005E-2</v>
      </c>
      <c r="L52" s="13">
        <f t="shared" si="6"/>
        <v>1.1999999999999993</v>
      </c>
      <c r="M52" s="13">
        <f t="shared" si="7"/>
        <v>8.5970429323592404E-2</v>
      </c>
      <c r="N52" s="13">
        <f t="shared" si="8"/>
        <v>13.958287860622439</v>
      </c>
      <c r="O52" s="12" t="s">
        <v>238</v>
      </c>
    </row>
    <row r="53" spans="1:15" x14ac:dyDescent="0.25">
      <c r="A53" s="30">
        <v>41</v>
      </c>
      <c r="B53" s="31" t="s">
        <v>258</v>
      </c>
      <c r="C53" s="32">
        <v>11.4</v>
      </c>
      <c r="D53" s="33" t="s">
        <v>206</v>
      </c>
      <c r="E53" s="48" t="str">
        <f t="shared" si="0"/>
        <v>Significantly Different</v>
      </c>
      <c r="G53" s="12">
        <f t="shared" si="1"/>
        <v>11.4</v>
      </c>
      <c r="H53" s="12">
        <f t="shared" si="2"/>
        <v>6</v>
      </c>
      <c r="I53" s="12" t="str">
        <f t="shared" si="3"/>
        <v>+/-</v>
      </c>
      <c r="J53" s="12" t="str">
        <f t="shared" si="4"/>
        <v>0.1</v>
      </c>
      <c r="K53" s="13">
        <f t="shared" si="5"/>
        <v>6.0790273556231005E-2</v>
      </c>
      <c r="L53" s="13">
        <f t="shared" si="6"/>
        <v>1.1999999999999993</v>
      </c>
      <c r="M53" s="13">
        <f t="shared" si="7"/>
        <v>8.5970429323592404E-2</v>
      </c>
      <c r="N53" s="13">
        <f t="shared" si="8"/>
        <v>13.958287860622439</v>
      </c>
      <c r="O53" s="12" t="s">
        <v>251</v>
      </c>
    </row>
    <row r="54" spans="1:15" x14ac:dyDescent="0.25">
      <c r="A54" s="30">
        <v>44</v>
      </c>
      <c r="B54" s="31" t="s">
        <v>235</v>
      </c>
      <c r="C54" s="32">
        <v>11.1</v>
      </c>
      <c r="D54" s="33" t="s">
        <v>206</v>
      </c>
      <c r="E54" s="48" t="str">
        <f t="shared" si="0"/>
        <v>Significantly Different</v>
      </c>
      <c r="G54" s="12">
        <f t="shared" si="1"/>
        <v>11.1</v>
      </c>
      <c r="H54" s="12">
        <f t="shared" si="2"/>
        <v>6</v>
      </c>
      <c r="I54" s="12" t="str">
        <f t="shared" si="3"/>
        <v>+/-</v>
      </c>
      <c r="J54" s="12" t="str">
        <f t="shared" si="4"/>
        <v>0.1</v>
      </c>
      <c r="K54" s="13">
        <f t="shared" si="5"/>
        <v>6.0790273556231005E-2</v>
      </c>
      <c r="L54" s="13">
        <f t="shared" si="6"/>
        <v>1.5</v>
      </c>
      <c r="M54" s="13">
        <f t="shared" si="7"/>
        <v>8.5970429323592404E-2</v>
      </c>
      <c r="N54" s="13">
        <f t="shared" si="8"/>
        <v>17.44785982577806</v>
      </c>
      <c r="O54" s="12" t="s">
        <v>258</v>
      </c>
    </row>
    <row r="55" spans="1:15" x14ac:dyDescent="0.25">
      <c r="A55" s="30">
        <v>45</v>
      </c>
      <c r="B55" s="31" t="s">
        <v>240</v>
      </c>
      <c r="C55" s="32">
        <v>11</v>
      </c>
      <c r="D55" s="33" t="s">
        <v>210</v>
      </c>
      <c r="E55" s="48" t="str">
        <f t="shared" si="0"/>
        <v>Significantly Different</v>
      </c>
      <c r="G55" s="12">
        <f t="shared" si="1"/>
        <v>11</v>
      </c>
      <c r="H55" s="12">
        <f t="shared" si="2"/>
        <v>6</v>
      </c>
      <c r="I55" s="12" t="str">
        <f t="shared" si="3"/>
        <v>+/-</v>
      </c>
      <c r="J55" s="12" t="str">
        <f t="shared" si="4"/>
        <v>0.2</v>
      </c>
      <c r="K55" s="13">
        <f t="shared" si="5"/>
        <v>0.12158054711246201</v>
      </c>
      <c r="L55" s="13">
        <f t="shared" si="6"/>
        <v>1.5999999999999996</v>
      </c>
      <c r="M55" s="13">
        <f t="shared" si="7"/>
        <v>0.1359311840425404</v>
      </c>
      <c r="N55" s="13">
        <f t="shared" si="8"/>
        <v>11.770661833558892</v>
      </c>
      <c r="O55" s="12" t="s">
        <v>232</v>
      </c>
    </row>
    <row r="56" spans="1:15" x14ac:dyDescent="0.25">
      <c r="A56" s="30">
        <v>46</v>
      </c>
      <c r="B56" s="31" t="s">
        <v>230</v>
      </c>
      <c r="C56" s="32">
        <v>10.9</v>
      </c>
      <c r="D56" s="33" t="s">
        <v>217</v>
      </c>
      <c r="E56" s="48" t="str">
        <f t="shared" si="0"/>
        <v>Significantly Different</v>
      </c>
      <c r="G56" s="12">
        <f t="shared" si="1"/>
        <v>10.9</v>
      </c>
      <c r="H56" s="12">
        <f t="shared" si="2"/>
        <v>6</v>
      </c>
      <c r="I56" s="12" t="str">
        <f t="shared" si="3"/>
        <v>+/-</v>
      </c>
      <c r="J56" s="12" t="str">
        <f t="shared" si="4"/>
        <v>0.5</v>
      </c>
      <c r="K56" s="13">
        <f t="shared" si="5"/>
        <v>0.303951367781155</v>
      </c>
      <c r="L56" s="13">
        <f t="shared" si="6"/>
        <v>1.6999999999999993</v>
      </c>
      <c r="M56" s="13">
        <f t="shared" si="7"/>
        <v>0.30997079109986531</v>
      </c>
      <c r="N56" s="13">
        <f t="shared" si="8"/>
        <v>5.4843877191393151</v>
      </c>
      <c r="O56" s="12" t="s">
        <v>209</v>
      </c>
    </row>
    <row r="57" spans="1:15" x14ac:dyDescent="0.25">
      <c r="A57" s="30">
        <v>47</v>
      </c>
      <c r="B57" s="31" t="s">
        <v>222</v>
      </c>
      <c r="C57" s="32">
        <v>10.8</v>
      </c>
      <c r="D57" s="33" t="s">
        <v>228</v>
      </c>
      <c r="E57" s="48" t="str">
        <f t="shared" si="0"/>
        <v>Significantly Different</v>
      </c>
      <c r="G57" s="12">
        <f t="shared" si="1"/>
        <v>10.8</v>
      </c>
      <c r="H57" s="12">
        <f t="shared" si="2"/>
        <v>6</v>
      </c>
      <c r="I57" s="12" t="str">
        <f t="shared" si="3"/>
        <v>+/-</v>
      </c>
      <c r="J57" s="12" t="str">
        <f t="shared" si="4"/>
        <v>0.3</v>
      </c>
      <c r="K57" s="13">
        <f t="shared" si="5"/>
        <v>0.18237082066869301</v>
      </c>
      <c r="L57" s="13">
        <f t="shared" si="6"/>
        <v>1.7999999999999989</v>
      </c>
      <c r="M57" s="13">
        <f t="shared" si="7"/>
        <v>0.19223572402239389</v>
      </c>
      <c r="N57" s="13">
        <f t="shared" si="8"/>
        <v>9.3635041517585655</v>
      </c>
      <c r="O57" s="12" t="s">
        <v>262</v>
      </c>
    </row>
    <row r="58" spans="1:15" x14ac:dyDescent="0.25">
      <c r="A58" s="30">
        <v>48</v>
      </c>
      <c r="B58" s="31" t="s">
        <v>220</v>
      </c>
      <c r="C58" s="32">
        <v>10.7</v>
      </c>
      <c r="D58" s="33" t="s">
        <v>210</v>
      </c>
      <c r="E58" s="48" t="str">
        <f t="shared" si="0"/>
        <v>Significantly Different</v>
      </c>
      <c r="G58" s="12">
        <f t="shared" si="1"/>
        <v>10.7</v>
      </c>
      <c r="H58" s="12">
        <f t="shared" si="2"/>
        <v>6</v>
      </c>
      <c r="I58" s="12" t="str">
        <f t="shared" si="3"/>
        <v>+/-</v>
      </c>
      <c r="J58" s="12" t="str">
        <f t="shared" si="4"/>
        <v>0.2</v>
      </c>
      <c r="K58" s="13">
        <f t="shared" si="5"/>
        <v>0.12158054711246201</v>
      </c>
      <c r="L58" s="13">
        <f t="shared" si="6"/>
        <v>1.9000000000000004</v>
      </c>
      <c r="M58" s="13">
        <f t="shared" si="7"/>
        <v>0.1359311840425404</v>
      </c>
      <c r="N58" s="13">
        <f t="shared" si="8"/>
        <v>13.977660927351188</v>
      </c>
      <c r="O58" s="12" t="s">
        <v>256</v>
      </c>
    </row>
    <row r="59" spans="1:15" x14ac:dyDescent="0.25">
      <c r="A59" s="30">
        <v>49</v>
      </c>
      <c r="B59" s="31" t="s">
        <v>218</v>
      </c>
      <c r="C59" s="32">
        <v>10.4</v>
      </c>
      <c r="D59" s="33" t="s">
        <v>206</v>
      </c>
      <c r="E59" s="48" t="str">
        <f t="shared" si="0"/>
        <v>Significantly Different</v>
      </c>
      <c r="G59" s="12">
        <f t="shared" si="1"/>
        <v>10.4</v>
      </c>
      <c r="H59" s="12">
        <f t="shared" si="2"/>
        <v>6</v>
      </c>
      <c r="I59" s="12" t="str">
        <f t="shared" si="3"/>
        <v>+/-</v>
      </c>
      <c r="J59" s="12" t="str">
        <f t="shared" si="4"/>
        <v>0.1</v>
      </c>
      <c r="K59" s="13">
        <f t="shared" si="5"/>
        <v>6.0790273556231005E-2</v>
      </c>
      <c r="L59" s="13">
        <f t="shared" si="6"/>
        <v>2.1999999999999993</v>
      </c>
      <c r="M59" s="13">
        <f t="shared" si="7"/>
        <v>8.5970429323592404E-2</v>
      </c>
      <c r="N59" s="13">
        <f t="shared" si="8"/>
        <v>25.590194411141148</v>
      </c>
      <c r="O59" s="12" t="s">
        <v>212</v>
      </c>
    </row>
    <row r="60" spans="1:15" x14ac:dyDescent="0.25">
      <c r="A60" s="30">
        <v>50</v>
      </c>
      <c r="B60" s="31" t="s">
        <v>257</v>
      </c>
      <c r="C60" s="32">
        <v>10.199999999999999</v>
      </c>
      <c r="D60" s="33" t="s">
        <v>210</v>
      </c>
      <c r="E60" s="48" t="str">
        <f t="shared" si="0"/>
        <v>Significantly Different</v>
      </c>
      <c r="G60" s="12">
        <f t="shared" si="1"/>
        <v>10.199999999999999</v>
      </c>
      <c r="H60" s="12">
        <f t="shared" si="2"/>
        <v>6</v>
      </c>
      <c r="I60" s="12" t="str">
        <f t="shared" si="3"/>
        <v>+/-</v>
      </c>
      <c r="J60" s="12" t="str">
        <f t="shared" si="4"/>
        <v>0.2</v>
      </c>
      <c r="K60" s="13">
        <f t="shared" si="5"/>
        <v>0.12158054711246201</v>
      </c>
      <c r="L60" s="13">
        <f t="shared" si="6"/>
        <v>2.4000000000000004</v>
      </c>
      <c r="M60" s="13">
        <f t="shared" si="7"/>
        <v>0.1359311840425404</v>
      </c>
      <c r="N60" s="13">
        <f t="shared" si="8"/>
        <v>17.655992750338342</v>
      </c>
      <c r="O60" s="12" t="s">
        <v>234</v>
      </c>
    </row>
    <row r="61" spans="1:15" x14ac:dyDescent="0.25">
      <c r="A61" s="30">
        <v>51</v>
      </c>
      <c r="B61" s="31" t="s">
        <v>232</v>
      </c>
      <c r="C61" s="32">
        <v>9.6</v>
      </c>
      <c r="D61" s="33" t="s">
        <v>228</v>
      </c>
      <c r="E61" s="48" t="str">
        <f t="shared" si="0"/>
        <v>Significantly Different</v>
      </c>
      <c r="G61" s="12">
        <f t="shared" si="1"/>
        <v>9.6</v>
      </c>
      <c r="H61" s="12">
        <f t="shared" si="2"/>
        <v>6</v>
      </c>
      <c r="I61" s="12" t="str">
        <f t="shared" si="3"/>
        <v>+/-</v>
      </c>
      <c r="J61" s="12" t="str">
        <f t="shared" si="4"/>
        <v>0.3</v>
      </c>
      <c r="K61" s="13">
        <f t="shared" si="5"/>
        <v>0.18237082066869301</v>
      </c>
      <c r="L61" s="13">
        <f t="shared" si="6"/>
        <v>3</v>
      </c>
      <c r="M61" s="13">
        <f t="shared" si="7"/>
        <v>0.19223572402239389</v>
      </c>
      <c r="N61" s="13">
        <f t="shared" si="8"/>
        <v>15.605840252930951</v>
      </c>
      <c r="O61" s="12" t="s">
        <v>216</v>
      </c>
    </row>
    <row r="62" spans="1:15" ht="15.75" thickBot="1" x14ac:dyDescent="0.3">
      <c r="A62" s="36"/>
      <c r="B62" s="37" t="s">
        <v>264</v>
      </c>
      <c r="C62" s="38">
        <v>21.3</v>
      </c>
      <c r="D62" s="39" t="s">
        <v>255</v>
      </c>
      <c r="E62" s="49" t="str">
        <f t="shared" si="0"/>
        <v>Significantly Different</v>
      </c>
      <c r="G62" s="12">
        <f t="shared" si="1"/>
        <v>21.3</v>
      </c>
      <c r="H62" s="12">
        <f t="shared" si="2"/>
        <v>6</v>
      </c>
      <c r="I62" s="12" t="str">
        <f t="shared" si="3"/>
        <v>+/-</v>
      </c>
      <c r="J62" s="12" t="str">
        <f t="shared" si="4"/>
        <v>0.4</v>
      </c>
      <c r="K62" s="13">
        <f t="shared" si="5"/>
        <v>0.24316109422492402</v>
      </c>
      <c r="L62" s="13">
        <f t="shared" si="6"/>
        <v>-8.7000000000000011</v>
      </c>
      <c r="M62" s="13">
        <f t="shared" si="7"/>
        <v>0.25064471888253259</v>
      </c>
      <c r="N62" s="13">
        <f t="shared" si="8"/>
        <v>-34.710485977074796</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227" priority="5" operator="equal">
      <formula>"State Selected"</formula>
    </cfRule>
    <cfRule type="cellIs" dxfId="226" priority="6" operator="equal">
      <formula>"Not Significantly Different"</formula>
    </cfRule>
  </conditionalFormatting>
  <conditionalFormatting sqref="E10:E62">
    <cfRule type="cellIs" dxfId="225" priority="1" operator="equal">
      <formula>"OTHER ERROR"</formula>
    </cfRule>
    <cfRule type="cellIs" dxfId="224" priority="2" operator="equal">
      <formula>"Statistical Test not applicable"</formula>
    </cfRule>
    <cfRule type="cellIs" dxfId="223" priority="3" operator="equal">
      <formula>"Geography Selected"</formula>
    </cfRule>
    <cfRule type="cellIs" dxfId="222"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C8FCE42E-06A4-473F-BC88-27B3F5A45430}">
      <formula1>$O$10:$O$62</formula1>
    </dataValidation>
  </dataValidation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A355C-73FB-4F41-8CE4-A026FDA1E236}">
  <sheetPr codeName="Sheet106"/>
  <dimension ref="A1:P73"/>
  <sheetViews>
    <sheetView zoomScaleNormal="100" workbookViewId="0">
      <pane ySplit="9" topLeftCell="A10" activePane="bottomLeft" state="frozen"/>
      <selection pane="bottomLeft" activeCell="C23" sqref="C23"/>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109</v>
      </c>
    </row>
    <row r="2" spans="1:16" x14ac:dyDescent="0.25">
      <c r="A2" s="14" t="s">
        <v>181</v>
      </c>
      <c r="B2" s="12" t="s">
        <v>486</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37.6</v>
      </c>
      <c r="C6" s="12" t="s">
        <v>188</v>
      </c>
      <c r="H6" s="19" t="s">
        <v>189</v>
      </c>
      <c r="I6" s="12">
        <f>VLOOKUP($B$4,$B$9:$K$62,6,FALSE)</f>
        <v>37.6</v>
      </c>
      <c r="K6" s="23"/>
      <c r="L6" s="21"/>
      <c r="M6" s="21"/>
      <c r="N6" s="21"/>
      <c r="O6" s="21"/>
      <c r="P6" s="21"/>
    </row>
    <row r="7" spans="1:16" ht="15.75" thickBot="1" x14ac:dyDescent="0.3">
      <c r="A7" s="15" t="s">
        <v>190</v>
      </c>
      <c r="B7" s="46" t="str">
        <f>VLOOKUP($B$4,$B$10:$D$62,3,FALSE)</f>
        <v>+/-0.2</v>
      </c>
      <c r="C7" s="12" t="s">
        <v>191</v>
      </c>
      <c r="H7" s="19" t="s">
        <v>192</v>
      </c>
      <c r="I7" s="25">
        <f>VLOOKUP($B$4,$B$9:$K$62,10,FALSE)</f>
        <v>0.12158054711246201</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37.6</v>
      </c>
      <c r="D10" s="33" t="s">
        <v>210</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37.6</v>
      </c>
      <c r="H10" s="12">
        <f>LEN(TRIM(D10))</f>
        <v>6</v>
      </c>
      <c r="I10" s="12" t="str">
        <f>IF(H10&gt;=3,MID(TRIM(D10),1,3),"NO")</f>
        <v>+/-</v>
      </c>
      <c r="J10" s="12" t="str">
        <f>IF(TRIM(I10)="+/-",MID(TRIM(D10),4,H10-3),D10)</f>
        <v>0.2</v>
      </c>
      <c r="K10" s="13">
        <f>IF(TRIM(J10)="*****",0,IF(ISERROR(VALUE(J10)),"NA",VALUE(J10/$I$4)))</f>
        <v>0.12158054711246201</v>
      </c>
      <c r="L10" s="13">
        <f>IF(AND(ISNUMBER(G10),ISNUMBER($I$6)),$I$6-G10,"N/A")</f>
        <v>0</v>
      </c>
      <c r="M10" s="13">
        <f>IF(AND(ISNUMBER(K10),ISNUMBER($I$7)),SQRT(K10^2+($I$7)^2),"N/A")</f>
        <v>0.17194085864718481</v>
      </c>
      <c r="N10" s="13">
        <f>IF(AND(ISNUMBER(L10),ISNUMBER(M10),M10&lt;&gt;0),L10/M10,"NA")</f>
        <v>0</v>
      </c>
      <c r="O10" s="12" t="s">
        <v>184</v>
      </c>
    </row>
    <row r="11" spans="1:16" x14ac:dyDescent="0.25">
      <c r="A11" s="30">
        <v>1</v>
      </c>
      <c r="B11" s="31" t="s">
        <v>230</v>
      </c>
      <c r="C11" s="32">
        <v>56.5</v>
      </c>
      <c r="D11" s="35" t="s">
        <v>381</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56.5</v>
      </c>
      <c r="H11" s="12">
        <f t="shared" ref="H11:H62" si="2">LEN(TRIM(D11))</f>
        <v>6</v>
      </c>
      <c r="I11" s="12" t="str">
        <f t="shared" ref="I11:I62" si="3">IF(H11&gt;=3,MID(TRIM(D11),1,3),"NO")</f>
        <v>+/-</v>
      </c>
      <c r="J11" s="12" t="str">
        <f t="shared" ref="J11:J62" si="4">IF(TRIM(I11)="+/-",MID(TRIM(D11),4,H11-3),D11)</f>
        <v>3.9</v>
      </c>
      <c r="K11" s="13">
        <f t="shared" ref="K11:K62" si="5">IF(TRIM(J11)="*****",0,IF(ISERROR(VALUE(J11)),"NA",VALUE(J11/$I$4)))</f>
        <v>2.3708206686930091</v>
      </c>
      <c r="L11" s="13">
        <f t="shared" ref="L11:L62" si="6">IF(AND(ISNUMBER(G11),ISNUMBER($I$6)),$I$6-G11,"N/A")</f>
        <v>-18.899999999999999</v>
      </c>
      <c r="M11" s="13">
        <f t="shared" ref="M11:M62" si="7">IF(AND(ISNUMBER(K11),ISNUMBER($I$7)),SQRT(K11^2+($I$7)^2),"N/A")</f>
        <v>2.3739360717041502</v>
      </c>
      <c r="N11" s="13">
        <f>IF(AND(ISNUMBER(L11),ISNUMBER(M11),M11&lt;&gt;0),L11/M11,"NA")</f>
        <v>-7.9614612311074042</v>
      </c>
      <c r="O11" s="12" t="s">
        <v>208</v>
      </c>
    </row>
    <row r="12" spans="1:16" x14ac:dyDescent="0.25">
      <c r="A12" s="30">
        <v>2</v>
      </c>
      <c r="B12" s="31" t="s">
        <v>238</v>
      </c>
      <c r="C12" s="32">
        <v>53.9</v>
      </c>
      <c r="D12" s="33" t="s">
        <v>375</v>
      </c>
      <c r="E12" s="48" t="str">
        <f t="shared" si="0"/>
        <v>Significantly Different</v>
      </c>
      <c r="G12" s="12">
        <f t="shared" si="1"/>
        <v>53.9</v>
      </c>
      <c r="H12" s="12">
        <f t="shared" si="2"/>
        <v>6</v>
      </c>
      <c r="I12" s="12" t="str">
        <f t="shared" si="3"/>
        <v>+/-</v>
      </c>
      <c r="J12" s="12" t="str">
        <f t="shared" si="4"/>
        <v>3.8</v>
      </c>
      <c r="K12" s="13">
        <f t="shared" si="5"/>
        <v>2.3100303951367778</v>
      </c>
      <c r="L12" s="13">
        <f t="shared" si="6"/>
        <v>-16.299999999999997</v>
      </c>
      <c r="M12" s="13">
        <f t="shared" si="7"/>
        <v>2.3132276705702668</v>
      </c>
      <c r="N12" s="13">
        <f t="shared" ref="N12:N62" si="8">IF(AND(ISNUMBER(L12),ISNUMBER(M12),M12&lt;&gt;0),L12/M12,"NA")</f>
        <v>-7.0464313596861183</v>
      </c>
      <c r="O12" s="12" t="s">
        <v>211</v>
      </c>
    </row>
    <row r="13" spans="1:16" x14ac:dyDescent="0.25">
      <c r="A13" s="30">
        <v>3</v>
      </c>
      <c r="B13" s="31" t="s">
        <v>227</v>
      </c>
      <c r="C13" s="32">
        <v>50.2</v>
      </c>
      <c r="D13" s="33" t="s">
        <v>335</v>
      </c>
      <c r="E13" s="48" t="str">
        <f t="shared" si="0"/>
        <v>Significantly Different</v>
      </c>
      <c r="G13" s="12">
        <f t="shared" si="1"/>
        <v>50.2</v>
      </c>
      <c r="H13" s="12">
        <f t="shared" si="2"/>
        <v>6</v>
      </c>
      <c r="I13" s="12" t="str">
        <f t="shared" si="3"/>
        <v>+/-</v>
      </c>
      <c r="J13" s="12" t="str">
        <f t="shared" si="4"/>
        <v>2.1</v>
      </c>
      <c r="K13" s="13">
        <f t="shared" si="5"/>
        <v>1.2765957446808511</v>
      </c>
      <c r="L13" s="13">
        <f t="shared" si="6"/>
        <v>-12.600000000000001</v>
      </c>
      <c r="M13" s="13">
        <f t="shared" si="7"/>
        <v>1.2823722255154399</v>
      </c>
      <c r="N13" s="13">
        <f t="shared" si="8"/>
        <v>-9.8255403145023088</v>
      </c>
      <c r="O13" s="12" t="s">
        <v>213</v>
      </c>
    </row>
    <row r="14" spans="1:16" x14ac:dyDescent="0.25">
      <c r="A14" s="30">
        <v>4</v>
      </c>
      <c r="B14" s="31" t="s">
        <v>240</v>
      </c>
      <c r="C14" s="32">
        <v>49.2</v>
      </c>
      <c r="D14" s="33" t="s">
        <v>324</v>
      </c>
      <c r="E14" s="48" t="str">
        <f t="shared" si="0"/>
        <v>Significantly Different</v>
      </c>
      <c r="G14" s="12">
        <f t="shared" si="1"/>
        <v>49.2</v>
      </c>
      <c r="H14" s="12">
        <f t="shared" si="2"/>
        <v>6</v>
      </c>
      <c r="I14" s="12" t="str">
        <f t="shared" si="3"/>
        <v>+/-</v>
      </c>
      <c r="J14" s="12" t="str">
        <f t="shared" si="4"/>
        <v>1.4</v>
      </c>
      <c r="K14" s="13">
        <f t="shared" si="5"/>
        <v>0.85106382978723394</v>
      </c>
      <c r="L14" s="13">
        <f t="shared" si="6"/>
        <v>-11.600000000000001</v>
      </c>
      <c r="M14" s="13">
        <f t="shared" si="7"/>
        <v>0.8597042932359239</v>
      </c>
      <c r="N14" s="13">
        <f t="shared" si="8"/>
        <v>-13.493011598601704</v>
      </c>
      <c r="O14" s="12" t="s">
        <v>215</v>
      </c>
    </row>
    <row r="15" spans="1:16" x14ac:dyDescent="0.25">
      <c r="A15" s="30">
        <v>5</v>
      </c>
      <c r="B15" s="31" t="s">
        <v>216</v>
      </c>
      <c r="C15" s="32">
        <v>48.3</v>
      </c>
      <c r="D15" s="33" t="s">
        <v>403</v>
      </c>
      <c r="E15" s="48" t="str">
        <f t="shared" si="0"/>
        <v>Significantly Different</v>
      </c>
      <c r="G15" s="12">
        <f t="shared" si="1"/>
        <v>48.3</v>
      </c>
      <c r="H15" s="12">
        <f t="shared" si="2"/>
        <v>6</v>
      </c>
      <c r="I15" s="12" t="str">
        <f t="shared" si="3"/>
        <v>+/-</v>
      </c>
      <c r="J15" s="12" t="str">
        <f t="shared" si="4"/>
        <v>4.3</v>
      </c>
      <c r="K15" s="13">
        <f t="shared" si="5"/>
        <v>2.6139817629179332</v>
      </c>
      <c r="L15" s="13">
        <f t="shared" si="6"/>
        <v>-10.699999999999996</v>
      </c>
      <c r="M15" s="13">
        <f t="shared" si="7"/>
        <v>2.6168076899733599</v>
      </c>
      <c r="N15" s="13">
        <f t="shared" si="8"/>
        <v>-4.0889516035123412</v>
      </c>
      <c r="O15" s="12" t="s">
        <v>218</v>
      </c>
    </row>
    <row r="16" spans="1:16" x14ac:dyDescent="0.25">
      <c r="A16" s="30">
        <v>6</v>
      </c>
      <c r="B16" s="31" t="s">
        <v>220</v>
      </c>
      <c r="C16" s="32">
        <v>47.3</v>
      </c>
      <c r="D16" s="33" t="s">
        <v>322</v>
      </c>
      <c r="E16" s="48" t="str">
        <f t="shared" si="0"/>
        <v>Significantly Different</v>
      </c>
      <c r="G16" s="12">
        <f t="shared" si="1"/>
        <v>47.3</v>
      </c>
      <c r="H16" s="12">
        <f t="shared" si="2"/>
        <v>6</v>
      </c>
      <c r="I16" s="12" t="str">
        <f t="shared" si="3"/>
        <v>+/-</v>
      </c>
      <c r="J16" s="12" t="str">
        <f t="shared" si="4"/>
        <v>1.5</v>
      </c>
      <c r="K16" s="13">
        <f t="shared" si="5"/>
        <v>0.91185410334346506</v>
      </c>
      <c r="L16" s="13">
        <f t="shared" si="6"/>
        <v>-9.6999999999999957</v>
      </c>
      <c r="M16" s="13">
        <f t="shared" si="7"/>
        <v>0.91992376598307335</v>
      </c>
      <c r="N16" s="13">
        <f t="shared" si="8"/>
        <v>-10.544351998161636</v>
      </c>
      <c r="O16" s="12" t="s">
        <v>220</v>
      </c>
    </row>
    <row r="17" spans="1:15" x14ac:dyDescent="0.25">
      <c r="A17" s="30">
        <v>7</v>
      </c>
      <c r="B17" s="31" t="s">
        <v>223</v>
      </c>
      <c r="C17" s="32">
        <v>47.2</v>
      </c>
      <c r="D17" s="33" t="s">
        <v>342</v>
      </c>
      <c r="E17" s="48" t="str">
        <f t="shared" si="0"/>
        <v>Significantly Different</v>
      </c>
      <c r="G17" s="12">
        <f t="shared" si="1"/>
        <v>47.2</v>
      </c>
      <c r="H17" s="12">
        <f t="shared" si="2"/>
        <v>6</v>
      </c>
      <c r="I17" s="12" t="str">
        <f t="shared" si="3"/>
        <v>+/-</v>
      </c>
      <c r="J17" s="12" t="str">
        <f t="shared" si="4"/>
        <v>3.0</v>
      </c>
      <c r="K17" s="13">
        <f t="shared" si="5"/>
        <v>1.8237082066869301</v>
      </c>
      <c r="L17" s="13">
        <f t="shared" si="6"/>
        <v>-9.6000000000000014</v>
      </c>
      <c r="M17" s="13">
        <f t="shared" si="7"/>
        <v>1.8277563985863718</v>
      </c>
      <c r="N17" s="13">
        <f t="shared" si="8"/>
        <v>-5.2523410709571898</v>
      </c>
      <c r="O17" s="12" t="s">
        <v>222</v>
      </c>
    </row>
    <row r="18" spans="1:15" x14ac:dyDescent="0.25">
      <c r="A18" s="30">
        <v>8</v>
      </c>
      <c r="B18" s="31" t="s">
        <v>232</v>
      </c>
      <c r="C18" s="32">
        <v>46.5</v>
      </c>
      <c r="D18" s="33" t="s">
        <v>317</v>
      </c>
      <c r="E18" s="48" t="str">
        <f t="shared" si="0"/>
        <v>Significantly Different</v>
      </c>
      <c r="G18" s="12">
        <f t="shared" si="1"/>
        <v>46.5</v>
      </c>
      <c r="H18" s="12">
        <f t="shared" si="2"/>
        <v>6</v>
      </c>
      <c r="I18" s="12" t="str">
        <f t="shared" si="3"/>
        <v>+/-</v>
      </c>
      <c r="J18" s="12" t="str">
        <f t="shared" si="4"/>
        <v>2.0</v>
      </c>
      <c r="K18" s="13">
        <f t="shared" si="5"/>
        <v>1.21580547112462</v>
      </c>
      <c r="L18" s="13">
        <f t="shared" si="6"/>
        <v>-8.8999999999999986</v>
      </c>
      <c r="M18" s="13">
        <f t="shared" si="7"/>
        <v>1.2218693764280717</v>
      </c>
      <c r="N18" s="13">
        <f t="shared" si="8"/>
        <v>-7.2839209916346723</v>
      </c>
      <c r="O18" s="12" t="s">
        <v>224</v>
      </c>
    </row>
    <row r="19" spans="1:15" x14ac:dyDescent="0.25">
      <c r="A19" s="30">
        <v>9</v>
      </c>
      <c r="B19" s="31" t="s">
        <v>219</v>
      </c>
      <c r="C19" s="32">
        <v>46.4</v>
      </c>
      <c r="D19" s="33" t="s">
        <v>334</v>
      </c>
      <c r="E19" s="48" t="str">
        <f t="shared" si="0"/>
        <v>Significantly Different</v>
      </c>
      <c r="G19" s="12">
        <f t="shared" si="1"/>
        <v>46.4</v>
      </c>
      <c r="H19" s="12">
        <f t="shared" si="2"/>
        <v>6</v>
      </c>
      <c r="I19" s="12" t="str">
        <f t="shared" si="3"/>
        <v>+/-</v>
      </c>
      <c r="J19" s="12" t="str">
        <f t="shared" si="4"/>
        <v>1.8</v>
      </c>
      <c r="K19" s="13">
        <f t="shared" si="5"/>
        <v>1.094224924012158</v>
      </c>
      <c r="L19" s="13">
        <f t="shared" si="6"/>
        <v>-8.7999999999999972</v>
      </c>
      <c r="M19" s="13">
        <f t="shared" si="7"/>
        <v>1.1009586794088044</v>
      </c>
      <c r="N19" s="13">
        <f t="shared" si="8"/>
        <v>-7.99303385729739</v>
      </c>
      <c r="O19" s="12" t="s">
        <v>226</v>
      </c>
    </row>
    <row r="20" spans="1:15" x14ac:dyDescent="0.25">
      <c r="A20" s="30">
        <v>10</v>
      </c>
      <c r="B20" s="31" t="s">
        <v>236</v>
      </c>
      <c r="C20" s="32">
        <v>45.2</v>
      </c>
      <c r="D20" s="35" t="s">
        <v>335</v>
      </c>
      <c r="E20" s="48" t="str">
        <f t="shared" si="0"/>
        <v>Significantly Different</v>
      </c>
      <c r="G20" s="12">
        <f t="shared" si="1"/>
        <v>45.2</v>
      </c>
      <c r="H20" s="12">
        <f t="shared" si="2"/>
        <v>6</v>
      </c>
      <c r="I20" s="12" t="str">
        <f t="shared" si="3"/>
        <v>+/-</v>
      </c>
      <c r="J20" s="12" t="str">
        <f t="shared" si="4"/>
        <v>2.1</v>
      </c>
      <c r="K20" s="13">
        <f t="shared" si="5"/>
        <v>1.2765957446808511</v>
      </c>
      <c r="L20" s="13">
        <f t="shared" si="6"/>
        <v>-7.6000000000000014</v>
      </c>
      <c r="M20" s="13">
        <f t="shared" si="7"/>
        <v>1.2823722255154399</v>
      </c>
      <c r="N20" s="13">
        <f t="shared" si="8"/>
        <v>-5.9265163801759959</v>
      </c>
      <c r="O20" s="12" t="s">
        <v>229</v>
      </c>
    </row>
    <row r="21" spans="1:15" x14ac:dyDescent="0.25">
      <c r="A21" s="30">
        <v>11</v>
      </c>
      <c r="B21" s="31" t="s">
        <v>244</v>
      </c>
      <c r="C21" s="32">
        <v>43.8</v>
      </c>
      <c r="D21" s="33" t="s">
        <v>322</v>
      </c>
      <c r="E21" s="48" t="str">
        <f t="shared" si="0"/>
        <v>Significantly Different</v>
      </c>
      <c r="G21" s="12">
        <f t="shared" si="1"/>
        <v>43.8</v>
      </c>
      <c r="H21" s="12">
        <f t="shared" si="2"/>
        <v>6</v>
      </c>
      <c r="I21" s="12" t="str">
        <f t="shared" si="3"/>
        <v>+/-</v>
      </c>
      <c r="J21" s="12" t="str">
        <f t="shared" si="4"/>
        <v>1.5</v>
      </c>
      <c r="K21" s="13">
        <f t="shared" si="5"/>
        <v>0.91185410334346506</v>
      </c>
      <c r="L21" s="13">
        <f t="shared" si="6"/>
        <v>-6.1999999999999957</v>
      </c>
      <c r="M21" s="13">
        <f t="shared" si="7"/>
        <v>0.91992376598307335</v>
      </c>
      <c r="N21" s="13">
        <f t="shared" si="8"/>
        <v>-6.7396889060414553</v>
      </c>
      <c r="O21" s="12" t="s">
        <v>231</v>
      </c>
    </row>
    <row r="22" spans="1:15" x14ac:dyDescent="0.25">
      <c r="A22" s="30">
        <v>11</v>
      </c>
      <c r="B22" s="31" t="s">
        <v>214</v>
      </c>
      <c r="C22" s="32">
        <v>43.8</v>
      </c>
      <c r="D22" s="33" t="s">
        <v>350</v>
      </c>
      <c r="E22" s="48" t="str">
        <f t="shared" si="0"/>
        <v>Significantly Different</v>
      </c>
      <c r="G22" s="12">
        <f t="shared" si="1"/>
        <v>43.8</v>
      </c>
      <c r="H22" s="12">
        <f t="shared" si="2"/>
        <v>6</v>
      </c>
      <c r="I22" s="12" t="str">
        <f t="shared" si="3"/>
        <v>+/-</v>
      </c>
      <c r="J22" s="12" t="str">
        <f t="shared" si="4"/>
        <v>2.8</v>
      </c>
      <c r="K22" s="13">
        <f t="shared" si="5"/>
        <v>1.7021276595744679</v>
      </c>
      <c r="L22" s="13">
        <f t="shared" si="6"/>
        <v>-6.1999999999999957</v>
      </c>
      <c r="M22" s="13">
        <f t="shared" si="7"/>
        <v>1.7064642975827597</v>
      </c>
      <c r="N22" s="13">
        <f t="shared" si="8"/>
        <v>-3.6332433141334497</v>
      </c>
      <c r="O22" s="12" t="s">
        <v>233</v>
      </c>
    </row>
    <row r="23" spans="1:15" x14ac:dyDescent="0.25">
      <c r="A23" s="30">
        <v>13</v>
      </c>
      <c r="B23" s="31" t="s">
        <v>233</v>
      </c>
      <c r="C23" s="32">
        <v>43</v>
      </c>
      <c r="D23" s="33" t="s">
        <v>326</v>
      </c>
      <c r="E23" s="48" t="str">
        <f t="shared" si="0"/>
        <v>Significantly Different</v>
      </c>
      <c r="G23" s="12">
        <f t="shared" si="1"/>
        <v>43</v>
      </c>
      <c r="H23" s="12">
        <f t="shared" si="2"/>
        <v>6</v>
      </c>
      <c r="I23" s="12" t="str">
        <f t="shared" si="3"/>
        <v>+/-</v>
      </c>
      <c r="J23" s="12" t="str">
        <f t="shared" si="4"/>
        <v>3.1</v>
      </c>
      <c r="K23" s="13">
        <f t="shared" si="5"/>
        <v>1.884498480243161</v>
      </c>
      <c r="L23" s="13">
        <f t="shared" si="6"/>
        <v>-5.3999999999999986</v>
      </c>
      <c r="M23" s="13">
        <f t="shared" si="7"/>
        <v>1.8884163607305855</v>
      </c>
      <c r="N23" s="13">
        <f t="shared" si="8"/>
        <v>-2.8595388772796171</v>
      </c>
      <c r="O23" s="12" t="s">
        <v>221</v>
      </c>
    </row>
    <row r="24" spans="1:15" x14ac:dyDescent="0.25">
      <c r="A24" s="30">
        <v>14</v>
      </c>
      <c r="B24" s="31" t="s">
        <v>211</v>
      </c>
      <c r="C24" s="32">
        <v>42.7</v>
      </c>
      <c r="D24" s="33" t="s">
        <v>350</v>
      </c>
      <c r="E24" s="48" t="str">
        <f t="shared" si="0"/>
        <v>Significantly Different</v>
      </c>
      <c r="G24" s="12">
        <f t="shared" si="1"/>
        <v>42.7</v>
      </c>
      <c r="H24" s="12">
        <f t="shared" si="2"/>
        <v>6</v>
      </c>
      <c r="I24" s="12" t="str">
        <f t="shared" si="3"/>
        <v>+/-</v>
      </c>
      <c r="J24" s="12" t="str">
        <f t="shared" si="4"/>
        <v>2.8</v>
      </c>
      <c r="K24" s="13">
        <f t="shared" si="5"/>
        <v>1.7021276595744679</v>
      </c>
      <c r="L24" s="13">
        <f t="shared" si="6"/>
        <v>-5.1000000000000014</v>
      </c>
      <c r="M24" s="13">
        <f t="shared" si="7"/>
        <v>1.7064642975827597</v>
      </c>
      <c r="N24" s="13">
        <f t="shared" si="8"/>
        <v>-2.9886356293678409</v>
      </c>
      <c r="O24" s="12" t="s">
        <v>235</v>
      </c>
    </row>
    <row r="25" spans="1:15" x14ac:dyDescent="0.25">
      <c r="A25" s="30">
        <v>15</v>
      </c>
      <c r="B25" s="31" t="s">
        <v>209</v>
      </c>
      <c r="C25" s="32">
        <v>42.4</v>
      </c>
      <c r="D25" s="33" t="s">
        <v>375</v>
      </c>
      <c r="E25" s="48" t="str">
        <f t="shared" si="0"/>
        <v>Significantly Different</v>
      </c>
      <c r="G25" s="12">
        <f t="shared" si="1"/>
        <v>42.4</v>
      </c>
      <c r="H25" s="12">
        <f t="shared" si="2"/>
        <v>6</v>
      </c>
      <c r="I25" s="12" t="str">
        <f t="shared" si="3"/>
        <v>+/-</v>
      </c>
      <c r="J25" s="12" t="str">
        <f t="shared" si="4"/>
        <v>3.8</v>
      </c>
      <c r="K25" s="13">
        <f t="shared" si="5"/>
        <v>2.3100303951367778</v>
      </c>
      <c r="L25" s="13">
        <f t="shared" si="6"/>
        <v>-4.7999999999999972</v>
      </c>
      <c r="M25" s="13">
        <f t="shared" si="7"/>
        <v>2.3132276705702668</v>
      </c>
      <c r="N25" s="13">
        <f t="shared" si="8"/>
        <v>-2.0750227316867087</v>
      </c>
      <c r="O25" s="12" t="s">
        <v>237</v>
      </c>
    </row>
    <row r="26" spans="1:15" x14ac:dyDescent="0.25">
      <c r="A26" s="30">
        <v>16</v>
      </c>
      <c r="B26" s="31" t="s">
        <v>254</v>
      </c>
      <c r="C26" s="32">
        <v>42.3</v>
      </c>
      <c r="D26" s="33" t="s">
        <v>335</v>
      </c>
      <c r="E26" s="48" t="str">
        <f t="shared" si="0"/>
        <v>Significantly Different</v>
      </c>
      <c r="G26" s="12">
        <f t="shared" si="1"/>
        <v>42.3</v>
      </c>
      <c r="H26" s="12">
        <f t="shared" si="2"/>
        <v>6</v>
      </c>
      <c r="I26" s="12" t="str">
        <f t="shared" si="3"/>
        <v>+/-</v>
      </c>
      <c r="J26" s="12" t="str">
        <f t="shared" si="4"/>
        <v>2.1</v>
      </c>
      <c r="K26" s="13">
        <f t="shared" si="5"/>
        <v>1.2765957446808511</v>
      </c>
      <c r="L26" s="13">
        <f t="shared" si="6"/>
        <v>-4.6999999999999957</v>
      </c>
      <c r="M26" s="13">
        <f t="shared" si="7"/>
        <v>1.2823722255154399</v>
      </c>
      <c r="N26" s="13">
        <f t="shared" si="8"/>
        <v>-3.6650824982667305</v>
      </c>
      <c r="O26" s="12" t="s">
        <v>219</v>
      </c>
    </row>
    <row r="27" spans="1:15" x14ac:dyDescent="0.25">
      <c r="A27" s="30">
        <v>17</v>
      </c>
      <c r="B27" s="31" t="s">
        <v>221</v>
      </c>
      <c r="C27" s="32">
        <v>42.1</v>
      </c>
      <c r="D27" s="33" t="s">
        <v>344</v>
      </c>
      <c r="E27" s="48" t="str">
        <f t="shared" si="0"/>
        <v>Significantly Different</v>
      </c>
      <c r="G27" s="12">
        <f t="shared" si="1"/>
        <v>42.1</v>
      </c>
      <c r="H27" s="12">
        <f t="shared" si="2"/>
        <v>6</v>
      </c>
      <c r="I27" s="12" t="str">
        <f t="shared" si="3"/>
        <v>+/-</v>
      </c>
      <c r="J27" s="12" t="str">
        <f t="shared" si="4"/>
        <v>2.7</v>
      </c>
      <c r="K27" s="13">
        <f t="shared" si="5"/>
        <v>1.6413373860182372</v>
      </c>
      <c r="L27" s="13">
        <f t="shared" si="6"/>
        <v>-4.5</v>
      </c>
      <c r="M27" s="13">
        <f t="shared" si="7"/>
        <v>1.6458342092013234</v>
      </c>
      <c r="N27" s="13">
        <f t="shared" si="8"/>
        <v>-2.7341757601354768</v>
      </c>
      <c r="O27" s="12" t="s">
        <v>236</v>
      </c>
    </row>
    <row r="28" spans="1:15" x14ac:dyDescent="0.25">
      <c r="A28" s="30">
        <v>18</v>
      </c>
      <c r="B28" s="31" t="s">
        <v>234</v>
      </c>
      <c r="C28" s="32">
        <v>41.9</v>
      </c>
      <c r="D28" s="33" t="s">
        <v>333</v>
      </c>
      <c r="E28" s="48" t="str">
        <f t="shared" si="0"/>
        <v>Significantly Different</v>
      </c>
      <c r="G28" s="12">
        <f t="shared" si="1"/>
        <v>41.9</v>
      </c>
      <c r="H28" s="12">
        <f t="shared" si="2"/>
        <v>6</v>
      </c>
      <c r="I28" s="12" t="str">
        <f t="shared" si="3"/>
        <v>+/-</v>
      </c>
      <c r="J28" s="12" t="str">
        <f t="shared" si="4"/>
        <v>1.3</v>
      </c>
      <c r="K28" s="13">
        <f t="shared" si="5"/>
        <v>0.79027355623100304</v>
      </c>
      <c r="L28" s="13">
        <f t="shared" si="6"/>
        <v>-4.2999999999999972</v>
      </c>
      <c r="M28" s="13">
        <f t="shared" si="7"/>
        <v>0.79957121203440151</v>
      </c>
      <c r="N28" s="13">
        <f t="shared" si="8"/>
        <v>-5.3778824641012584</v>
      </c>
      <c r="O28" s="12" t="s">
        <v>225</v>
      </c>
    </row>
    <row r="29" spans="1:15" x14ac:dyDescent="0.25">
      <c r="A29" s="30">
        <v>19</v>
      </c>
      <c r="B29" s="31" t="s">
        <v>239</v>
      </c>
      <c r="C29" s="32">
        <v>41.4</v>
      </c>
      <c r="D29" s="33" t="s">
        <v>315</v>
      </c>
      <c r="E29" s="48" t="str">
        <f t="shared" si="0"/>
        <v>Significantly Different</v>
      </c>
      <c r="G29" s="12">
        <f t="shared" si="1"/>
        <v>41.4</v>
      </c>
      <c r="H29" s="12">
        <f t="shared" si="2"/>
        <v>6</v>
      </c>
      <c r="I29" s="12" t="str">
        <f t="shared" si="3"/>
        <v>+/-</v>
      </c>
      <c r="J29" s="12" t="str">
        <f t="shared" si="4"/>
        <v>1.7</v>
      </c>
      <c r="K29" s="13">
        <f t="shared" si="5"/>
        <v>1.0334346504559271</v>
      </c>
      <c r="L29" s="13">
        <f t="shared" si="6"/>
        <v>-3.7999999999999972</v>
      </c>
      <c r="M29" s="13">
        <f t="shared" si="7"/>
        <v>1.0405618704330513</v>
      </c>
      <c r="N29" s="13">
        <f t="shared" si="8"/>
        <v>-3.651873192718996</v>
      </c>
      <c r="O29" s="12" t="s">
        <v>241</v>
      </c>
    </row>
    <row r="30" spans="1:15" x14ac:dyDescent="0.25">
      <c r="A30" s="30">
        <v>20</v>
      </c>
      <c r="B30" s="31" t="s">
        <v>256</v>
      </c>
      <c r="C30" s="32">
        <v>40.799999999999997</v>
      </c>
      <c r="D30" s="33" t="s">
        <v>333</v>
      </c>
      <c r="E30" s="48" t="str">
        <f t="shared" si="0"/>
        <v>Significantly Different</v>
      </c>
      <c r="G30" s="12">
        <f t="shared" si="1"/>
        <v>40.799999999999997</v>
      </c>
      <c r="H30" s="12">
        <f t="shared" si="2"/>
        <v>6</v>
      </c>
      <c r="I30" s="12" t="str">
        <f t="shared" si="3"/>
        <v>+/-</v>
      </c>
      <c r="J30" s="12" t="str">
        <f t="shared" si="4"/>
        <v>1.3</v>
      </c>
      <c r="K30" s="13">
        <f t="shared" si="5"/>
        <v>0.79027355623100304</v>
      </c>
      <c r="L30" s="13">
        <f t="shared" si="6"/>
        <v>-3.1999999999999957</v>
      </c>
      <c r="M30" s="13">
        <f t="shared" si="7"/>
        <v>0.79957121203440151</v>
      </c>
      <c r="N30" s="13">
        <f t="shared" si="8"/>
        <v>-4.0021450895637249</v>
      </c>
      <c r="O30" s="12" t="s">
        <v>207</v>
      </c>
    </row>
    <row r="31" spans="1:15" x14ac:dyDescent="0.25">
      <c r="A31" s="30">
        <v>21</v>
      </c>
      <c r="B31" s="31" t="s">
        <v>258</v>
      </c>
      <c r="C31" s="32">
        <v>40.200000000000003</v>
      </c>
      <c r="D31" s="33" t="s">
        <v>265</v>
      </c>
      <c r="E31" s="48" t="str">
        <f t="shared" si="0"/>
        <v>Significantly Different</v>
      </c>
      <c r="G31" s="12">
        <f t="shared" si="1"/>
        <v>40.200000000000003</v>
      </c>
      <c r="H31" s="12">
        <f t="shared" si="2"/>
        <v>6</v>
      </c>
      <c r="I31" s="12" t="str">
        <f t="shared" si="3"/>
        <v>+/-</v>
      </c>
      <c r="J31" s="12" t="str">
        <f t="shared" si="4"/>
        <v>0.7</v>
      </c>
      <c r="K31" s="13">
        <f t="shared" si="5"/>
        <v>0.42553191489361697</v>
      </c>
      <c r="L31" s="13">
        <f t="shared" si="6"/>
        <v>-2.6000000000000014</v>
      </c>
      <c r="M31" s="13">
        <f t="shared" si="7"/>
        <v>0.44255987168878524</v>
      </c>
      <c r="N31" s="13">
        <f t="shared" si="8"/>
        <v>-5.8749113200854337</v>
      </c>
      <c r="O31" s="12" t="s">
        <v>244</v>
      </c>
    </row>
    <row r="32" spans="1:15" x14ac:dyDescent="0.25">
      <c r="A32" s="30">
        <v>22</v>
      </c>
      <c r="B32" s="31" t="s">
        <v>262</v>
      </c>
      <c r="C32" s="32">
        <v>40.1</v>
      </c>
      <c r="D32" s="33" t="s">
        <v>333</v>
      </c>
      <c r="E32" s="48" t="str">
        <f t="shared" si="0"/>
        <v>Significantly Different</v>
      </c>
      <c r="G32" s="12">
        <f t="shared" si="1"/>
        <v>40.1</v>
      </c>
      <c r="H32" s="12">
        <f t="shared" si="2"/>
        <v>6</v>
      </c>
      <c r="I32" s="12" t="str">
        <f t="shared" si="3"/>
        <v>+/-</v>
      </c>
      <c r="J32" s="12" t="str">
        <f t="shared" si="4"/>
        <v>1.3</v>
      </c>
      <c r="K32" s="13">
        <f t="shared" si="5"/>
        <v>0.79027355623100304</v>
      </c>
      <c r="L32" s="13">
        <f t="shared" si="6"/>
        <v>-2.5</v>
      </c>
      <c r="M32" s="13">
        <f t="shared" si="7"/>
        <v>0.79957121203440151</v>
      </c>
      <c r="N32" s="13">
        <f t="shared" si="8"/>
        <v>-3.1266758512216639</v>
      </c>
      <c r="O32" s="12" t="s">
        <v>247</v>
      </c>
    </row>
    <row r="33" spans="1:15" x14ac:dyDescent="0.25">
      <c r="A33" s="30">
        <v>23</v>
      </c>
      <c r="B33" s="31" t="s">
        <v>260</v>
      </c>
      <c r="C33" s="32">
        <v>39.5</v>
      </c>
      <c r="D33" s="33" t="s">
        <v>321</v>
      </c>
      <c r="E33" s="48" t="str">
        <f t="shared" si="0"/>
        <v>Significantly Different</v>
      </c>
      <c r="G33" s="12">
        <f t="shared" si="1"/>
        <v>39.5</v>
      </c>
      <c r="H33" s="12">
        <f t="shared" si="2"/>
        <v>6</v>
      </c>
      <c r="I33" s="12" t="str">
        <f t="shared" si="3"/>
        <v>+/-</v>
      </c>
      <c r="J33" s="12" t="str">
        <f t="shared" si="4"/>
        <v>1.2</v>
      </c>
      <c r="K33" s="13">
        <f t="shared" si="5"/>
        <v>0.72948328267477203</v>
      </c>
      <c r="L33" s="13">
        <f t="shared" si="6"/>
        <v>-1.8999999999999986</v>
      </c>
      <c r="M33" s="13">
        <f t="shared" si="7"/>
        <v>0.73954559638884132</v>
      </c>
      <c r="N33" s="13">
        <f t="shared" si="8"/>
        <v>-2.5691451741144689</v>
      </c>
      <c r="O33" s="12" t="s">
        <v>249</v>
      </c>
    </row>
    <row r="34" spans="1:15" x14ac:dyDescent="0.25">
      <c r="A34" s="30">
        <v>24</v>
      </c>
      <c r="B34" s="31" t="s">
        <v>222</v>
      </c>
      <c r="C34" s="32">
        <v>38.9</v>
      </c>
      <c r="D34" s="33" t="s">
        <v>323</v>
      </c>
      <c r="E34" s="48" t="str">
        <f t="shared" si="0"/>
        <v>Not Significantly Different</v>
      </c>
      <c r="G34" s="12">
        <f t="shared" si="1"/>
        <v>38.9</v>
      </c>
      <c r="H34" s="12">
        <f t="shared" si="2"/>
        <v>6</v>
      </c>
      <c r="I34" s="12" t="str">
        <f t="shared" si="3"/>
        <v>+/-</v>
      </c>
      <c r="J34" s="12" t="str">
        <f t="shared" si="4"/>
        <v>1.9</v>
      </c>
      <c r="K34" s="13">
        <f t="shared" si="5"/>
        <v>1.1550151975683889</v>
      </c>
      <c r="L34" s="13">
        <f t="shared" si="6"/>
        <v>-1.2999999999999972</v>
      </c>
      <c r="M34" s="13">
        <f t="shared" si="7"/>
        <v>1.1613965455649118</v>
      </c>
      <c r="N34" s="13">
        <f t="shared" si="8"/>
        <v>-1.1193420584591696</v>
      </c>
      <c r="O34" s="12" t="s">
        <v>240</v>
      </c>
    </row>
    <row r="35" spans="1:15" x14ac:dyDescent="0.25">
      <c r="A35" s="30">
        <v>25</v>
      </c>
      <c r="B35" s="31" t="s">
        <v>213</v>
      </c>
      <c r="C35" s="32">
        <v>38.700000000000003</v>
      </c>
      <c r="D35" s="33" t="s">
        <v>321</v>
      </c>
      <c r="E35" s="48" t="str">
        <f t="shared" si="0"/>
        <v>Not Significantly Different</v>
      </c>
      <c r="G35" s="12">
        <f t="shared" si="1"/>
        <v>38.700000000000003</v>
      </c>
      <c r="H35" s="12">
        <f t="shared" si="2"/>
        <v>6</v>
      </c>
      <c r="I35" s="12" t="str">
        <f t="shared" si="3"/>
        <v>+/-</v>
      </c>
      <c r="J35" s="12" t="str">
        <f t="shared" si="4"/>
        <v>1.2</v>
      </c>
      <c r="K35" s="13">
        <f t="shared" si="5"/>
        <v>0.72948328267477203</v>
      </c>
      <c r="L35" s="13">
        <f t="shared" si="6"/>
        <v>-1.1000000000000014</v>
      </c>
      <c r="M35" s="13">
        <f t="shared" si="7"/>
        <v>0.73954559638884132</v>
      </c>
      <c r="N35" s="13">
        <f t="shared" si="8"/>
        <v>-1.487399837645222</v>
      </c>
      <c r="O35" s="12" t="s">
        <v>250</v>
      </c>
    </row>
    <row r="36" spans="1:15" x14ac:dyDescent="0.25">
      <c r="A36" s="30">
        <v>26</v>
      </c>
      <c r="B36" s="31" t="s">
        <v>243</v>
      </c>
      <c r="C36" s="32">
        <v>38.299999999999997</v>
      </c>
      <c r="D36" s="33" t="s">
        <v>246</v>
      </c>
      <c r="E36" s="48" t="str">
        <f t="shared" si="0"/>
        <v>Not Significantly Different</v>
      </c>
      <c r="G36" s="12">
        <f t="shared" si="1"/>
        <v>38.299999999999997</v>
      </c>
      <c r="H36" s="12">
        <f t="shared" si="2"/>
        <v>6</v>
      </c>
      <c r="I36" s="12" t="str">
        <f t="shared" si="3"/>
        <v>+/-</v>
      </c>
      <c r="J36" s="12" t="str">
        <f t="shared" si="4"/>
        <v>0.9</v>
      </c>
      <c r="K36" s="13">
        <f t="shared" si="5"/>
        <v>0.54711246200607899</v>
      </c>
      <c r="L36" s="13">
        <f t="shared" si="6"/>
        <v>-0.69999999999999574</v>
      </c>
      <c r="M36" s="13">
        <f t="shared" si="7"/>
        <v>0.5604586296226679</v>
      </c>
      <c r="N36" s="13">
        <f t="shared" si="8"/>
        <v>-1.2489771108909054</v>
      </c>
      <c r="O36" s="12" t="s">
        <v>242</v>
      </c>
    </row>
    <row r="37" spans="1:15" x14ac:dyDescent="0.25">
      <c r="A37" s="30">
        <v>27</v>
      </c>
      <c r="B37" s="31" t="s">
        <v>247</v>
      </c>
      <c r="C37" s="32">
        <v>38.200000000000003</v>
      </c>
      <c r="D37" s="33" t="s">
        <v>322</v>
      </c>
      <c r="E37" s="48" t="str">
        <f t="shared" si="0"/>
        <v>Not Significantly Different</v>
      </c>
      <c r="G37" s="12">
        <f t="shared" si="1"/>
        <v>38.200000000000003</v>
      </c>
      <c r="H37" s="12">
        <f t="shared" si="2"/>
        <v>6</v>
      </c>
      <c r="I37" s="12" t="str">
        <f t="shared" si="3"/>
        <v>+/-</v>
      </c>
      <c r="J37" s="12" t="str">
        <f t="shared" si="4"/>
        <v>1.5</v>
      </c>
      <c r="K37" s="13">
        <f t="shared" si="5"/>
        <v>0.91185410334346506</v>
      </c>
      <c r="L37" s="13">
        <f t="shared" si="6"/>
        <v>-0.60000000000000142</v>
      </c>
      <c r="M37" s="13">
        <f t="shared" si="7"/>
        <v>0.91992376598307335</v>
      </c>
      <c r="N37" s="13">
        <f t="shared" si="8"/>
        <v>-0.65222795864917515</v>
      </c>
      <c r="O37" s="12" t="s">
        <v>223</v>
      </c>
    </row>
    <row r="38" spans="1:15" x14ac:dyDescent="0.25">
      <c r="A38" s="30">
        <v>28</v>
      </c>
      <c r="B38" s="31" t="s">
        <v>235</v>
      </c>
      <c r="C38" s="32">
        <v>38.1</v>
      </c>
      <c r="D38" s="33" t="s">
        <v>246</v>
      </c>
      <c r="E38" s="48" t="str">
        <f t="shared" si="0"/>
        <v>Not Significantly Different</v>
      </c>
      <c r="G38" s="12">
        <f t="shared" si="1"/>
        <v>38.1</v>
      </c>
      <c r="H38" s="12">
        <f t="shared" si="2"/>
        <v>6</v>
      </c>
      <c r="I38" s="12" t="str">
        <f t="shared" si="3"/>
        <v>+/-</v>
      </c>
      <c r="J38" s="12" t="str">
        <f t="shared" si="4"/>
        <v>0.9</v>
      </c>
      <c r="K38" s="13">
        <f t="shared" si="5"/>
        <v>0.54711246200607899</v>
      </c>
      <c r="L38" s="13">
        <f t="shared" si="6"/>
        <v>-0.5</v>
      </c>
      <c r="M38" s="13">
        <f t="shared" si="7"/>
        <v>0.5604586296226679</v>
      </c>
      <c r="N38" s="13">
        <f t="shared" si="8"/>
        <v>-0.89212650777922353</v>
      </c>
      <c r="O38" s="12" t="s">
        <v>227</v>
      </c>
    </row>
    <row r="39" spans="1:15" x14ac:dyDescent="0.25">
      <c r="A39" s="30">
        <v>29</v>
      </c>
      <c r="B39" s="31" t="s">
        <v>237</v>
      </c>
      <c r="C39" s="32">
        <v>37.700000000000003</v>
      </c>
      <c r="D39" s="33" t="s">
        <v>321</v>
      </c>
      <c r="E39" s="48" t="str">
        <f t="shared" si="0"/>
        <v>Not Significantly Different</v>
      </c>
      <c r="G39" s="12">
        <f t="shared" si="1"/>
        <v>37.700000000000003</v>
      </c>
      <c r="H39" s="12">
        <f t="shared" si="2"/>
        <v>6</v>
      </c>
      <c r="I39" s="12" t="str">
        <f t="shared" si="3"/>
        <v>+/-</v>
      </c>
      <c r="J39" s="12" t="str">
        <f t="shared" si="4"/>
        <v>1.2</v>
      </c>
      <c r="K39" s="13">
        <f t="shared" si="5"/>
        <v>0.72948328267477203</v>
      </c>
      <c r="L39" s="13">
        <f t="shared" si="6"/>
        <v>-0.10000000000000142</v>
      </c>
      <c r="M39" s="13">
        <f t="shared" si="7"/>
        <v>0.73954559638884132</v>
      </c>
      <c r="N39" s="13">
        <f t="shared" si="8"/>
        <v>-0.1352181670586583</v>
      </c>
      <c r="O39" s="12" t="s">
        <v>254</v>
      </c>
    </row>
    <row r="40" spans="1:15" x14ac:dyDescent="0.25">
      <c r="A40" s="30">
        <v>29</v>
      </c>
      <c r="B40" s="31" t="s">
        <v>245</v>
      </c>
      <c r="C40" s="32">
        <v>37.700000000000003</v>
      </c>
      <c r="D40" s="33" t="s">
        <v>381</v>
      </c>
      <c r="E40" s="48" t="str">
        <f t="shared" si="0"/>
        <v>Not Significantly Different</v>
      </c>
      <c r="G40" s="12">
        <f t="shared" si="1"/>
        <v>37.700000000000003</v>
      </c>
      <c r="H40" s="12">
        <f t="shared" si="2"/>
        <v>6</v>
      </c>
      <c r="I40" s="12" t="str">
        <f t="shared" si="3"/>
        <v>+/-</v>
      </c>
      <c r="J40" s="12" t="str">
        <f t="shared" si="4"/>
        <v>3.9</v>
      </c>
      <c r="K40" s="13">
        <f t="shared" si="5"/>
        <v>2.3708206686930091</v>
      </c>
      <c r="L40" s="13">
        <f t="shared" si="6"/>
        <v>-0.10000000000000142</v>
      </c>
      <c r="M40" s="13">
        <f t="shared" si="7"/>
        <v>2.3739360717041502</v>
      </c>
      <c r="N40" s="13">
        <f t="shared" si="8"/>
        <v>-4.2124133497923377E-2</v>
      </c>
      <c r="O40" s="12" t="s">
        <v>214</v>
      </c>
    </row>
    <row r="41" spans="1:15" x14ac:dyDescent="0.25">
      <c r="A41" s="30">
        <v>31</v>
      </c>
      <c r="B41" s="31" t="s">
        <v>248</v>
      </c>
      <c r="C41" s="32">
        <v>37.6</v>
      </c>
      <c r="D41" s="33" t="s">
        <v>294</v>
      </c>
      <c r="E41" s="48" t="str">
        <f t="shared" si="0"/>
        <v>Not Significantly Different</v>
      </c>
      <c r="G41" s="12">
        <f t="shared" si="1"/>
        <v>37.6</v>
      </c>
      <c r="H41" s="12">
        <f t="shared" si="2"/>
        <v>6</v>
      </c>
      <c r="I41" s="12" t="str">
        <f t="shared" si="3"/>
        <v>+/-</v>
      </c>
      <c r="J41" s="12" t="str">
        <f t="shared" si="4"/>
        <v>0.8</v>
      </c>
      <c r="K41" s="13">
        <f t="shared" si="5"/>
        <v>0.48632218844984804</v>
      </c>
      <c r="L41" s="13">
        <f t="shared" si="6"/>
        <v>0</v>
      </c>
      <c r="M41" s="13">
        <f t="shared" si="7"/>
        <v>0.50128943776506518</v>
      </c>
      <c r="N41" s="13">
        <f t="shared" si="8"/>
        <v>0</v>
      </c>
      <c r="O41" s="12" t="s">
        <v>257</v>
      </c>
    </row>
    <row r="42" spans="1:15" x14ac:dyDescent="0.25">
      <c r="A42" s="30">
        <v>32</v>
      </c>
      <c r="B42" s="31" t="s">
        <v>257</v>
      </c>
      <c r="C42" s="32">
        <v>37.5</v>
      </c>
      <c r="D42" s="33" t="s">
        <v>320</v>
      </c>
      <c r="E42" s="48" t="str">
        <f t="shared" si="0"/>
        <v>Not Significantly Different</v>
      </c>
      <c r="G42" s="12">
        <f t="shared" si="1"/>
        <v>37.5</v>
      </c>
      <c r="H42" s="12">
        <f t="shared" si="2"/>
        <v>6</v>
      </c>
      <c r="I42" s="12" t="str">
        <f t="shared" si="3"/>
        <v>+/-</v>
      </c>
      <c r="J42" s="12" t="str">
        <f t="shared" si="4"/>
        <v>1.0</v>
      </c>
      <c r="K42" s="13">
        <f t="shared" si="5"/>
        <v>0.60790273556231</v>
      </c>
      <c r="L42" s="13">
        <f t="shared" si="6"/>
        <v>0.10000000000000142</v>
      </c>
      <c r="M42" s="13">
        <f t="shared" si="7"/>
        <v>0.61994158219973061</v>
      </c>
      <c r="N42" s="13">
        <f t="shared" si="8"/>
        <v>0.16130552115115868</v>
      </c>
      <c r="O42" s="12" t="s">
        <v>252</v>
      </c>
    </row>
    <row r="43" spans="1:15" x14ac:dyDescent="0.25">
      <c r="A43" s="30">
        <v>33</v>
      </c>
      <c r="B43" s="31" t="s">
        <v>207</v>
      </c>
      <c r="C43" s="32">
        <v>37.200000000000003</v>
      </c>
      <c r="D43" s="33" t="s">
        <v>351</v>
      </c>
      <c r="E43" s="48" t="str">
        <f t="shared" si="0"/>
        <v>Not Significantly Different</v>
      </c>
      <c r="G43" s="12">
        <f t="shared" si="1"/>
        <v>37.200000000000003</v>
      </c>
      <c r="H43" s="12">
        <f t="shared" si="2"/>
        <v>6</v>
      </c>
      <c r="I43" s="12" t="str">
        <f t="shared" si="3"/>
        <v>+/-</v>
      </c>
      <c r="J43" s="12" t="str">
        <f t="shared" si="4"/>
        <v>2.4</v>
      </c>
      <c r="K43" s="13">
        <f t="shared" si="5"/>
        <v>1.4589665653495441</v>
      </c>
      <c r="L43" s="13">
        <f t="shared" si="6"/>
        <v>0.39999999999999858</v>
      </c>
      <c r="M43" s="13">
        <f t="shared" si="7"/>
        <v>1.4640236569960239</v>
      </c>
      <c r="N43" s="13">
        <f t="shared" si="8"/>
        <v>0.27321962871880351</v>
      </c>
      <c r="O43" s="12" t="s">
        <v>259</v>
      </c>
    </row>
    <row r="44" spans="1:15" x14ac:dyDescent="0.25">
      <c r="A44" s="30">
        <v>34</v>
      </c>
      <c r="B44" s="31" t="s">
        <v>218</v>
      </c>
      <c r="C44" s="32">
        <v>36.9</v>
      </c>
      <c r="D44" s="33" t="s">
        <v>253</v>
      </c>
      <c r="E44" s="48" t="str">
        <f t="shared" si="0"/>
        <v>Significantly Different</v>
      </c>
      <c r="G44" s="12">
        <f t="shared" si="1"/>
        <v>36.9</v>
      </c>
      <c r="H44" s="12">
        <f t="shared" si="2"/>
        <v>6</v>
      </c>
      <c r="I44" s="12" t="str">
        <f t="shared" si="3"/>
        <v>+/-</v>
      </c>
      <c r="J44" s="12" t="str">
        <f t="shared" si="4"/>
        <v>0.6</v>
      </c>
      <c r="K44" s="13">
        <f t="shared" si="5"/>
        <v>0.36474164133738601</v>
      </c>
      <c r="L44" s="13">
        <f t="shared" si="6"/>
        <v>0.70000000000000284</v>
      </c>
      <c r="M44" s="13">
        <f t="shared" si="7"/>
        <v>0.38447144804478778</v>
      </c>
      <c r="N44" s="13">
        <f t="shared" si="8"/>
        <v>1.8206813628419518</v>
      </c>
      <c r="O44" s="12" t="s">
        <v>261</v>
      </c>
    </row>
    <row r="45" spans="1:15" x14ac:dyDescent="0.25">
      <c r="A45" s="30">
        <v>35</v>
      </c>
      <c r="B45" s="31" t="s">
        <v>224</v>
      </c>
      <c r="C45" s="32">
        <v>36.6</v>
      </c>
      <c r="D45" s="33" t="s">
        <v>342</v>
      </c>
      <c r="E45" s="48" t="str">
        <f t="shared" si="0"/>
        <v>Not Significantly Different</v>
      </c>
      <c r="G45" s="12">
        <f t="shared" si="1"/>
        <v>36.6</v>
      </c>
      <c r="H45" s="12">
        <f t="shared" si="2"/>
        <v>6</v>
      </c>
      <c r="I45" s="12" t="str">
        <f t="shared" si="3"/>
        <v>+/-</v>
      </c>
      <c r="J45" s="12" t="str">
        <f t="shared" si="4"/>
        <v>3.0</v>
      </c>
      <c r="K45" s="13">
        <f t="shared" si="5"/>
        <v>1.8237082066869301</v>
      </c>
      <c r="L45" s="13">
        <f t="shared" si="6"/>
        <v>1</v>
      </c>
      <c r="M45" s="13">
        <f t="shared" si="7"/>
        <v>1.8277563985863718</v>
      </c>
      <c r="N45" s="13">
        <f t="shared" si="8"/>
        <v>0.54711886155804057</v>
      </c>
      <c r="O45" s="12" t="s">
        <v>230</v>
      </c>
    </row>
    <row r="46" spans="1:15" x14ac:dyDescent="0.25">
      <c r="A46" s="30">
        <v>36</v>
      </c>
      <c r="B46" s="31" t="s">
        <v>226</v>
      </c>
      <c r="C46" s="32">
        <v>36.5</v>
      </c>
      <c r="D46" s="33" t="s">
        <v>410</v>
      </c>
      <c r="E46" s="48" t="str">
        <f t="shared" si="0"/>
        <v>Not Significantly Different</v>
      </c>
      <c r="G46" s="12">
        <f t="shared" si="1"/>
        <v>36.5</v>
      </c>
      <c r="H46" s="12">
        <f t="shared" si="2"/>
        <v>6</v>
      </c>
      <c r="I46" s="12" t="str">
        <f t="shared" si="3"/>
        <v>+/-</v>
      </c>
      <c r="J46" s="12" t="str">
        <f t="shared" si="4"/>
        <v>4.5</v>
      </c>
      <c r="K46" s="13">
        <f t="shared" si="5"/>
        <v>2.735562310030395</v>
      </c>
      <c r="L46" s="13">
        <f t="shared" si="6"/>
        <v>1.1000000000000014</v>
      </c>
      <c r="M46" s="13">
        <f t="shared" si="7"/>
        <v>2.7382627670650961</v>
      </c>
      <c r="N46" s="13">
        <f t="shared" si="8"/>
        <v>0.40171455173346826</v>
      </c>
      <c r="O46" s="12" t="s">
        <v>243</v>
      </c>
    </row>
    <row r="47" spans="1:15" x14ac:dyDescent="0.25">
      <c r="A47" s="30">
        <v>37</v>
      </c>
      <c r="B47" s="31" t="s">
        <v>231</v>
      </c>
      <c r="C47" s="32">
        <v>36.299999999999997</v>
      </c>
      <c r="D47" s="33" t="s">
        <v>333</v>
      </c>
      <c r="E47" s="48" t="str">
        <f t="shared" si="0"/>
        <v>Not Significantly Different</v>
      </c>
      <c r="G47" s="12">
        <f t="shared" si="1"/>
        <v>36.299999999999997</v>
      </c>
      <c r="H47" s="12">
        <f t="shared" si="2"/>
        <v>6</v>
      </c>
      <c r="I47" s="12" t="str">
        <f t="shared" si="3"/>
        <v>+/-</v>
      </c>
      <c r="J47" s="12" t="str">
        <f t="shared" si="4"/>
        <v>1.3</v>
      </c>
      <c r="K47" s="13">
        <f t="shared" si="5"/>
        <v>0.79027355623100304</v>
      </c>
      <c r="L47" s="13">
        <f t="shared" si="6"/>
        <v>1.3000000000000043</v>
      </c>
      <c r="M47" s="13">
        <f t="shared" si="7"/>
        <v>0.79957121203440151</v>
      </c>
      <c r="N47" s="13">
        <f t="shared" si="8"/>
        <v>1.6258714426352707</v>
      </c>
      <c r="O47" s="12" t="s">
        <v>260</v>
      </c>
    </row>
    <row r="48" spans="1:15" x14ac:dyDescent="0.25">
      <c r="A48" s="30">
        <v>38</v>
      </c>
      <c r="B48" s="31" t="s">
        <v>242</v>
      </c>
      <c r="C48" s="32">
        <v>36.200000000000003</v>
      </c>
      <c r="D48" s="33" t="s">
        <v>321</v>
      </c>
      <c r="E48" s="48" t="str">
        <f t="shared" si="0"/>
        <v>Significantly Different</v>
      </c>
      <c r="G48" s="12">
        <f t="shared" si="1"/>
        <v>36.200000000000003</v>
      </c>
      <c r="H48" s="12">
        <f t="shared" si="2"/>
        <v>6</v>
      </c>
      <c r="I48" s="12" t="str">
        <f t="shared" si="3"/>
        <v>+/-</v>
      </c>
      <c r="J48" s="12" t="str">
        <f t="shared" si="4"/>
        <v>1.2</v>
      </c>
      <c r="K48" s="13">
        <f t="shared" si="5"/>
        <v>0.72948328267477203</v>
      </c>
      <c r="L48" s="13">
        <f t="shared" si="6"/>
        <v>1.3999999999999986</v>
      </c>
      <c r="M48" s="13">
        <f t="shared" si="7"/>
        <v>0.73954559638884132</v>
      </c>
      <c r="N48" s="13">
        <f t="shared" si="8"/>
        <v>1.8930543388211871</v>
      </c>
      <c r="O48" s="12" t="s">
        <v>239</v>
      </c>
    </row>
    <row r="49" spans="1:15" x14ac:dyDescent="0.25">
      <c r="A49" s="30">
        <v>39</v>
      </c>
      <c r="B49" s="31" t="s">
        <v>249</v>
      </c>
      <c r="C49" s="32">
        <v>35.5</v>
      </c>
      <c r="D49" s="33" t="s">
        <v>246</v>
      </c>
      <c r="E49" s="48" t="str">
        <f t="shared" si="0"/>
        <v>Significantly Different</v>
      </c>
      <c r="G49" s="12">
        <f t="shared" si="1"/>
        <v>35.5</v>
      </c>
      <c r="H49" s="12">
        <f t="shared" si="2"/>
        <v>6</v>
      </c>
      <c r="I49" s="12" t="str">
        <f t="shared" si="3"/>
        <v>+/-</v>
      </c>
      <c r="J49" s="12" t="str">
        <f t="shared" si="4"/>
        <v>0.9</v>
      </c>
      <c r="K49" s="13">
        <f t="shared" si="5"/>
        <v>0.54711246200607899</v>
      </c>
      <c r="L49" s="13">
        <f t="shared" si="6"/>
        <v>2.1000000000000014</v>
      </c>
      <c r="M49" s="13">
        <f t="shared" si="7"/>
        <v>0.5604586296226679</v>
      </c>
      <c r="N49" s="13">
        <f t="shared" si="8"/>
        <v>3.7469313326727414</v>
      </c>
      <c r="O49" s="12" t="s">
        <v>248</v>
      </c>
    </row>
    <row r="50" spans="1:15" x14ac:dyDescent="0.25">
      <c r="A50" s="30">
        <v>40</v>
      </c>
      <c r="B50" s="31" t="s">
        <v>261</v>
      </c>
      <c r="C50" s="32">
        <v>35.200000000000003</v>
      </c>
      <c r="D50" s="33" t="s">
        <v>320</v>
      </c>
      <c r="E50" s="48" t="str">
        <f t="shared" si="0"/>
        <v>Significantly Different</v>
      </c>
      <c r="G50" s="12">
        <f t="shared" si="1"/>
        <v>35.200000000000003</v>
      </c>
      <c r="H50" s="12">
        <f t="shared" si="2"/>
        <v>6</v>
      </c>
      <c r="I50" s="12" t="str">
        <f t="shared" si="3"/>
        <v>+/-</v>
      </c>
      <c r="J50" s="12" t="str">
        <f t="shared" si="4"/>
        <v>1.0</v>
      </c>
      <c r="K50" s="13">
        <f t="shared" si="5"/>
        <v>0.60790273556231</v>
      </c>
      <c r="L50" s="13">
        <f t="shared" si="6"/>
        <v>2.3999999999999986</v>
      </c>
      <c r="M50" s="13">
        <f t="shared" si="7"/>
        <v>0.61994158219973061</v>
      </c>
      <c r="N50" s="13">
        <f t="shared" si="8"/>
        <v>3.8713325076277507</v>
      </c>
      <c r="O50" s="12" t="s">
        <v>245</v>
      </c>
    </row>
    <row r="51" spans="1:15" x14ac:dyDescent="0.25">
      <c r="A51" s="30">
        <v>41</v>
      </c>
      <c r="B51" s="31" t="s">
        <v>229</v>
      </c>
      <c r="C51" s="32">
        <v>35.1</v>
      </c>
      <c r="D51" s="33" t="s">
        <v>294</v>
      </c>
      <c r="E51" s="48" t="str">
        <f t="shared" si="0"/>
        <v>Significantly Different</v>
      </c>
      <c r="G51" s="12">
        <f t="shared" si="1"/>
        <v>35.1</v>
      </c>
      <c r="H51" s="12">
        <f t="shared" si="2"/>
        <v>6</v>
      </c>
      <c r="I51" s="12" t="str">
        <f t="shared" si="3"/>
        <v>+/-</v>
      </c>
      <c r="J51" s="12" t="str">
        <f t="shared" si="4"/>
        <v>0.8</v>
      </c>
      <c r="K51" s="13">
        <f t="shared" si="5"/>
        <v>0.48632218844984804</v>
      </c>
      <c r="L51" s="13">
        <f t="shared" si="6"/>
        <v>2.5</v>
      </c>
      <c r="M51" s="13">
        <f t="shared" si="7"/>
        <v>0.50128943776506518</v>
      </c>
      <c r="N51" s="13">
        <f t="shared" si="8"/>
        <v>4.9871387898095962</v>
      </c>
      <c r="O51" s="12" t="s">
        <v>263</v>
      </c>
    </row>
    <row r="52" spans="1:15" x14ac:dyDescent="0.25">
      <c r="A52" s="30">
        <v>42</v>
      </c>
      <c r="B52" s="31" t="s">
        <v>259</v>
      </c>
      <c r="C52" s="32">
        <v>34</v>
      </c>
      <c r="D52" s="33" t="s">
        <v>265</v>
      </c>
      <c r="E52" s="48" t="str">
        <f t="shared" si="0"/>
        <v>Significantly Different</v>
      </c>
      <c r="G52" s="12">
        <f t="shared" si="1"/>
        <v>34</v>
      </c>
      <c r="H52" s="12">
        <f t="shared" si="2"/>
        <v>6</v>
      </c>
      <c r="I52" s="12" t="str">
        <f t="shared" si="3"/>
        <v>+/-</v>
      </c>
      <c r="J52" s="12" t="str">
        <f t="shared" si="4"/>
        <v>0.7</v>
      </c>
      <c r="K52" s="13">
        <f t="shared" si="5"/>
        <v>0.42553191489361697</v>
      </c>
      <c r="L52" s="13">
        <f t="shared" si="6"/>
        <v>3.6000000000000014</v>
      </c>
      <c r="M52" s="13">
        <f t="shared" si="7"/>
        <v>0.44255987168878524</v>
      </c>
      <c r="N52" s="13">
        <f t="shared" si="8"/>
        <v>8.1344925970413691</v>
      </c>
      <c r="O52" s="12" t="s">
        <v>238</v>
      </c>
    </row>
    <row r="53" spans="1:15" x14ac:dyDescent="0.25">
      <c r="A53" s="30">
        <v>43</v>
      </c>
      <c r="B53" s="31" t="s">
        <v>263</v>
      </c>
      <c r="C53" s="32">
        <v>33.4</v>
      </c>
      <c r="D53" s="33" t="s">
        <v>322</v>
      </c>
      <c r="E53" s="48" t="str">
        <f t="shared" si="0"/>
        <v>Significantly Different</v>
      </c>
      <c r="G53" s="12">
        <f t="shared" si="1"/>
        <v>33.4</v>
      </c>
      <c r="H53" s="12">
        <f t="shared" si="2"/>
        <v>6</v>
      </c>
      <c r="I53" s="12" t="str">
        <f t="shared" si="3"/>
        <v>+/-</v>
      </c>
      <c r="J53" s="12" t="str">
        <f t="shared" si="4"/>
        <v>1.5</v>
      </c>
      <c r="K53" s="13">
        <f t="shared" si="5"/>
        <v>0.91185410334346506</v>
      </c>
      <c r="L53" s="13">
        <f t="shared" si="6"/>
        <v>4.2000000000000028</v>
      </c>
      <c r="M53" s="13">
        <f t="shared" si="7"/>
        <v>0.91992376598307335</v>
      </c>
      <c r="N53" s="13">
        <f t="shared" si="8"/>
        <v>4.5655957105442182</v>
      </c>
      <c r="O53" s="12" t="s">
        <v>251</v>
      </c>
    </row>
    <row r="54" spans="1:15" x14ac:dyDescent="0.25">
      <c r="A54" s="30">
        <v>43</v>
      </c>
      <c r="B54" s="31" t="s">
        <v>251</v>
      </c>
      <c r="C54" s="32">
        <v>33.4</v>
      </c>
      <c r="D54" s="33" t="s">
        <v>314</v>
      </c>
      <c r="E54" s="48" t="str">
        <f t="shared" si="0"/>
        <v>Significantly Different</v>
      </c>
      <c r="G54" s="12">
        <f t="shared" si="1"/>
        <v>33.4</v>
      </c>
      <c r="H54" s="12">
        <f t="shared" si="2"/>
        <v>6</v>
      </c>
      <c r="I54" s="12" t="str">
        <f t="shared" si="3"/>
        <v>+/-</v>
      </c>
      <c r="J54" s="12" t="str">
        <f t="shared" si="4"/>
        <v>1.1</v>
      </c>
      <c r="K54" s="13">
        <f t="shared" si="5"/>
        <v>0.66869300911854113</v>
      </c>
      <c r="L54" s="13">
        <f t="shared" si="6"/>
        <v>4.2000000000000028</v>
      </c>
      <c r="M54" s="13">
        <f t="shared" si="7"/>
        <v>0.67965592021270205</v>
      </c>
      <c r="N54" s="13">
        <f t="shared" si="8"/>
        <v>6.1795974626184229</v>
      </c>
      <c r="O54" s="12" t="s">
        <v>258</v>
      </c>
    </row>
    <row r="55" spans="1:15" x14ac:dyDescent="0.25">
      <c r="A55" s="30">
        <v>45</v>
      </c>
      <c r="B55" s="31" t="s">
        <v>252</v>
      </c>
      <c r="C55" s="32">
        <v>33.299999999999997</v>
      </c>
      <c r="D55" s="33" t="s">
        <v>316</v>
      </c>
      <c r="E55" s="48" t="str">
        <f t="shared" si="0"/>
        <v>Significantly Different</v>
      </c>
      <c r="G55" s="12">
        <f t="shared" si="1"/>
        <v>33.299999999999997</v>
      </c>
      <c r="H55" s="12">
        <f t="shared" si="2"/>
        <v>6</v>
      </c>
      <c r="I55" s="12" t="str">
        <f t="shared" si="3"/>
        <v>+/-</v>
      </c>
      <c r="J55" s="12" t="str">
        <f t="shared" si="4"/>
        <v>2.6</v>
      </c>
      <c r="K55" s="13">
        <f t="shared" si="5"/>
        <v>1.5805471124620061</v>
      </c>
      <c r="L55" s="13">
        <f t="shared" si="6"/>
        <v>4.3000000000000043</v>
      </c>
      <c r="M55" s="13">
        <f t="shared" si="7"/>
        <v>1.5852163903228325</v>
      </c>
      <c r="N55" s="13">
        <f t="shared" si="8"/>
        <v>2.71256342430594</v>
      </c>
      <c r="O55" s="12" t="s">
        <v>232</v>
      </c>
    </row>
    <row r="56" spans="1:15" x14ac:dyDescent="0.25">
      <c r="A56" s="30">
        <v>46</v>
      </c>
      <c r="B56" s="31" t="s">
        <v>241</v>
      </c>
      <c r="C56" s="32">
        <v>32.6</v>
      </c>
      <c r="D56" s="33" t="s">
        <v>319</v>
      </c>
      <c r="E56" s="48" t="str">
        <f t="shared" si="0"/>
        <v>Significantly Different</v>
      </c>
      <c r="G56" s="12">
        <f t="shared" si="1"/>
        <v>32.6</v>
      </c>
      <c r="H56" s="12">
        <f t="shared" si="2"/>
        <v>6</v>
      </c>
      <c r="I56" s="12" t="str">
        <f t="shared" si="3"/>
        <v>+/-</v>
      </c>
      <c r="J56" s="12" t="str">
        <f t="shared" si="4"/>
        <v>1.6</v>
      </c>
      <c r="K56" s="13">
        <f t="shared" si="5"/>
        <v>0.97264437689969607</v>
      </c>
      <c r="L56" s="13">
        <f t="shared" si="6"/>
        <v>5</v>
      </c>
      <c r="M56" s="13">
        <f t="shared" si="7"/>
        <v>0.98021370799982366</v>
      </c>
      <c r="N56" s="13">
        <f t="shared" si="8"/>
        <v>5.1009284599811977</v>
      </c>
      <c r="O56" s="12" t="s">
        <v>209</v>
      </c>
    </row>
    <row r="57" spans="1:15" x14ac:dyDescent="0.25">
      <c r="A57" s="30">
        <v>47</v>
      </c>
      <c r="B57" s="31" t="s">
        <v>215</v>
      </c>
      <c r="C57" s="32">
        <v>31.3</v>
      </c>
      <c r="D57" s="33" t="s">
        <v>315</v>
      </c>
      <c r="E57" s="48" t="str">
        <f t="shared" si="0"/>
        <v>Significantly Different</v>
      </c>
      <c r="G57" s="12">
        <f t="shared" si="1"/>
        <v>31.3</v>
      </c>
      <c r="H57" s="12">
        <f t="shared" si="2"/>
        <v>6</v>
      </c>
      <c r="I57" s="12" t="str">
        <f t="shared" si="3"/>
        <v>+/-</v>
      </c>
      <c r="J57" s="12" t="str">
        <f t="shared" si="4"/>
        <v>1.7</v>
      </c>
      <c r="K57" s="13">
        <f t="shared" si="5"/>
        <v>1.0334346504559271</v>
      </c>
      <c r="L57" s="13">
        <f t="shared" si="6"/>
        <v>6.3000000000000007</v>
      </c>
      <c r="M57" s="13">
        <f t="shared" si="7"/>
        <v>1.0405618704330513</v>
      </c>
      <c r="N57" s="13">
        <f t="shared" si="8"/>
        <v>6.054421345823604</v>
      </c>
      <c r="O57" s="12" t="s">
        <v>262</v>
      </c>
    </row>
    <row r="58" spans="1:15" x14ac:dyDescent="0.25">
      <c r="A58" s="30">
        <v>48</v>
      </c>
      <c r="B58" s="31" t="s">
        <v>225</v>
      </c>
      <c r="C58" s="32">
        <v>30.6</v>
      </c>
      <c r="D58" s="33" t="s">
        <v>321</v>
      </c>
      <c r="E58" s="48" t="str">
        <f t="shared" si="0"/>
        <v>Significantly Different</v>
      </c>
      <c r="G58" s="12">
        <f t="shared" si="1"/>
        <v>30.6</v>
      </c>
      <c r="H58" s="12">
        <f t="shared" si="2"/>
        <v>6</v>
      </c>
      <c r="I58" s="12" t="str">
        <f t="shared" si="3"/>
        <v>+/-</v>
      </c>
      <c r="J58" s="12" t="str">
        <f t="shared" si="4"/>
        <v>1.2</v>
      </c>
      <c r="K58" s="13">
        <f t="shared" si="5"/>
        <v>0.72948328267477203</v>
      </c>
      <c r="L58" s="13">
        <f t="shared" si="6"/>
        <v>7</v>
      </c>
      <c r="M58" s="13">
        <f t="shared" si="7"/>
        <v>0.73954559638884132</v>
      </c>
      <c r="N58" s="13">
        <f t="shared" si="8"/>
        <v>9.4652716941059456</v>
      </c>
      <c r="O58" s="12" t="s">
        <v>256</v>
      </c>
    </row>
    <row r="59" spans="1:15" x14ac:dyDescent="0.25">
      <c r="A59" s="30">
        <v>49</v>
      </c>
      <c r="B59" s="31" t="s">
        <v>208</v>
      </c>
      <c r="C59" s="32">
        <v>29.1</v>
      </c>
      <c r="D59" s="33" t="s">
        <v>324</v>
      </c>
      <c r="E59" s="48" t="str">
        <f t="shared" si="0"/>
        <v>Significantly Different</v>
      </c>
      <c r="G59" s="12">
        <f t="shared" si="1"/>
        <v>29.1</v>
      </c>
      <c r="H59" s="12">
        <f t="shared" si="2"/>
        <v>6</v>
      </c>
      <c r="I59" s="12" t="str">
        <f t="shared" si="3"/>
        <v>+/-</v>
      </c>
      <c r="J59" s="12" t="str">
        <f t="shared" si="4"/>
        <v>1.4</v>
      </c>
      <c r="K59" s="13">
        <f t="shared" si="5"/>
        <v>0.85106382978723394</v>
      </c>
      <c r="L59" s="13">
        <f t="shared" si="6"/>
        <v>8.5</v>
      </c>
      <c r="M59" s="13">
        <f t="shared" si="7"/>
        <v>0.8597042932359239</v>
      </c>
      <c r="N59" s="13">
        <f t="shared" si="8"/>
        <v>9.8871205679409027</v>
      </c>
      <c r="O59" s="12" t="s">
        <v>212</v>
      </c>
    </row>
    <row r="60" spans="1:15" x14ac:dyDescent="0.25">
      <c r="A60" s="30">
        <v>50</v>
      </c>
      <c r="B60" s="31" t="s">
        <v>250</v>
      </c>
      <c r="C60" s="32">
        <v>28.5</v>
      </c>
      <c r="D60" s="33" t="s">
        <v>315</v>
      </c>
      <c r="E60" s="48" t="str">
        <f t="shared" si="0"/>
        <v>Significantly Different</v>
      </c>
      <c r="G60" s="12">
        <f t="shared" si="1"/>
        <v>28.5</v>
      </c>
      <c r="H60" s="12">
        <f t="shared" si="2"/>
        <v>6</v>
      </c>
      <c r="I60" s="12" t="str">
        <f t="shared" si="3"/>
        <v>+/-</v>
      </c>
      <c r="J60" s="12" t="str">
        <f t="shared" si="4"/>
        <v>1.7</v>
      </c>
      <c r="K60" s="13">
        <f t="shared" si="5"/>
        <v>1.0334346504559271</v>
      </c>
      <c r="L60" s="13">
        <f t="shared" si="6"/>
        <v>9.1000000000000014</v>
      </c>
      <c r="M60" s="13">
        <f t="shared" si="7"/>
        <v>1.0405618704330513</v>
      </c>
      <c r="N60" s="13">
        <f t="shared" si="8"/>
        <v>8.7452752773007614</v>
      </c>
      <c r="O60" s="12" t="s">
        <v>234</v>
      </c>
    </row>
    <row r="61" spans="1:15" x14ac:dyDescent="0.25">
      <c r="A61" s="30">
        <v>50</v>
      </c>
      <c r="B61" s="31" t="s">
        <v>212</v>
      </c>
      <c r="C61" s="32">
        <v>28.5</v>
      </c>
      <c r="D61" s="33" t="s">
        <v>323</v>
      </c>
      <c r="E61" s="48" t="str">
        <f t="shared" si="0"/>
        <v>Significantly Different</v>
      </c>
      <c r="G61" s="12">
        <f t="shared" si="1"/>
        <v>28.5</v>
      </c>
      <c r="H61" s="12">
        <f t="shared" si="2"/>
        <v>6</v>
      </c>
      <c r="I61" s="12" t="str">
        <f t="shared" si="3"/>
        <v>+/-</v>
      </c>
      <c r="J61" s="12" t="str">
        <f t="shared" si="4"/>
        <v>1.9</v>
      </c>
      <c r="K61" s="13">
        <f t="shared" si="5"/>
        <v>1.1550151975683889</v>
      </c>
      <c r="L61" s="13">
        <f t="shared" si="6"/>
        <v>9.1000000000000014</v>
      </c>
      <c r="M61" s="13">
        <f t="shared" si="7"/>
        <v>1.1613965455649118</v>
      </c>
      <c r="N61" s="13">
        <f t="shared" si="8"/>
        <v>7.8353944092142056</v>
      </c>
      <c r="O61" s="12" t="s">
        <v>216</v>
      </c>
    </row>
    <row r="62" spans="1:15" ht="15.75" thickBot="1" x14ac:dyDescent="0.3">
      <c r="A62" s="36"/>
      <c r="B62" s="37" t="s">
        <v>264</v>
      </c>
      <c r="C62" s="38">
        <v>23.2</v>
      </c>
      <c r="D62" s="39" t="s">
        <v>321</v>
      </c>
      <c r="E62" s="49" t="str">
        <f t="shared" si="0"/>
        <v>Significantly Different</v>
      </c>
      <c r="G62" s="12">
        <f t="shared" si="1"/>
        <v>23.2</v>
      </c>
      <c r="H62" s="12">
        <f t="shared" si="2"/>
        <v>6</v>
      </c>
      <c r="I62" s="12" t="str">
        <f t="shared" si="3"/>
        <v>+/-</v>
      </c>
      <c r="J62" s="12" t="str">
        <f t="shared" si="4"/>
        <v>1.2</v>
      </c>
      <c r="K62" s="13">
        <f t="shared" si="5"/>
        <v>0.72948328267477203</v>
      </c>
      <c r="L62" s="13">
        <f t="shared" si="6"/>
        <v>14.400000000000002</v>
      </c>
      <c r="M62" s="13">
        <f t="shared" si="7"/>
        <v>0.73954559638884132</v>
      </c>
      <c r="N62" s="13">
        <f t="shared" si="8"/>
        <v>19.471416056446518</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221" priority="5" operator="equal">
      <formula>"State Selected"</formula>
    </cfRule>
    <cfRule type="cellIs" dxfId="220" priority="6" operator="equal">
      <formula>"Not Significantly Different"</formula>
    </cfRule>
  </conditionalFormatting>
  <conditionalFormatting sqref="E10:E62">
    <cfRule type="cellIs" dxfId="219" priority="1" operator="equal">
      <formula>"OTHER ERROR"</formula>
    </cfRule>
    <cfRule type="cellIs" dxfId="218" priority="2" operator="equal">
      <formula>"Statistical Test not applicable"</formula>
    </cfRule>
    <cfRule type="cellIs" dxfId="217" priority="3" operator="equal">
      <formula>"Geography Selected"</formula>
    </cfRule>
    <cfRule type="cellIs" dxfId="216"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B39103DF-3C4F-4E9A-B477-908FD4879796}">
      <formula1>$O$10:$O$62</formula1>
    </dataValidation>
  </dataValidation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4D3AA-570A-4B63-AC7D-221C3F6A1B0E}">
  <sheetPr codeName="Sheet108"/>
  <dimension ref="A1:P73"/>
  <sheetViews>
    <sheetView zoomScaleNormal="100" workbookViewId="0">
      <pane ySplit="9" topLeftCell="A10" activePane="bottomLeft" state="frozen"/>
      <selection pane="bottomLeft" activeCell="B14" sqref="B14"/>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111</v>
      </c>
    </row>
    <row r="2" spans="1:16" x14ac:dyDescent="0.25">
      <c r="A2" s="14" t="s">
        <v>181</v>
      </c>
      <c r="B2" s="12" t="s">
        <v>487</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78">
        <f>VLOOKUP($B$4,$B$10:$D$62,2,FALSE)</f>
        <v>61937</v>
      </c>
      <c r="C6" s="12" t="s">
        <v>188</v>
      </c>
      <c r="H6" s="19" t="s">
        <v>189</v>
      </c>
      <c r="I6" s="12">
        <f>VLOOKUP($B$4,$B$9:$K$62,6,FALSE)</f>
        <v>61937</v>
      </c>
      <c r="K6" s="23"/>
      <c r="L6" s="21"/>
      <c r="M6" s="21"/>
      <c r="N6" s="21"/>
      <c r="O6" s="21"/>
      <c r="P6" s="21"/>
    </row>
    <row r="7" spans="1:16" ht="15.75" thickBot="1" x14ac:dyDescent="0.3">
      <c r="A7" s="15" t="s">
        <v>190</v>
      </c>
      <c r="B7" s="46" t="str">
        <f>VLOOKUP($B$4,$B$10:$D$62,3,FALSE)</f>
        <v>+/-94</v>
      </c>
      <c r="C7" s="12" t="s">
        <v>191</v>
      </c>
      <c r="H7" s="19" t="s">
        <v>192</v>
      </c>
      <c r="I7" s="25">
        <f>VLOOKUP($B$4,$B$9:$K$62,10,FALSE)</f>
        <v>57.142857142857139</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79">
        <v>61937</v>
      </c>
      <c r="D10" s="33" t="s">
        <v>488</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61937</v>
      </c>
      <c r="H10" s="12">
        <f>LEN(TRIM(D10))</f>
        <v>5</v>
      </c>
      <c r="I10" s="12" t="str">
        <f>IF(H10&gt;=3,MID(TRIM(D10),1,3),"NO")</f>
        <v>+/-</v>
      </c>
      <c r="J10" s="12" t="str">
        <f>IF(TRIM(I10)="+/-",MID(TRIM(D10),4,H10-3),D10)</f>
        <v>94</v>
      </c>
      <c r="K10" s="13">
        <f>IF(TRIM(J10)="*****",0,IF(ISERROR(VALUE(J10)),"NA",VALUE(J10/$I$4)))</f>
        <v>57.142857142857139</v>
      </c>
      <c r="L10" s="13">
        <f>IF(AND(ISNUMBER(G10),ISNUMBER($I$6)),$I$6-G10,"N/A")</f>
        <v>0</v>
      </c>
      <c r="M10" s="13">
        <f>IF(AND(ISNUMBER(K10),ISNUMBER($I$7)),SQRT(K10^2+($I$7)^2),"N/A")</f>
        <v>80.812203564176855</v>
      </c>
      <c r="N10" s="13">
        <f>IF(AND(ISNUMBER(L10),ISNUMBER(M10),M10&lt;&gt;0),L10/M10,"NA")</f>
        <v>0</v>
      </c>
      <c r="O10" s="12" t="s">
        <v>184</v>
      </c>
    </row>
    <row r="11" spans="1:16" x14ac:dyDescent="0.25">
      <c r="A11" s="30">
        <v>1</v>
      </c>
      <c r="B11" s="31" t="s">
        <v>226</v>
      </c>
      <c r="C11" s="79">
        <v>85203</v>
      </c>
      <c r="D11" s="35" t="s">
        <v>489</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85203</v>
      </c>
      <c r="H11" s="12">
        <f t="shared" ref="H11:H62" si="2">LEN(TRIM(D11))</f>
        <v>8</v>
      </c>
      <c r="I11" s="12" t="str">
        <f t="shared" ref="I11:I62" si="3">IF(H11&gt;=3,MID(TRIM(D11),1,3),"NO")</f>
        <v>+/-</v>
      </c>
      <c r="J11" s="12" t="str">
        <f t="shared" ref="J11:J62" si="4">IF(TRIM(I11)="+/-",MID(TRIM(D11),4,H11-3),D11)</f>
        <v>3,414</v>
      </c>
      <c r="K11" s="13">
        <f t="shared" ref="K11:K62" si="5">IF(TRIM(J11)="*****",0,IF(ISERROR(VALUE(J11)),"NA",VALUE(J11/$I$4)))</f>
        <v>2075.3799392097262</v>
      </c>
      <c r="L11" s="13">
        <f t="shared" ref="L11:L62" si="6">IF(AND(ISNUMBER(G11),ISNUMBER($I$6)),$I$6-G11,"N/A")</f>
        <v>-23266</v>
      </c>
      <c r="M11" s="13">
        <f t="shared" ref="M11:M62" si="7">IF(AND(ISNUMBER(K11),ISNUMBER($I$7)),SQRT(K11^2+($I$7)^2),"N/A")</f>
        <v>2076.1664668799117</v>
      </c>
      <c r="N11" s="13">
        <f>IF(AND(ISNUMBER(L11),ISNUMBER(M11),M11&lt;&gt;0),L11/M11,"NA")</f>
        <v>-11.206230507597221</v>
      </c>
      <c r="O11" s="12" t="s">
        <v>208</v>
      </c>
    </row>
    <row r="12" spans="1:16" x14ac:dyDescent="0.25">
      <c r="A12" s="30">
        <v>2</v>
      </c>
      <c r="B12" s="31" t="s">
        <v>244</v>
      </c>
      <c r="C12" s="79">
        <v>83242</v>
      </c>
      <c r="D12" s="33" t="s">
        <v>490</v>
      </c>
      <c r="E12" s="48" t="str">
        <f t="shared" si="0"/>
        <v>Significantly Different</v>
      </c>
      <c r="G12" s="12">
        <f t="shared" si="1"/>
        <v>83242</v>
      </c>
      <c r="H12" s="12">
        <f t="shared" si="2"/>
        <v>8</v>
      </c>
      <c r="I12" s="12" t="str">
        <f t="shared" si="3"/>
        <v>+/-</v>
      </c>
      <c r="J12" s="12" t="str">
        <f t="shared" si="4"/>
        <v>1,022</v>
      </c>
      <c r="K12" s="13">
        <f t="shared" si="5"/>
        <v>621.27659574468089</v>
      </c>
      <c r="L12" s="13">
        <f t="shared" si="6"/>
        <v>-21305</v>
      </c>
      <c r="M12" s="13">
        <f t="shared" si="7"/>
        <v>623.89896180595508</v>
      </c>
      <c r="N12" s="13">
        <f t="shared" ref="N12:N62" si="8">IF(AND(ISNUMBER(L12),ISNUMBER(M12),M12&lt;&gt;0),L12/M12,"NA")</f>
        <v>-34.148157481028598</v>
      </c>
      <c r="O12" s="12" t="s">
        <v>211</v>
      </c>
    </row>
    <row r="13" spans="1:16" x14ac:dyDescent="0.25">
      <c r="A13" s="30">
        <v>3</v>
      </c>
      <c r="B13" s="31" t="s">
        <v>257</v>
      </c>
      <c r="C13" s="79">
        <v>81740</v>
      </c>
      <c r="D13" s="33" t="s">
        <v>491</v>
      </c>
      <c r="E13" s="48" t="str">
        <f t="shared" si="0"/>
        <v>Significantly Different</v>
      </c>
      <c r="G13" s="12">
        <f t="shared" si="1"/>
        <v>81740</v>
      </c>
      <c r="H13" s="12">
        <f t="shared" si="2"/>
        <v>6</v>
      </c>
      <c r="I13" s="12" t="str">
        <f t="shared" si="3"/>
        <v>+/-</v>
      </c>
      <c r="J13" s="12" t="str">
        <f t="shared" si="4"/>
        <v>687</v>
      </c>
      <c r="K13" s="13">
        <f t="shared" si="5"/>
        <v>417.629179331307</v>
      </c>
      <c r="L13" s="13">
        <f t="shared" si="6"/>
        <v>-19803</v>
      </c>
      <c r="M13" s="13">
        <f t="shared" si="7"/>
        <v>421.52038806134868</v>
      </c>
      <c r="N13" s="13">
        <f t="shared" si="8"/>
        <v>-46.979933974434097</v>
      </c>
      <c r="O13" s="12" t="s">
        <v>213</v>
      </c>
    </row>
    <row r="14" spans="1:16" x14ac:dyDescent="0.25">
      <c r="A14" s="30">
        <v>4</v>
      </c>
      <c r="B14" s="31" t="s">
        <v>233</v>
      </c>
      <c r="C14" s="79">
        <v>80212</v>
      </c>
      <c r="D14" s="33" t="s">
        <v>492</v>
      </c>
      <c r="E14" s="48" t="str">
        <f t="shared" si="0"/>
        <v>Significantly Different</v>
      </c>
      <c r="G14" s="12">
        <f t="shared" si="1"/>
        <v>80212</v>
      </c>
      <c r="H14" s="12">
        <f t="shared" si="2"/>
        <v>8</v>
      </c>
      <c r="I14" s="12" t="str">
        <f t="shared" si="3"/>
        <v>+/-</v>
      </c>
      <c r="J14" s="12" t="str">
        <f t="shared" si="4"/>
        <v>2,020</v>
      </c>
      <c r="K14" s="13">
        <f t="shared" si="5"/>
        <v>1227.9635258358662</v>
      </c>
      <c r="L14" s="13">
        <f t="shared" si="6"/>
        <v>-18275</v>
      </c>
      <c r="M14" s="13">
        <f t="shared" si="7"/>
        <v>1229.2923683590088</v>
      </c>
      <c r="N14" s="13">
        <f t="shared" si="8"/>
        <v>-14.866276298774578</v>
      </c>
      <c r="O14" s="12" t="s">
        <v>215</v>
      </c>
    </row>
    <row r="15" spans="1:16" x14ac:dyDescent="0.25">
      <c r="A15" s="30">
        <v>5</v>
      </c>
      <c r="B15" s="31" t="s">
        <v>247</v>
      </c>
      <c r="C15" s="79">
        <v>79835</v>
      </c>
      <c r="D15" s="33" t="s">
        <v>493</v>
      </c>
      <c r="E15" s="48" t="str">
        <f t="shared" si="0"/>
        <v>Significantly Different</v>
      </c>
      <c r="G15" s="12">
        <f t="shared" si="1"/>
        <v>79835</v>
      </c>
      <c r="H15" s="12">
        <f t="shared" si="2"/>
        <v>6</v>
      </c>
      <c r="I15" s="12" t="str">
        <f t="shared" si="3"/>
        <v>+/-</v>
      </c>
      <c r="J15" s="12" t="str">
        <f t="shared" si="4"/>
        <v>970</v>
      </c>
      <c r="K15" s="13">
        <f t="shared" si="5"/>
        <v>589.66565349544078</v>
      </c>
      <c r="L15" s="13">
        <f t="shared" si="6"/>
        <v>-17898</v>
      </c>
      <c r="M15" s="13">
        <f t="shared" si="7"/>
        <v>592.42796105067009</v>
      </c>
      <c r="N15" s="13">
        <f t="shared" si="8"/>
        <v>-30.211268165428795</v>
      </c>
      <c r="O15" s="12" t="s">
        <v>218</v>
      </c>
    </row>
    <row r="16" spans="1:16" x14ac:dyDescent="0.25">
      <c r="A16" s="30">
        <v>6</v>
      </c>
      <c r="B16" s="31" t="s">
        <v>222</v>
      </c>
      <c r="C16" s="79">
        <v>76348</v>
      </c>
      <c r="D16" s="33" t="s">
        <v>494</v>
      </c>
      <c r="E16" s="48" t="str">
        <f t="shared" si="0"/>
        <v>Significantly Different</v>
      </c>
      <c r="G16" s="12">
        <f t="shared" si="1"/>
        <v>76348</v>
      </c>
      <c r="H16" s="12">
        <f t="shared" si="2"/>
        <v>6</v>
      </c>
      <c r="I16" s="12" t="str">
        <f t="shared" si="3"/>
        <v>+/-</v>
      </c>
      <c r="J16" s="12" t="str">
        <f t="shared" si="4"/>
        <v>921</v>
      </c>
      <c r="K16" s="13">
        <f t="shared" si="5"/>
        <v>559.87841945288756</v>
      </c>
      <c r="L16" s="13">
        <f t="shared" si="6"/>
        <v>-14411</v>
      </c>
      <c r="M16" s="13">
        <f t="shared" si="7"/>
        <v>562.7869496457007</v>
      </c>
      <c r="N16" s="13">
        <f t="shared" si="8"/>
        <v>-25.606492846133627</v>
      </c>
      <c r="O16" s="12" t="s">
        <v>220</v>
      </c>
    </row>
    <row r="17" spans="1:15" x14ac:dyDescent="0.25">
      <c r="A17" s="30">
        <v>7</v>
      </c>
      <c r="B17" s="31" t="s">
        <v>218</v>
      </c>
      <c r="C17" s="79">
        <v>75277</v>
      </c>
      <c r="D17" s="33" t="s">
        <v>495</v>
      </c>
      <c r="E17" s="48" t="str">
        <f t="shared" si="0"/>
        <v>Significantly Different</v>
      </c>
      <c r="G17" s="12">
        <f t="shared" si="1"/>
        <v>75277</v>
      </c>
      <c r="H17" s="12">
        <f t="shared" si="2"/>
        <v>6</v>
      </c>
      <c r="I17" s="12" t="str">
        <f t="shared" si="3"/>
        <v>+/-</v>
      </c>
      <c r="J17" s="12" t="str">
        <f t="shared" si="4"/>
        <v>317</v>
      </c>
      <c r="K17" s="13">
        <f t="shared" si="5"/>
        <v>192.70516717325228</v>
      </c>
      <c r="L17" s="13">
        <f t="shared" si="6"/>
        <v>-13340</v>
      </c>
      <c r="M17" s="13">
        <f t="shared" si="7"/>
        <v>200.99897407131232</v>
      </c>
      <c r="N17" s="13">
        <f t="shared" si="8"/>
        <v>-66.368497956945333</v>
      </c>
      <c r="O17" s="12" t="s">
        <v>222</v>
      </c>
    </row>
    <row r="18" spans="1:15" x14ac:dyDescent="0.25">
      <c r="A18" s="30">
        <v>8</v>
      </c>
      <c r="B18" s="31" t="s">
        <v>214</v>
      </c>
      <c r="C18" s="79">
        <v>74991</v>
      </c>
      <c r="D18" s="33" t="s">
        <v>496</v>
      </c>
      <c r="E18" s="48" t="str">
        <f t="shared" si="0"/>
        <v>Significantly Different</v>
      </c>
      <c r="G18" s="12">
        <f t="shared" si="1"/>
        <v>74991</v>
      </c>
      <c r="H18" s="12">
        <f t="shared" si="2"/>
        <v>8</v>
      </c>
      <c r="I18" s="12" t="str">
        <f t="shared" si="3"/>
        <v>+/-</v>
      </c>
      <c r="J18" s="12" t="str">
        <f t="shared" si="4"/>
        <v>1,555</v>
      </c>
      <c r="K18" s="13">
        <f t="shared" si="5"/>
        <v>945.28875379939211</v>
      </c>
      <c r="L18" s="13">
        <f t="shared" si="6"/>
        <v>-13054</v>
      </c>
      <c r="M18" s="13">
        <f t="shared" si="7"/>
        <v>947.01432628131704</v>
      </c>
      <c r="N18" s="13">
        <f t="shared" si="8"/>
        <v>-13.784374362381314</v>
      </c>
      <c r="O18" s="12" t="s">
        <v>224</v>
      </c>
    </row>
    <row r="19" spans="1:15" x14ac:dyDescent="0.25">
      <c r="A19" s="30">
        <v>9</v>
      </c>
      <c r="B19" s="31" t="s">
        <v>211</v>
      </c>
      <c r="C19" s="79">
        <v>74346</v>
      </c>
      <c r="D19" s="33" t="s">
        <v>497</v>
      </c>
      <c r="E19" s="48" t="str">
        <f t="shared" si="0"/>
        <v>Significantly Different</v>
      </c>
      <c r="G19" s="12">
        <f t="shared" si="1"/>
        <v>74346</v>
      </c>
      <c r="H19" s="12">
        <f t="shared" si="2"/>
        <v>8</v>
      </c>
      <c r="I19" s="12" t="str">
        <f t="shared" si="3"/>
        <v>+/-</v>
      </c>
      <c r="J19" s="12" t="str">
        <f t="shared" si="4"/>
        <v>2,288</v>
      </c>
      <c r="K19" s="13">
        <f t="shared" si="5"/>
        <v>1390.8814589665653</v>
      </c>
      <c r="L19" s="13">
        <f t="shared" si="6"/>
        <v>-12409</v>
      </c>
      <c r="M19" s="13">
        <f t="shared" si="7"/>
        <v>1392.0547902361495</v>
      </c>
      <c r="N19" s="13">
        <f t="shared" si="8"/>
        <v>-8.9141606257429888</v>
      </c>
      <c r="O19" s="12" t="s">
        <v>226</v>
      </c>
    </row>
    <row r="20" spans="1:15" x14ac:dyDescent="0.25">
      <c r="A20" s="30">
        <v>10</v>
      </c>
      <c r="B20" s="31" t="s">
        <v>256</v>
      </c>
      <c r="C20" s="79">
        <v>74073</v>
      </c>
      <c r="D20" s="35" t="s">
        <v>498</v>
      </c>
      <c r="E20" s="48" t="str">
        <f t="shared" si="0"/>
        <v>Significantly Different</v>
      </c>
      <c r="G20" s="12">
        <f t="shared" si="1"/>
        <v>74073</v>
      </c>
      <c r="H20" s="12">
        <f t="shared" si="2"/>
        <v>6</v>
      </c>
      <c r="I20" s="12" t="str">
        <f t="shared" si="3"/>
        <v>+/-</v>
      </c>
      <c r="J20" s="12" t="str">
        <f t="shared" si="4"/>
        <v>697</v>
      </c>
      <c r="K20" s="13">
        <f t="shared" si="5"/>
        <v>423.70820668693011</v>
      </c>
      <c r="L20" s="13">
        <f t="shared" si="6"/>
        <v>-12136</v>
      </c>
      <c r="M20" s="13">
        <f t="shared" si="7"/>
        <v>427.54409192070852</v>
      </c>
      <c r="N20" s="13">
        <f t="shared" si="8"/>
        <v>-28.38537645434408</v>
      </c>
      <c r="O20" s="12" t="s">
        <v>229</v>
      </c>
    </row>
    <row r="21" spans="1:15" x14ac:dyDescent="0.25">
      <c r="A21" s="30">
        <v>11</v>
      </c>
      <c r="B21" s="31" t="s">
        <v>262</v>
      </c>
      <c r="C21" s="79">
        <v>72577</v>
      </c>
      <c r="D21" s="33" t="s">
        <v>499</v>
      </c>
      <c r="E21" s="48" t="str">
        <f t="shared" si="0"/>
        <v>Significantly Different</v>
      </c>
      <c r="G21" s="12">
        <f t="shared" si="1"/>
        <v>72577</v>
      </c>
      <c r="H21" s="12">
        <f t="shared" si="2"/>
        <v>6</v>
      </c>
      <c r="I21" s="12" t="str">
        <f t="shared" si="3"/>
        <v>+/-</v>
      </c>
      <c r="J21" s="12" t="str">
        <f t="shared" si="4"/>
        <v>686</v>
      </c>
      <c r="K21" s="13">
        <f t="shared" si="5"/>
        <v>417.02127659574467</v>
      </c>
      <c r="L21" s="13">
        <f t="shared" si="6"/>
        <v>-10640</v>
      </c>
      <c r="M21" s="13">
        <f t="shared" si="7"/>
        <v>420.91810516535583</v>
      </c>
      <c r="N21" s="13">
        <f t="shared" si="8"/>
        <v>-25.27807635126582</v>
      </c>
      <c r="O21" s="12" t="s">
        <v>231</v>
      </c>
    </row>
    <row r="22" spans="1:15" x14ac:dyDescent="0.25">
      <c r="A22" s="30">
        <v>12</v>
      </c>
      <c r="B22" s="31" t="s">
        <v>220</v>
      </c>
      <c r="C22" s="79">
        <v>71953</v>
      </c>
      <c r="D22" s="33" t="s">
        <v>500</v>
      </c>
      <c r="E22" s="48" t="str">
        <f t="shared" si="0"/>
        <v>Significantly Different</v>
      </c>
      <c r="G22" s="12">
        <f t="shared" si="1"/>
        <v>71953</v>
      </c>
      <c r="H22" s="12">
        <f t="shared" si="2"/>
        <v>6</v>
      </c>
      <c r="I22" s="12" t="str">
        <f t="shared" si="3"/>
        <v>+/-</v>
      </c>
      <c r="J22" s="12" t="str">
        <f t="shared" si="4"/>
        <v>655</v>
      </c>
      <c r="K22" s="13">
        <f t="shared" si="5"/>
        <v>398.17629179331306</v>
      </c>
      <c r="L22" s="13">
        <f t="shared" si="6"/>
        <v>-10016</v>
      </c>
      <c r="M22" s="13">
        <f t="shared" si="7"/>
        <v>402.25572148662172</v>
      </c>
      <c r="N22" s="13">
        <f t="shared" si="8"/>
        <v>-24.89958368518349</v>
      </c>
      <c r="O22" s="12" t="s">
        <v>233</v>
      </c>
    </row>
    <row r="23" spans="1:15" x14ac:dyDescent="0.25">
      <c r="A23" s="30">
        <v>13</v>
      </c>
      <c r="B23" s="31" t="s">
        <v>232</v>
      </c>
      <c r="C23" s="79">
        <v>71414</v>
      </c>
      <c r="D23" s="33" t="s">
        <v>501</v>
      </c>
      <c r="E23" s="48" t="str">
        <f t="shared" si="0"/>
        <v>Significantly Different</v>
      </c>
      <c r="G23" s="12">
        <f t="shared" si="1"/>
        <v>71414</v>
      </c>
      <c r="H23" s="12">
        <f t="shared" si="2"/>
        <v>6</v>
      </c>
      <c r="I23" s="12" t="str">
        <f t="shared" si="3"/>
        <v>+/-</v>
      </c>
      <c r="J23" s="12" t="str">
        <f t="shared" si="4"/>
        <v>741</v>
      </c>
      <c r="K23" s="13">
        <f t="shared" si="5"/>
        <v>450.45592705167172</v>
      </c>
      <c r="L23" s="13">
        <f t="shared" si="6"/>
        <v>-9477</v>
      </c>
      <c r="M23" s="13">
        <f t="shared" si="7"/>
        <v>454.06590748307673</v>
      </c>
      <c r="N23" s="13">
        <f t="shared" si="8"/>
        <v>-20.871419421316524</v>
      </c>
      <c r="O23" s="12" t="s">
        <v>221</v>
      </c>
    </row>
    <row r="24" spans="1:15" x14ac:dyDescent="0.25">
      <c r="A24" s="30">
        <v>14</v>
      </c>
      <c r="B24" s="31" t="s">
        <v>240</v>
      </c>
      <c r="C24" s="79">
        <v>70315</v>
      </c>
      <c r="D24" s="33" t="s">
        <v>502</v>
      </c>
      <c r="E24" s="48" t="str">
        <f t="shared" si="0"/>
        <v>Significantly Different</v>
      </c>
      <c r="G24" s="12">
        <f t="shared" si="1"/>
        <v>70315</v>
      </c>
      <c r="H24" s="12">
        <f t="shared" si="2"/>
        <v>6</v>
      </c>
      <c r="I24" s="12" t="str">
        <f t="shared" si="3"/>
        <v>+/-</v>
      </c>
      <c r="J24" s="12" t="str">
        <f t="shared" si="4"/>
        <v>539</v>
      </c>
      <c r="K24" s="13">
        <f t="shared" si="5"/>
        <v>327.65957446808511</v>
      </c>
      <c r="L24" s="13">
        <f t="shared" si="6"/>
        <v>-8378</v>
      </c>
      <c r="M24" s="13">
        <f t="shared" si="7"/>
        <v>332.60502531239001</v>
      </c>
      <c r="N24" s="13">
        <f t="shared" si="8"/>
        <v>-25.189036131162471</v>
      </c>
      <c r="O24" s="12" t="s">
        <v>235</v>
      </c>
    </row>
    <row r="25" spans="1:15" x14ac:dyDescent="0.25">
      <c r="A25" s="30">
        <v>15</v>
      </c>
      <c r="B25" s="31" t="s">
        <v>259</v>
      </c>
      <c r="C25" s="79">
        <v>67844</v>
      </c>
      <c r="D25" s="33" t="s">
        <v>503</v>
      </c>
      <c r="E25" s="48" t="str">
        <f t="shared" si="0"/>
        <v>Significantly Different</v>
      </c>
      <c r="G25" s="12">
        <f t="shared" si="1"/>
        <v>67844</v>
      </c>
      <c r="H25" s="12">
        <f t="shared" si="2"/>
        <v>6</v>
      </c>
      <c r="I25" s="12" t="str">
        <f t="shared" si="3"/>
        <v>+/-</v>
      </c>
      <c r="J25" s="12" t="str">
        <f t="shared" si="4"/>
        <v>637</v>
      </c>
      <c r="K25" s="13">
        <f t="shared" si="5"/>
        <v>387.2340425531915</v>
      </c>
      <c r="L25" s="13">
        <f t="shared" si="6"/>
        <v>-5907</v>
      </c>
      <c r="M25" s="13">
        <f t="shared" si="7"/>
        <v>391.42752820226616</v>
      </c>
      <c r="N25" s="13">
        <f t="shared" si="8"/>
        <v>-15.090916132366701</v>
      </c>
      <c r="O25" s="12" t="s">
        <v>237</v>
      </c>
    </row>
    <row r="26" spans="1:15" x14ac:dyDescent="0.25">
      <c r="A26" s="30">
        <v>16</v>
      </c>
      <c r="B26" s="31" t="s">
        <v>235</v>
      </c>
      <c r="C26" s="79">
        <v>65030</v>
      </c>
      <c r="D26" s="33" t="s">
        <v>504</v>
      </c>
      <c r="E26" s="48" t="str">
        <f t="shared" si="0"/>
        <v>Significantly Different</v>
      </c>
      <c r="G26" s="12">
        <f t="shared" si="1"/>
        <v>65030</v>
      </c>
      <c r="H26" s="12">
        <f t="shared" si="2"/>
        <v>6</v>
      </c>
      <c r="I26" s="12" t="str">
        <f t="shared" si="3"/>
        <v>+/-</v>
      </c>
      <c r="J26" s="12" t="str">
        <f t="shared" si="4"/>
        <v>500</v>
      </c>
      <c r="K26" s="13">
        <f t="shared" si="5"/>
        <v>303.951367781155</v>
      </c>
      <c r="L26" s="13">
        <f t="shared" si="6"/>
        <v>-3093</v>
      </c>
      <c r="M26" s="13">
        <f t="shared" si="7"/>
        <v>309.27615507582203</v>
      </c>
      <c r="N26" s="13">
        <f t="shared" si="8"/>
        <v>-10.000770991354704</v>
      </c>
      <c r="O26" s="12" t="s">
        <v>219</v>
      </c>
    </row>
    <row r="27" spans="1:15" x14ac:dyDescent="0.25">
      <c r="A27" s="30">
        <v>17</v>
      </c>
      <c r="B27" s="31" t="s">
        <v>224</v>
      </c>
      <c r="C27" s="79">
        <v>64805</v>
      </c>
      <c r="D27" s="33" t="s">
        <v>505</v>
      </c>
      <c r="E27" s="48" t="str">
        <f t="shared" si="0"/>
        <v>Significantly Different</v>
      </c>
      <c r="G27" s="12">
        <f t="shared" si="1"/>
        <v>64805</v>
      </c>
      <c r="H27" s="12">
        <f t="shared" si="2"/>
        <v>8</v>
      </c>
      <c r="I27" s="12" t="str">
        <f t="shared" si="3"/>
        <v>+/-</v>
      </c>
      <c r="J27" s="12" t="str">
        <f t="shared" si="4"/>
        <v>1,570</v>
      </c>
      <c r="K27" s="13">
        <f t="shared" si="5"/>
        <v>954.40729483282678</v>
      </c>
      <c r="L27" s="13">
        <f t="shared" si="6"/>
        <v>-2868</v>
      </c>
      <c r="M27" s="13">
        <f t="shared" si="7"/>
        <v>956.1164105654517</v>
      </c>
      <c r="N27" s="13">
        <f t="shared" si="8"/>
        <v>-2.9996347393554843</v>
      </c>
      <c r="O27" s="12" t="s">
        <v>236</v>
      </c>
    </row>
    <row r="28" spans="1:15" x14ac:dyDescent="0.25">
      <c r="A28" s="30">
        <v>18</v>
      </c>
      <c r="B28" s="31" t="s">
        <v>245</v>
      </c>
      <c r="C28" s="79">
        <v>64340</v>
      </c>
      <c r="D28" s="33" t="s">
        <v>506</v>
      </c>
      <c r="E28" s="48" t="str">
        <f t="shared" si="0"/>
        <v>Significantly Different</v>
      </c>
      <c r="G28" s="12">
        <f t="shared" si="1"/>
        <v>64340</v>
      </c>
      <c r="H28" s="12">
        <f t="shared" si="2"/>
        <v>8</v>
      </c>
      <c r="I28" s="12" t="str">
        <f t="shared" si="3"/>
        <v>+/-</v>
      </c>
      <c r="J28" s="12" t="str">
        <f t="shared" si="4"/>
        <v>2,058</v>
      </c>
      <c r="K28" s="13">
        <f t="shared" si="5"/>
        <v>1251.063829787234</v>
      </c>
      <c r="L28" s="13">
        <f t="shared" si="6"/>
        <v>-2403</v>
      </c>
      <c r="M28" s="13">
        <f t="shared" si="7"/>
        <v>1252.3681616538925</v>
      </c>
      <c r="N28" s="13">
        <f t="shared" si="8"/>
        <v>-1.9187648437393756</v>
      </c>
      <c r="O28" s="12" t="s">
        <v>225</v>
      </c>
    </row>
    <row r="29" spans="1:15" x14ac:dyDescent="0.25">
      <c r="A29" s="30">
        <v>19</v>
      </c>
      <c r="B29" s="31" t="s">
        <v>230</v>
      </c>
      <c r="C29" s="79">
        <v>63837</v>
      </c>
      <c r="D29" s="33" t="s">
        <v>507</v>
      </c>
      <c r="E29" s="48" t="str">
        <f t="shared" si="0"/>
        <v>Not Significantly Different</v>
      </c>
      <c r="G29" s="12">
        <f t="shared" si="1"/>
        <v>63837</v>
      </c>
      <c r="H29" s="12">
        <f t="shared" si="2"/>
        <v>8</v>
      </c>
      <c r="I29" s="12" t="str">
        <f t="shared" si="3"/>
        <v>+/-</v>
      </c>
      <c r="J29" s="12" t="str">
        <f t="shared" si="4"/>
        <v>2,324</v>
      </c>
      <c r="K29" s="13">
        <f t="shared" si="5"/>
        <v>1412.7659574468084</v>
      </c>
      <c r="L29" s="13">
        <f t="shared" si="6"/>
        <v>-1900</v>
      </c>
      <c r="M29" s="13">
        <f t="shared" si="7"/>
        <v>1413.9211281549783</v>
      </c>
      <c r="N29" s="13">
        <f t="shared" si="8"/>
        <v>-1.3437807542202191</v>
      </c>
      <c r="O29" s="12" t="s">
        <v>241</v>
      </c>
    </row>
    <row r="30" spans="1:15" x14ac:dyDescent="0.25">
      <c r="A30" s="30">
        <v>20</v>
      </c>
      <c r="B30" s="31" t="s">
        <v>239</v>
      </c>
      <c r="C30" s="79">
        <v>63426</v>
      </c>
      <c r="D30" s="33" t="s">
        <v>508</v>
      </c>
      <c r="E30" s="48" t="str">
        <f t="shared" si="0"/>
        <v>Significantly Different</v>
      </c>
      <c r="G30" s="12">
        <f t="shared" si="1"/>
        <v>63426</v>
      </c>
      <c r="H30" s="12">
        <f t="shared" si="2"/>
        <v>8</v>
      </c>
      <c r="I30" s="12" t="str">
        <f t="shared" si="3"/>
        <v>+/-</v>
      </c>
      <c r="J30" s="12" t="str">
        <f t="shared" si="4"/>
        <v>1,056</v>
      </c>
      <c r="K30" s="13">
        <f t="shared" si="5"/>
        <v>641.94528875379933</v>
      </c>
      <c r="L30" s="13">
        <f t="shared" si="6"/>
        <v>-1489</v>
      </c>
      <c r="M30" s="13">
        <f t="shared" si="7"/>
        <v>644.48356059378875</v>
      </c>
      <c r="N30" s="13">
        <f t="shared" si="8"/>
        <v>-2.3103770073330097</v>
      </c>
      <c r="O30" s="12" t="s">
        <v>207</v>
      </c>
    </row>
    <row r="31" spans="1:15" x14ac:dyDescent="0.25">
      <c r="A31" s="30">
        <v>21</v>
      </c>
      <c r="B31" s="31" t="s">
        <v>216</v>
      </c>
      <c r="C31" s="79">
        <v>61584</v>
      </c>
      <c r="D31" s="33" t="s">
        <v>509</v>
      </c>
      <c r="E31" s="48" t="str">
        <f t="shared" si="0"/>
        <v>Not Significantly Different</v>
      </c>
      <c r="G31" s="12">
        <f t="shared" si="1"/>
        <v>61584</v>
      </c>
      <c r="H31" s="12">
        <f t="shared" si="2"/>
        <v>8</v>
      </c>
      <c r="I31" s="12" t="str">
        <f t="shared" si="3"/>
        <v>+/-</v>
      </c>
      <c r="J31" s="12" t="str">
        <f t="shared" si="4"/>
        <v>1,401</v>
      </c>
      <c r="K31" s="13">
        <f t="shared" si="5"/>
        <v>851.67173252279633</v>
      </c>
      <c r="L31" s="13">
        <f t="shared" si="6"/>
        <v>353</v>
      </c>
      <c r="M31" s="13">
        <f t="shared" si="7"/>
        <v>853.58657797603087</v>
      </c>
      <c r="N31" s="13">
        <f t="shared" si="8"/>
        <v>0.41354914557936312</v>
      </c>
      <c r="O31" s="12" t="s">
        <v>244</v>
      </c>
    </row>
    <row r="32" spans="1:15" x14ac:dyDescent="0.25">
      <c r="A32" s="30">
        <v>22</v>
      </c>
      <c r="B32" s="31" t="s">
        <v>248</v>
      </c>
      <c r="C32" s="79">
        <v>60905</v>
      </c>
      <c r="D32" s="33" t="s">
        <v>510</v>
      </c>
      <c r="E32" s="48" t="str">
        <f t="shared" si="0"/>
        <v>Significantly Different</v>
      </c>
      <c r="G32" s="12">
        <f t="shared" si="1"/>
        <v>60905</v>
      </c>
      <c r="H32" s="12">
        <f t="shared" si="2"/>
        <v>6</v>
      </c>
      <c r="I32" s="12" t="str">
        <f t="shared" si="3"/>
        <v>+/-</v>
      </c>
      <c r="J32" s="12" t="str">
        <f t="shared" si="4"/>
        <v>315</v>
      </c>
      <c r="K32" s="13">
        <f t="shared" si="5"/>
        <v>191.48936170212767</v>
      </c>
      <c r="L32" s="13">
        <f t="shared" si="6"/>
        <v>1032</v>
      </c>
      <c r="M32" s="13">
        <f t="shared" si="7"/>
        <v>199.83363522574786</v>
      </c>
      <c r="N32" s="13">
        <f t="shared" si="8"/>
        <v>5.1642957845118085</v>
      </c>
      <c r="O32" s="12" t="s">
        <v>247</v>
      </c>
    </row>
    <row r="33" spans="1:15" x14ac:dyDescent="0.25">
      <c r="A33" s="30">
        <v>23</v>
      </c>
      <c r="B33" s="31" t="s">
        <v>209</v>
      </c>
      <c r="C33" s="79">
        <v>60782</v>
      </c>
      <c r="D33" s="33" t="s">
        <v>511</v>
      </c>
      <c r="E33" s="48" t="str">
        <f t="shared" si="0"/>
        <v>Not Significantly Different</v>
      </c>
      <c r="G33" s="12">
        <f t="shared" si="1"/>
        <v>60782</v>
      </c>
      <c r="H33" s="12">
        <f t="shared" si="2"/>
        <v>8</v>
      </c>
      <c r="I33" s="12" t="str">
        <f t="shared" si="3"/>
        <v>+/-</v>
      </c>
      <c r="J33" s="12" t="str">
        <f t="shared" si="4"/>
        <v>1,551</v>
      </c>
      <c r="K33" s="13">
        <f t="shared" si="5"/>
        <v>942.85714285714289</v>
      </c>
      <c r="L33" s="13">
        <f t="shared" si="6"/>
        <v>1155</v>
      </c>
      <c r="M33" s="13">
        <f t="shared" si="7"/>
        <v>944.58715741808805</v>
      </c>
      <c r="N33" s="13">
        <f t="shared" si="8"/>
        <v>1.2227564083732088</v>
      </c>
      <c r="O33" s="12" t="s">
        <v>249</v>
      </c>
    </row>
    <row r="34" spans="1:15" x14ac:dyDescent="0.25">
      <c r="A34" s="30">
        <v>24</v>
      </c>
      <c r="B34" s="31" t="s">
        <v>234</v>
      </c>
      <c r="C34" s="79">
        <v>60773</v>
      </c>
      <c r="D34" s="33" t="s">
        <v>512</v>
      </c>
      <c r="E34" s="48" t="str">
        <f t="shared" si="0"/>
        <v>Significantly Different</v>
      </c>
      <c r="G34" s="12">
        <f t="shared" si="1"/>
        <v>60773</v>
      </c>
      <c r="H34" s="12">
        <f t="shared" si="2"/>
        <v>6</v>
      </c>
      <c r="I34" s="12" t="str">
        <f t="shared" si="3"/>
        <v>+/-</v>
      </c>
      <c r="J34" s="12" t="str">
        <f t="shared" si="4"/>
        <v>391</v>
      </c>
      <c r="K34" s="13">
        <f t="shared" si="5"/>
        <v>237.68996960486322</v>
      </c>
      <c r="L34" s="13">
        <f t="shared" si="6"/>
        <v>1164</v>
      </c>
      <c r="M34" s="13">
        <f t="shared" si="7"/>
        <v>244.46232383173032</v>
      </c>
      <c r="N34" s="13">
        <f t="shared" si="8"/>
        <v>4.7614699138719265</v>
      </c>
      <c r="O34" s="12" t="s">
        <v>240</v>
      </c>
    </row>
    <row r="35" spans="1:15" x14ac:dyDescent="0.25">
      <c r="A35" s="30">
        <v>25</v>
      </c>
      <c r="B35" s="31" t="s">
        <v>258</v>
      </c>
      <c r="C35" s="79">
        <v>60629</v>
      </c>
      <c r="D35" s="33" t="s">
        <v>513</v>
      </c>
      <c r="E35" s="48" t="str">
        <f t="shared" si="0"/>
        <v>Significantly Different</v>
      </c>
      <c r="G35" s="12">
        <f t="shared" si="1"/>
        <v>60629</v>
      </c>
      <c r="H35" s="12">
        <f t="shared" si="2"/>
        <v>6</v>
      </c>
      <c r="I35" s="12" t="str">
        <f t="shared" si="3"/>
        <v>+/-</v>
      </c>
      <c r="J35" s="12" t="str">
        <f t="shared" si="4"/>
        <v>279</v>
      </c>
      <c r="K35" s="13">
        <f t="shared" si="5"/>
        <v>169.6048632218845</v>
      </c>
      <c r="L35" s="13">
        <f t="shared" si="6"/>
        <v>1308</v>
      </c>
      <c r="M35" s="13">
        <f t="shared" si="7"/>
        <v>178.97238823618332</v>
      </c>
      <c r="N35" s="13">
        <f t="shared" si="8"/>
        <v>7.308389930372277</v>
      </c>
      <c r="O35" s="12" t="s">
        <v>250</v>
      </c>
    </row>
    <row r="36" spans="1:15" x14ac:dyDescent="0.25">
      <c r="A36" s="30">
        <v>26</v>
      </c>
      <c r="B36" s="31" t="s">
        <v>219</v>
      </c>
      <c r="C36" s="79">
        <v>59955</v>
      </c>
      <c r="D36" s="33" t="s">
        <v>514</v>
      </c>
      <c r="E36" s="48" t="str">
        <f t="shared" si="0"/>
        <v>Significantly Different</v>
      </c>
      <c r="G36" s="12">
        <f t="shared" si="1"/>
        <v>59955</v>
      </c>
      <c r="H36" s="12">
        <f t="shared" si="2"/>
        <v>6</v>
      </c>
      <c r="I36" s="12" t="str">
        <f t="shared" si="3"/>
        <v>+/-</v>
      </c>
      <c r="J36" s="12" t="str">
        <f t="shared" si="4"/>
        <v>877</v>
      </c>
      <c r="K36" s="13">
        <f t="shared" si="5"/>
        <v>533.13069908814589</v>
      </c>
      <c r="L36" s="13">
        <f t="shared" si="6"/>
        <v>1982</v>
      </c>
      <c r="M36" s="13">
        <f t="shared" si="7"/>
        <v>536.1843418383869</v>
      </c>
      <c r="N36" s="13">
        <f t="shared" si="8"/>
        <v>3.6964898922717913</v>
      </c>
      <c r="O36" s="12" t="s">
        <v>242</v>
      </c>
    </row>
    <row r="37" spans="1:15" x14ac:dyDescent="0.25">
      <c r="A37" s="30">
        <v>27</v>
      </c>
      <c r="B37" s="31" t="s">
        <v>227</v>
      </c>
      <c r="C37" s="79">
        <v>59566</v>
      </c>
      <c r="D37" s="33" t="s">
        <v>515</v>
      </c>
      <c r="E37" s="48" t="str">
        <f t="shared" si="0"/>
        <v>Significantly Different</v>
      </c>
      <c r="G37" s="12">
        <f t="shared" si="1"/>
        <v>59566</v>
      </c>
      <c r="H37" s="12">
        <f t="shared" si="2"/>
        <v>8</v>
      </c>
      <c r="I37" s="12" t="str">
        <f t="shared" si="3"/>
        <v>+/-</v>
      </c>
      <c r="J37" s="12" t="str">
        <f t="shared" si="4"/>
        <v>1,072</v>
      </c>
      <c r="K37" s="13">
        <f t="shared" si="5"/>
        <v>651.67173252279633</v>
      </c>
      <c r="L37" s="13">
        <f t="shared" si="6"/>
        <v>2371</v>
      </c>
      <c r="M37" s="13">
        <f t="shared" si="7"/>
        <v>654.17226560877066</v>
      </c>
      <c r="N37" s="13">
        <f t="shared" si="8"/>
        <v>3.6244275776405086</v>
      </c>
      <c r="O37" s="12" t="s">
        <v>223</v>
      </c>
    </row>
    <row r="38" spans="1:15" x14ac:dyDescent="0.25">
      <c r="A38" s="30">
        <v>28</v>
      </c>
      <c r="B38" s="31" t="s">
        <v>213</v>
      </c>
      <c r="C38" s="79">
        <v>59246</v>
      </c>
      <c r="D38" s="33" t="s">
        <v>516</v>
      </c>
      <c r="E38" s="48" t="str">
        <f t="shared" si="0"/>
        <v>Significantly Different</v>
      </c>
      <c r="G38" s="12">
        <f t="shared" si="1"/>
        <v>59246</v>
      </c>
      <c r="H38" s="12">
        <f t="shared" si="2"/>
        <v>6</v>
      </c>
      <c r="I38" s="12" t="str">
        <f t="shared" si="3"/>
        <v>+/-</v>
      </c>
      <c r="J38" s="12" t="str">
        <f t="shared" si="4"/>
        <v>732</v>
      </c>
      <c r="K38" s="13">
        <f t="shared" si="5"/>
        <v>444.98480243161094</v>
      </c>
      <c r="L38" s="13">
        <f t="shared" si="6"/>
        <v>2691</v>
      </c>
      <c r="M38" s="13">
        <f t="shared" si="7"/>
        <v>448.63880852813969</v>
      </c>
      <c r="N38" s="13">
        <f t="shared" si="8"/>
        <v>5.998143604269166</v>
      </c>
      <c r="O38" s="12" t="s">
        <v>227</v>
      </c>
    </row>
    <row r="39" spans="1:15" x14ac:dyDescent="0.25">
      <c r="A39" s="30">
        <v>29</v>
      </c>
      <c r="B39" s="31" t="s">
        <v>231</v>
      </c>
      <c r="C39" s="79">
        <v>58756</v>
      </c>
      <c r="D39" s="33" t="s">
        <v>517</v>
      </c>
      <c r="E39" s="48" t="str">
        <f t="shared" si="0"/>
        <v>Significantly Different</v>
      </c>
      <c r="G39" s="12">
        <f t="shared" si="1"/>
        <v>58756</v>
      </c>
      <c r="H39" s="12">
        <f t="shared" si="2"/>
        <v>6</v>
      </c>
      <c r="I39" s="12" t="str">
        <f t="shared" si="3"/>
        <v>+/-</v>
      </c>
      <c r="J39" s="12" t="str">
        <f t="shared" si="4"/>
        <v>711</v>
      </c>
      <c r="K39" s="13">
        <f t="shared" si="5"/>
        <v>432.21884498480244</v>
      </c>
      <c r="L39" s="13">
        <f t="shared" si="6"/>
        <v>3181</v>
      </c>
      <c r="M39" s="13">
        <f t="shared" si="7"/>
        <v>435.97985742743401</v>
      </c>
      <c r="N39" s="13">
        <f t="shared" si="8"/>
        <v>7.2962086339721708</v>
      </c>
      <c r="O39" s="12" t="s">
        <v>254</v>
      </c>
    </row>
    <row r="40" spans="1:15" x14ac:dyDescent="0.25">
      <c r="A40" s="30">
        <v>30</v>
      </c>
      <c r="B40" s="31" t="s">
        <v>254</v>
      </c>
      <c r="C40" s="79">
        <v>58646</v>
      </c>
      <c r="D40" s="33" t="s">
        <v>518</v>
      </c>
      <c r="E40" s="48" t="str">
        <f t="shared" si="0"/>
        <v>Significantly Different</v>
      </c>
      <c r="G40" s="12">
        <f t="shared" si="1"/>
        <v>58646</v>
      </c>
      <c r="H40" s="12">
        <f t="shared" si="2"/>
        <v>8</v>
      </c>
      <c r="I40" s="12" t="str">
        <f t="shared" si="3"/>
        <v>+/-</v>
      </c>
      <c r="J40" s="12" t="str">
        <f t="shared" si="4"/>
        <v>1,133</v>
      </c>
      <c r="K40" s="13">
        <f t="shared" si="5"/>
        <v>688.75379939209722</v>
      </c>
      <c r="L40" s="13">
        <f t="shared" si="6"/>
        <v>3291</v>
      </c>
      <c r="M40" s="13">
        <f t="shared" si="7"/>
        <v>691.12017934618166</v>
      </c>
      <c r="N40" s="13">
        <f t="shared" si="8"/>
        <v>4.7618346249322006</v>
      </c>
      <c r="O40" s="12" t="s">
        <v>214</v>
      </c>
    </row>
    <row r="41" spans="1:15" x14ac:dyDescent="0.25">
      <c r="A41" s="30">
        <v>31</v>
      </c>
      <c r="B41" s="31" t="s">
        <v>236</v>
      </c>
      <c r="C41" s="79">
        <v>58218</v>
      </c>
      <c r="D41" s="33" t="s">
        <v>519</v>
      </c>
      <c r="E41" s="48" t="str">
        <f t="shared" si="0"/>
        <v>Significantly Different</v>
      </c>
      <c r="G41" s="12">
        <f t="shared" si="1"/>
        <v>58218</v>
      </c>
      <c r="H41" s="12">
        <f t="shared" si="2"/>
        <v>6</v>
      </c>
      <c r="I41" s="12" t="str">
        <f t="shared" si="3"/>
        <v>+/-</v>
      </c>
      <c r="J41" s="12" t="str">
        <f t="shared" si="4"/>
        <v>773</v>
      </c>
      <c r="K41" s="13">
        <f t="shared" si="5"/>
        <v>469.90881458966567</v>
      </c>
      <c r="L41" s="13">
        <f t="shared" si="6"/>
        <v>3719</v>
      </c>
      <c r="M41" s="13">
        <f t="shared" si="7"/>
        <v>473.37046818693045</v>
      </c>
      <c r="N41" s="13">
        <f t="shared" si="8"/>
        <v>7.8564258861442005</v>
      </c>
      <c r="O41" s="12" t="s">
        <v>257</v>
      </c>
    </row>
    <row r="42" spans="1:15" x14ac:dyDescent="0.25">
      <c r="A42" s="30">
        <v>32</v>
      </c>
      <c r="B42" s="31" t="s">
        <v>249</v>
      </c>
      <c r="C42" s="79">
        <v>56697</v>
      </c>
      <c r="D42" s="33" t="s">
        <v>520</v>
      </c>
      <c r="E42" s="48" t="str">
        <f t="shared" si="0"/>
        <v>Significantly Different</v>
      </c>
      <c r="G42" s="12">
        <f t="shared" si="1"/>
        <v>56697</v>
      </c>
      <c r="H42" s="12">
        <f t="shared" si="2"/>
        <v>6</v>
      </c>
      <c r="I42" s="12" t="str">
        <f t="shared" si="3"/>
        <v>+/-</v>
      </c>
      <c r="J42" s="12" t="str">
        <f t="shared" si="4"/>
        <v>406</v>
      </c>
      <c r="K42" s="13">
        <f t="shared" si="5"/>
        <v>246.80851063829786</v>
      </c>
      <c r="L42" s="13">
        <f t="shared" si="6"/>
        <v>5240</v>
      </c>
      <c r="M42" s="13">
        <f t="shared" si="7"/>
        <v>253.33722001700374</v>
      </c>
      <c r="N42" s="13">
        <f t="shared" si="8"/>
        <v>20.683893190460907</v>
      </c>
      <c r="O42" s="12" t="s">
        <v>252</v>
      </c>
    </row>
    <row r="43" spans="1:15" x14ac:dyDescent="0.25">
      <c r="A43" s="30">
        <v>33</v>
      </c>
      <c r="B43" s="31" t="s">
        <v>238</v>
      </c>
      <c r="C43" s="79">
        <v>56274</v>
      </c>
      <c r="D43" s="33" t="s">
        <v>521</v>
      </c>
      <c r="E43" s="48" t="str">
        <f t="shared" si="0"/>
        <v>Significantly Different</v>
      </c>
      <c r="G43" s="12">
        <f t="shared" si="1"/>
        <v>56274</v>
      </c>
      <c r="H43" s="12">
        <f t="shared" si="2"/>
        <v>8</v>
      </c>
      <c r="I43" s="12" t="str">
        <f t="shared" si="3"/>
        <v>+/-</v>
      </c>
      <c r="J43" s="12" t="str">
        <f t="shared" si="4"/>
        <v>1,454</v>
      </c>
      <c r="K43" s="13">
        <f t="shared" si="5"/>
        <v>883.89057750759878</v>
      </c>
      <c r="L43" s="13">
        <f t="shared" si="6"/>
        <v>5663</v>
      </c>
      <c r="M43" s="13">
        <f t="shared" si="7"/>
        <v>885.73577275007108</v>
      </c>
      <c r="N43" s="13">
        <f t="shared" si="8"/>
        <v>6.3935545726207605</v>
      </c>
      <c r="O43" s="12" t="s">
        <v>259</v>
      </c>
    </row>
    <row r="44" spans="1:15" x14ac:dyDescent="0.25">
      <c r="A44" s="30">
        <v>34</v>
      </c>
      <c r="B44" s="31" t="s">
        <v>243</v>
      </c>
      <c r="C44" s="79">
        <v>56111</v>
      </c>
      <c r="D44" s="33" t="s">
        <v>522</v>
      </c>
      <c r="E44" s="48" t="str">
        <f t="shared" si="0"/>
        <v>Significantly Different</v>
      </c>
      <c r="G44" s="12">
        <f t="shared" si="1"/>
        <v>56111</v>
      </c>
      <c r="H44" s="12">
        <f t="shared" si="2"/>
        <v>6</v>
      </c>
      <c r="I44" s="12" t="str">
        <f t="shared" si="3"/>
        <v>+/-</v>
      </c>
      <c r="J44" s="12" t="str">
        <f t="shared" si="4"/>
        <v>425</v>
      </c>
      <c r="K44" s="13">
        <f t="shared" si="5"/>
        <v>258.35866261398178</v>
      </c>
      <c r="L44" s="13">
        <f t="shared" si="6"/>
        <v>5826</v>
      </c>
      <c r="M44" s="13">
        <f t="shared" si="7"/>
        <v>264.60254093665515</v>
      </c>
      <c r="N44" s="13">
        <f t="shared" si="8"/>
        <v>22.017929152822166</v>
      </c>
      <c r="O44" s="12" t="s">
        <v>261</v>
      </c>
    </row>
    <row r="45" spans="1:15" x14ac:dyDescent="0.25">
      <c r="A45" s="30">
        <v>35</v>
      </c>
      <c r="B45" s="31" t="s">
        <v>237</v>
      </c>
      <c r="C45" s="79">
        <v>55746</v>
      </c>
      <c r="D45" s="33" t="s">
        <v>523</v>
      </c>
      <c r="E45" s="48" t="str">
        <f t="shared" si="0"/>
        <v>Significantly Different</v>
      </c>
      <c r="G45" s="12">
        <f t="shared" si="1"/>
        <v>55746</v>
      </c>
      <c r="H45" s="12">
        <f t="shared" si="2"/>
        <v>6</v>
      </c>
      <c r="I45" s="12" t="str">
        <f t="shared" si="3"/>
        <v>+/-</v>
      </c>
      <c r="J45" s="12" t="str">
        <f t="shared" si="4"/>
        <v>522</v>
      </c>
      <c r="K45" s="13">
        <f t="shared" si="5"/>
        <v>317.32522796352583</v>
      </c>
      <c r="L45" s="13">
        <f t="shared" si="6"/>
        <v>6191</v>
      </c>
      <c r="M45" s="13">
        <f t="shared" si="7"/>
        <v>322.42922700113991</v>
      </c>
      <c r="N45" s="13">
        <f t="shared" si="8"/>
        <v>19.201112931297981</v>
      </c>
      <c r="O45" s="12" t="s">
        <v>230</v>
      </c>
    </row>
    <row r="46" spans="1:15" x14ac:dyDescent="0.25">
      <c r="A46" s="30">
        <v>36</v>
      </c>
      <c r="B46" s="31" t="s">
        <v>207</v>
      </c>
      <c r="C46" s="79">
        <v>55602</v>
      </c>
      <c r="D46" s="33" t="s">
        <v>524</v>
      </c>
      <c r="E46" s="48" t="str">
        <f t="shared" si="0"/>
        <v>Significantly Different</v>
      </c>
      <c r="G46" s="12">
        <f t="shared" si="1"/>
        <v>55602</v>
      </c>
      <c r="H46" s="12">
        <f t="shared" si="2"/>
        <v>8</v>
      </c>
      <c r="I46" s="12" t="str">
        <f t="shared" si="3"/>
        <v>+/-</v>
      </c>
      <c r="J46" s="12" t="str">
        <f t="shared" si="4"/>
        <v>1,326</v>
      </c>
      <c r="K46" s="13">
        <f t="shared" si="5"/>
        <v>806.07902735562311</v>
      </c>
      <c r="L46" s="13">
        <f t="shared" si="6"/>
        <v>6335</v>
      </c>
      <c r="M46" s="13">
        <f t="shared" si="7"/>
        <v>808.1019146525</v>
      </c>
      <c r="N46" s="13">
        <f t="shared" si="8"/>
        <v>7.8393577408168582</v>
      </c>
      <c r="O46" s="12" t="s">
        <v>243</v>
      </c>
    </row>
    <row r="47" spans="1:15" x14ac:dyDescent="0.25">
      <c r="A47" s="30">
        <v>37</v>
      </c>
      <c r="B47" s="31" t="s">
        <v>221</v>
      </c>
      <c r="C47" s="79">
        <v>55583</v>
      </c>
      <c r="D47" s="33" t="s">
        <v>525</v>
      </c>
      <c r="E47" s="48" t="str">
        <f t="shared" si="0"/>
        <v>Significantly Different</v>
      </c>
      <c r="G47" s="12">
        <f t="shared" si="1"/>
        <v>55583</v>
      </c>
      <c r="H47" s="12">
        <f t="shared" si="2"/>
        <v>6</v>
      </c>
      <c r="I47" s="12" t="str">
        <f t="shared" si="3"/>
        <v>+/-</v>
      </c>
      <c r="J47" s="12" t="str">
        <f t="shared" si="4"/>
        <v>915</v>
      </c>
      <c r="K47" s="13">
        <f t="shared" si="5"/>
        <v>556.23100303951367</v>
      </c>
      <c r="L47" s="13">
        <f t="shared" si="6"/>
        <v>6354</v>
      </c>
      <c r="M47" s="13">
        <f t="shared" si="7"/>
        <v>559.15850602918704</v>
      </c>
      <c r="N47" s="13">
        <f t="shared" si="8"/>
        <v>11.363504143256892</v>
      </c>
      <c r="O47" s="12" t="s">
        <v>260</v>
      </c>
    </row>
    <row r="48" spans="1:15" x14ac:dyDescent="0.25">
      <c r="A48" s="30">
        <v>38</v>
      </c>
      <c r="B48" s="31" t="s">
        <v>229</v>
      </c>
      <c r="C48" s="79">
        <v>55462</v>
      </c>
      <c r="D48" s="33" t="s">
        <v>526</v>
      </c>
      <c r="E48" s="48" t="str">
        <f t="shared" si="0"/>
        <v>Significantly Different</v>
      </c>
      <c r="G48" s="12">
        <f t="shared" si="1"/>
        <v>55462</v>
      </c>
      <c r="H48" s="12">
        <f t="shared" si="2"/>
        <v>6</v>
      </c>
      <c r="I48" s="12" t="str">
        <f t="shared" si="3"/>
        <v>+/-</v>
      </c>
      <c r="J48" s="12" t="str">
        <f t="shared" si="4"/>
        <v>384</v>
      </c>
      <c r="K48" s="13">
        <f t="shared" si="5"/>
        <v>233.43465045592706</v>
      </c>
      <c r="L48" s="13">
        <f t="shared" si="6"/>
        <v>6475</v>
      </c>
      <c r="M48" s="13">
        <f t="shared" si="7"/>
        <v>240.32694845965531</v>
      </c>
      <c r="N48" s="13">
        <f t="shared" si="8"/>
        <v>26.942463346290044</v>
      </c>
      <c r="O48" s="12" t="s">
        <v>239</v>
      </c>
    </row>
    <row r="49" spans="1:15" x14ac:dyDescent="0.25">
      <c r="A49" s="30">
        <v>39</v>
      </c>
      <c r="B49" s="31" t="s">
        <v>223</v>
      </c>
      <c r="C49" s="79">
        <v>55328</v>
      </c>
      <c r="D49" s="33" t="s">
        <v>527</v>
      </c>
      <c r="E49" s="48" t="str">
        <f t="shared" si="0"/>
        <v>Significantly Different</v>
      </c>
      <c r="G49" s="12">
        <f t="shared" si="1"/>
        <v>55328</v>
      </c>
      <c r="H49" s="12">
        <f t="shared" si="2"/>
        <v>8</v>
      </c>
      <c r="I49" s="12" t="str">
        <f t="shared" si="3"/>
        <v>+/-</v>
      </c>
      <c r="J49" s="12" t="str">
        <f t="shared" si="4"/>
        <v>1,172</v>
      </c>
      <c r="K49" s="13">
        <f t="shared" si="5"/>
        <v>712.46200607902733</v>
      </c>
      <c r="L49" s="13">
        <f t="shared" si="6"/>
        <v>6609</v>
      </c>
      <c r="M49" s="13">
        <f t="shared" si="7"/>
        <v>714.74989767652357</v>
      </c>
      <c r="N49" s="13">
        <f t="shared" si="8"/>
        <v>9.2465910404244003</v>
      </c>
      <c r="O49" s="12" t="s">
        <v>248</v>
      </c>
    </row>
    <row r="50" spans="1:15" x14ac:dyDescent="0.25">
      <c r="A50" s="30">
        <v>40</v>
      </c>
      <c r="B50" s="31" t="s">
        <v>242</v>
      </c>
      <c r="C50" s="79">
        <v>54478</v>
      </c>
      <c r="D50" s="33" t="s">
        <v>528</v>
      </c>
      <c r="E50" s="48" t="str">
        <f t="shared" si="0"/>
        <v>Significantly Different</v>
      </c>
      <c r="G50" s="12">
        <f t="shared" si="1"/>
        <v>54478</v>
      </c>
      <c r="H50" s="12">
        <f t="shared" si="2"/>
        <v>6</v>
      </c>
      <c r="I50" s="12" t="str">
        <f t="shared" si="3"/>
        <v>+/-</v>
      </c>
      <c r="J50" s="12" t="str">
        <f t="shared" si="4"/>
        <v>751</v>
      </c>
      <c r="K50" s="13">
        <f t="shared" si="5"/>
        <v>456.53495440729483</v>
      </c>
      <c r="L50" s="13">
        <f t="shared" si="6"/>
        <v>7459</v>
      </c>
      <c r="M50" s="13">
        <f t="shared" si="7"/>
        <v>460.09724050261349</v>
      </c>
      <c r="N50" s="13">
        <f t="shared" si="8"/>
        <v>16.211790342084502</v>
      </c>
      <c r="O50" s="12" t="s">
        <v>245</v>
      </c>
    </row>
    <row r="51" spans="1:15" x14ac:dyDescent="0.25">
      <c r="A51" s="30">
        <v>41</v>
      </c>
      <c r="B51" s="31" t="s">
        <v>261</v>
      </c>
      <c r="C51" s="79">
        <v>53855</v>
      </c>
      <c r="D51" s="33" t="s">
        <v>529</v>
      </c>
      <c r="E51" s="48" t="str">
        <f t="shared" si="0"/>
        <v>Significantly Different</v>
      </c>
      <c r="G51" s="12">
        <f t="shared" si="1"/>
        <v>53855</v>
      </c>
      <c r="H51" s="12">
        <f t="shared" si="2"/>
        <v>6</v>
      </c>
      <c r="I51" s="12" t="str">
        <f t="shared" si="3"/>
        <v>+/-</v>
      </c>
      <c r="J51" s="12" t="str">
        <f t="shared" si="4"/>
        <v>573</v>
      </c>
      <c r="K51" s="13">
        <f t="shared" si="5"/>
        <v>348.32826747720367</v>
      </c>
      <c r="L51" s="13">
        <f t="shared" si="6"/>
        <v>8082</v>
      </c>
      <c r="M51" s="13">
        <f t="shared" si="7"/>
        <v>352.98426033765207</v>
      </c>
      <c r="N51" s="13">
        <f t="shared" si="8"/>
        <v>22.896205038346608</v>
      </c>
      <c r="O51" s="12" t="s">
        <v>263</v>
      </c>
    </row>
    <row r="52" spans="1:15" x14ac:dyDescent="0.25">
      <c r="A52" s="30">
        <v>42</v>
      </c>
      <c r="B52" s="31" t="s">
        <v>251</v>
      </c>
      <c r="C52" s="79">
        <v>52375</v>
      </c>
      <c r="D52" s="33" t="s">
        <v>530</v>
      </c>
      <c r="E52" s="48" t="str">
        <f t="shared" si="0"/>
        <v>Significantly Different</v>
      </c>
      <c r="G52" s="12">
        <f t="shared" si="1"/>
        <v>52375</v>
      </c>
      <c r="H52" s="12">
        <f t="shared" si="2"/>
        <v>6</v>
      </c>
      <c r="I52" s="12" t="str">
        <f t="shared" si="3"/>
        <v>+/-</v>
      </c>
      <c r="J52" s="12" t="str">
        <f t="shared" si="4"/>
        <v>489</v>
      </c>
      <c r="K52" s="13">
        <f t="shared" si="5"/>
        <v>297.26443768996961</v>
      </c>
      <c r="L52" s="13">
        <f t="shared" si="6"/>
        <v>9562</v>
      </c>
      <c r="M52" s="13">
        <f t="shared" si="7"/>
        <v>302.70687477753592</v>
      </c>
      <c r="N52" s="13">
        <f t="shared" si="8"/>
        <v>31.5883146262445</v>
      </c>
      <c r="O52" s="12" t="s">
        <v>238</v>
      </c>
    </row>
    <row r="53" spans="1:15" x14ac:dyDescent="0.25">
      <c r="A53" s="30">
        <v>43</v>
      </c>
      <c r="B53" s="31" t="s">
        <v>263</v>
      </c>
      <c r="C53" s="79">
        <v>52306</v>
      </c>
      <c r="D53" s="33" t="s">
        <v>531</v>
      </c>
      <c r="E53" s="48" t="str">
        <f t="shared" si="0"/>
        <v>Significantly Different</v>
      </c>
      <c r="G53" s="12">
        <f t="shared" si="1"/>
        <v>52306</v>
      </c>
      <c r="H53" s="12">
        <f t="shared" si="2"/>
        <v>6</v>
      </c>
      <c r="I53" s="12" t="str">
        <f t="shared" si="3"/>
        <v>+/-</v>
      </c>
      <c r="J53" s="12" t="str">
        <f t="shared" si="4"/>
        <v>631</v>
      </c>
      <c r="K53" s="13">
        <f t="shared" si="5"/>
        <v>383.58662613981761</v>
      </c>
      <c r="L53" s="13">
        <f t="shared" si="6"/>
        <v>9631</v>
      </c>
      <c r="M53" s="13">
        <f t="shared" si="7"/>
        <v>387.81955324064973</v>
      </c>
      <c r="N53" s="13">
        <f t="shared" si="8"/>
        <v>24.833714338337586</v>
      </c>
      <c r="O53" s="12" t="s">
        <v>251</v>
      </c>
    </row>
    <row r="54" spans="1:15" x14ac:dyDescent="0.25">
      <c r="A54" s="30">
        <v>44</v>
      </c>
      <c r="B54" s="31" t="s">
        <v>260</v>
      </c>
      <c r="C54" s="79">
        <v>51924</v>
      </c>
      <c r="D54" s="33" t="s">
        <v>532</v>
      </c>
      <c r="E54" s="48" t="str">
        <f t="shared" si="0"/>
        <v>Significantly Different</v>
      </c>
      <c r="G54" s="12">
        <f t="shared" si="1"/>
        <v>51924</v>
      </c>
      <c r="H54" s="12">
        <f t="shared" si="2"/>
        <v>6</v>
      </c>
      <c r="I54" s="12" t="str">
        <f t="shared" si="3"/>
        <v>+/-</v>
      </c>
      <c r="J54" s="12" t="str">
        <f t="shared" si="4"/>
        <v>450</v>
      </c>
      <c r="K54" s="13">
        <f t="shared" si="5"/>
        <v>273.5562310030395</v>
      </c>
      <c r="L54" s="13">
        <f t="shared" si="6"/>
        <v>10013</v>
      </c>
      <c r="M54" s="13">
        <f t="shared" si="7"/>
        <v>279.46076226017362</v>
      </c>
      <c r="N54" s="13">
        <f t="shared" si="8"/>
        <v>35.829716912738014</v>
      </c>
      <c r="O54" s="12" t="s">
        <v>258</v>
      </c>
    </row>
    <row r="55" spans="1:15" x14ac:dyDescent="0.25">
      <c r="A55" s="30">
        <v>45</v>
      </c>
      <c r="B55" s="31" t="s">
        <v>225</v>
      </c>
      <c r="C55" s="79">
        <v>50247</v>
      </c>
      <c r="D55" s="33" t="s">
        <v>533</v>
      </c>
      <c r="E55" s="48" t="str">
        <f t="shared" si="0"/>
        <v>Significantly Different</v>
      </c>
      <c r="G55" s="12">
        <f t="shared" si="1"/>
        <v>50247</v>
      </c>
      <c r="H55" s="12">
        <f t="shared" si="2"/>
        <v>6</v>
      </c>
      <c r="I55" s="12" t="str">
        <f t="shared" si="3"/>
        <v>+/-</v>
      </c>
      <c r="J55" s="12" t="str">
        <f t="shared" si="4"/>
        <v>567</v>
      </c>
      <c r="K55" s="13">
        <f t="shared" si="5"/>
        <v>344.68085106382978</v>
      </c>
      <c r="L55" s="13">
        <f t="shared" si="6"/>
        <v>11690</v>
      </c>
      <c r="M55" s="13">
        <f t="shared" si="7"/>
        <v>349.3854536361452</v>
      </c>
      <c r="N55" s="13">
        <f t="shared" si="8"/>
        <v>33.458748434827875</v>
      </c>
      <c r="O55" s="12" t="s">
        <v>232</v>
      </c>
    </row>
    <row r="56" spans="1:15" x14ac:dyDescent="0.25">
      <c r="A56" s="30">
        <v>46</v>
      </c>
      <c r="B56" s="31" t="s">
        <v>208</v>
      </c>
      <c r="C56" s="79">
        <v>49861</v>
      </c>
      <c r="D56" s="33" t="s">
        <v>534</v>
      </c>
      <c r="E56" s="48" t="str">
        <f t="shared" si="0"/>
        <v>Significantly Different</v>
      </c>
      <c r="G56" s="12">
        <f t="shared" si="1"/>
        <v>49861</v>
      </c>
      <c r="H56" s="12">
        <f t="shared" si="2"/>
        <v>6</v>
      </c>
      <c r="I56" s="12" t="str">
        <f t="shared" si="3"/>
        <v>+/-</v>
      </c>
      <c r="J56" s="12" t="str">
        <f t="shared" si="4"/>
        <v>783</v>
      </c>
      <c r="K56" s="13">
        <f t="shared" si="5"/>
        <v>475.98784194528872</v>
      </c>
      <c r="L56" s="13">
        <f t="shared" si="6"/>
        <v>12076</v>
      </c>
      <c r="M56" s="13">
        <f t="shared" si="7"/>
        <v>479.40560259782336</v>
      </c>
      <c r="N56" s="13">
        <f t="shared" si="8"/>
        <v>25.189526226982039</v>
      </c>
      <c r="O56" s="12" t="s">
        <v>209</v>
      </c>
    </row>
    <row r="57" spans="1:15" x14ac:dyDescent="0.25">
      <c r="A57" s="30">
        <v>47</v>
      </c>
      <c r="B57" s="31" t="s">
        <v>241</v>
      </c>
      <c r="C57" s="79">
        <v>47905</v>
      </c>
      <c r="D57" s="33" t="s">
        <v>535</v>
      </c>
      <c r="E57" s="48" t="str">
        <f t="shared" si="0"/>
        <v>Significantly Different</v>
      </c>
      <c r="G57" s="12">
        <f t="shared" si="1"/>
        <v>47905</v>
      </c>
      <c r="H57" s="12">
        <f t="shared" si="2"/>
        <v>6</v>
      </c>
      <c r="I57" s="12" t="str">
        <f t="shared" si="3"/>
        <v>+/-</v>
      </c>
      <c r="J57" s="12" t="str">
        <f t="shared" si="4"/>
        <v>740</v>
      </c>
      <c r="K57" s="13">
        <f t="shared" si="5"/>
        <v>449.84802431610944</v>
      </c>
      <c r="L57" s="13">
        <f t="shared" si="6"/>
        <v>14032</v>
      </c>
      <c r="M57" s="13">
        <f t="shared" si="7"/>
        <v>453.46284423705094</v>
      </c>
      <c r="N57" s="13">
        <f t="shared" si="8"/>
        <v>30.944100885726971</v>
      </c>
      <c r="O57" s="12" t="s">
        <v>262</v>
      </c>
    </row>
    <row r="58" spans="1:15" x14ac:dyDescent="0.25">
      <c r="A58" s="30">
        <v>48</v>
      </c>
      <c r="B58" s="31" t="s">
        <v>252</v>
      </c>
      <c r="C58" s="79">
        <v>47169</v>
      </c>
      <c r="D58" s="33" t="s">
        <v>536</v>
      </c>
      <c r="E58" s="48" t="str">
        <f t="shared" si="0"/>
        <v>Significantly Different</v>
      </c>
      <c r="G58" s="12">
        <f t="shared" si="1"/>
        <v>47169</v>
      </c>
      <c r="H58" s="12">
        <f t="shared" si="2"/>
        <v>6</v>
      </c>
      <c r="I58" s="12" t="str">
        <f t="shared" si="3"/>
        <v>+/-</v>
      </c>
      <c r="J58" s="12" t="str">
        <f t="shared" si="4"/>
        <v>900</v>
      </c>
      <c r="K58" s="13">
        <f t="shared" si="5"/>
        <v>547.112462006079</v>
      </c>
      <c r="L58" s="13">
        <f t="shared" si="6"/>
        <v>14768</v>
      </c>
      <c r="M58" s="13">
        <f t="shared" si="7"/>
        <v>550.08849488496139</v>
      </c>
      <c r="N58" s="13">
        <f t="shared" si="8"/>
        <v>26.846589480276975</v>
      </c>
      <c r="O58" s="12" t="s">
        <v>256</v>
      </c>
    </row>
    <row r="59" spans="1:15" x14ac:dyDescent="0.25">
      <c r="A59" s="30">
        <v>49</v>
      </c>
      <c r="B59" s="31" t="s">
        <v>215</v>
      </c>
      <c r="C59" s="79">
        <v>47062</v>
      </c>
      <c r="D59" s="33" t="s">
        <v>537</v>
      </c>
      <c r="E59" s="48" t="str">
        <f t="shared" si="0"/>
        <v>Significantly Different</v>
      </c>
      <c r="G59" s="12">
        <f t="shared" si="1"/>
        <v>47062</v>
      </c>
      <c r="H59" s="12">
        <f t="shared" si="2"/>
        <v>6</v>
      </c>
      <c r="I59" s="12" t="str">
        <f t="shared" si="3"/>
        <v>+/-</v>
      </c>
      <c r="J59" s="12" t="str">
        <f t="shared" si="4"/>
        <v>713</v>
      </c>
      <c r="K59" s="13">
        <f t="shared" si="5"/>
        <v>433.43465045592706</v>
      </c>
      <c r="L59" s="13">
        <f t="shared" si="6"/>
        <v>14875</v>
      </c>
      <c r="M59" s="13">
        <f t="shared" si="7"/>
        <v>437.18520370467786</v>
      </c>
      <c r="N59" s="13">
        <f t="shared" si="8"/>
        <v>34.024481784722482</v>
      </c>
      <c r="O59" s="12" t="s">
        <v>212</v>
      </c>
    </row>
    <row r="60" spans="1:15" x14ac:dyDescent="0.25">
      <c r="A60" s="30">
        <v>50</v>
      </c>
      <c r="B60" s="31" t="s">
        <v>250</v>
      </c>
      <c r="C60" s="79">
        <v>44717</v>
      </c>
      <c r="D60" s="33" t="s">
        <v>538</v>
      </c>
      <c r="E60" s="48" t="str">
        <f t="shared" si="0"/>
        <v>Significantly Different</v>
      </c>
      <c r="G60" s="12">
        <f t="shared" si="1"/>
        <v>44717</v>
      </c>
      <c r="H60" s="12">
        <f t="shared" si="2"/>
        <v>6</v>
      </c>
      <c r="I60" s="12" t="str">
        <f t="shared" si="3"/>
        <v>+/-</v>
      </c>
      <c r="J60" s="12" t="str">
        <f t="shared" si="4"/>
        <v>793</v>
      </c>
      <c r="K60" s="13">
        <f t="shared" si="5"/>
        <v>482.06686930091183</v>
      </c>
      <c r="L60" s="13">
        <f t="shared" si="6"/>
        <v>17220</v>
      </c>
      <c r="M60" s="13">
        <f t="shared" si="7"/>
        <v>485.44183235484701</v>
      </c>
      <c r="N60" s="13">
        <f t="shared" si="8"/>
        <v>35.472839076242956</v>
      </c>
      <c r="O60" s="12" t="s">
        <v>234</v>
      </c>
    </row>
    <row r="61" spans="1:15" x14ac:dyDescent="0.25">
      <c r="A61" s="30">
        <v>51</v>
      </c>
      <c r="B61" s="31" t="s">
        <v>212</v>
      </c>
      <c r="C61" s="79">
        <v>44097</v>
      </c>
      <c r="D61" s="33" t="s">
        <v>539</v>
      </c>
      <c r="E61" s="48" t="str">
        <f t="shared" si="0"/>
        <v>Significantly Different</v>
      </c>
      <c r="G61" s="12">
        <f t="shared" si="1"/>
        <v>44097</v>
      </c>
      <c r="H61" s="12">
        <f t="shared" si="2"/>
        <v>8</v>
      </c>
      <c r="I61" s="12" t="str">
        <f t="shared" si="3"/>
        <v>+/-</v>
      </c>
      <c r="J61" s="12" t="str">
        <f t="shared" si="4"/>
        <v>1,016</v>
      </c>
      <c r="K61" s="13">
        <f t="shared" si="5"/>
        <v>617.629179331307</v>
      </c>
      <c r="L61" s="13">
        <f t="shared" si="6"/>
        <v>17840</v>
      </c>
      <c r="M61" s="13">
        <f t="shared" si="7"/>
        <v>620.2669661395106</v>
      </c>
      <c r="N61" s="13">
        <f t="shared" si="8"/>
        <v>28.761808985306214</v>
      </c>
      <c r="O61" s="12" t="s">
        <v>216</v>
      </c>
    </row>
    <row r="62" spans="1:15" ht="15.75" thickBot="1" x14ac:dyDescent="0.3">
      <c r="A62" s="36"/>
      <c r="B62" s="37" t="s">
        <v>264</v>
      </c>
      <c r="C62" s="80">
        <v>20296</v>
      </c>
      <c r="D62" s="39" t="s">
        <v>540</v>
      </c>
      <c r="E62" s="49" t="str">
        <f t="shared" si="0"/>
        <v>Significantly Different</v>
      </c>
      <c r="G62" s="12">
        <f t="shared" si="1"/>
        <v>20296</v>
      </c>
      <c r="H62" s="12">
        <f t="shared" si="2"/>
        <v>6</v>
      </c>
      <c r="I62" s="12" t="str">
        <f t="shared" si="3"/>
        <v>+/-</v>
      </c>
      <c r="J62" s="12" t="str">
        <f t="shared" si="4"/>
        <v>426</v>
      </c>
      <c r="K62" s="13">
        <f t="shared" si="5"/>
        <v>258.96656534954406</v>
      </c>
      <c r="L62" s="13">
        <f t="shared" si="6"/>
        <v>41641</v>
      </c>
      <c r="M62" s="13">
        <f t="shared" si="7"/>
        <v>265.19613136580375</v>
      </c>
      <c r="N62" s="13">
        <f t="shared" si="8"/>
        <v>157.01963594092413</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215" priority="5" operator="equal">
      <formula>"State Selected"</formula>
    </cfRule>
    <cfRule type="cellIs" dxfId="214" priority="6" operator="equal">
      <formula>"Not Significantly Different"</formula>
    </cfRule>
  </conditionalFormatting>
  <conditionalFormatting sqref="E10:E62">
    <cfRule type="cellIs" dxfId="213" priority="1" operator="equal">
      <formula>"OTHER ERROR"</formula>
    </cfRule>
    <cfRule type="cellIs" dxfId="212" priority="2" operator="equal">
      <formula>"Statistical Test not applicable"</formula>
    </cfRule>
    <cfRule type="cellIs" dxfId="211" priority="3" operator="equal">
      <formula>"Geography Selected"</formula>
    </cfRule>
    <cfRule type="cellIs" dxfId="210"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97C91FC4-B4FE-49B1-9F0D-866C1B6D881A}">
      <formula1>$O$10:$O$62</formula1>
    </dataValidation>
  </dataValidation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658F2-3394-4037-86E2-CA56F1BB6D3C}">
  <sheetPr codeName="Sheet110"/>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112</v>
      </c>
    </row>
    <row r="2" spans="1:16" x14ac:dyDescent="0.25">
      <c r="A2" s="14" t="s">
        <v>181</v>
      </c>
      <c r="B2" s="12" t="s">
        <v>541</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78">
        <f>VLOOKUP($B$4,$B$10:$D$62,2,FALSE)</f>
        <v>76401</v>
      </c>
      <c r="C6" s="12" t="s">
        <v>188</v>
      </c>
      <c r="H6" s="19" t="s">
        <v>189</v>
      </c>
      <c r="I6" s="12">
        <f>VLOOKUP($B$4,$B$9:$K$62,6,FALSE)</f>
        <v>76401</v>
      </c>
      <c r="K6" s="23"/>
      <c r="L6" s="21"/>
      <c r="M6" s="21"/>
      <c r="N6" s="21"/>
      <c r="O6" s="21"/>
      <c r="P6" s="21"/>
    </row>
    <row r="7" spans="1:16" ht="15.75" thickBot="1" x14ac:dyDescent="0.3">
      <c r="A7" s="15" t="s">
        <v>190</v>
      </c>
      <c r="B7" s="46" t="str">
        <f>VLOOKUP($B$4,$B$10:$D$62,3,FALSE)</f>
        <v>+/-153</v>
      </c>
      <c r="C7" s="12" t="s">
        <v>191</v>
      </c>
      <c r="H7" s="19" t="s">
        <v>192</v>
      </c>
      <c r="I7" s="25">
        <f>VLOOKUP($B$4,$B$9:$K$62,10,FALSE)</f>
        <v>93.00911854103343</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79">
        <v>76401</v>
      </c>
      <c r="D10" s="33" t="s">
        <v>542</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76401</v>
      </c>
      <c r="H10" s="12">
        <f>LEN(TRIM(D10))</f>
        <v>6</v>
      </c>
      <c r="I10" s="12" t="str">
        <f>IF(H10&gt;=3,MID(TRIM(D10),1,3),"NO")</f>
        <v>+/-</v>
      </c>
      <c r="J10" s="12" t="str">
        <f>IF(TRIM(I10)="+/-",MID(TRIM(D10),4,H10-3),D10)</f>
        <v>153</v>
      </c>
      <c r="K10" s="13">
        <f>IF(TRIM(J10)="*****",0,IF(ISERROR(VALUE(J10)),"NA",VALUE(J10/$I$4)))</f>
        <v>93.00911854103343</v>
      </c>
      <c r="L10" s="13">
        <f>IF(AND(ISNUMBER(G10),ISNUMBER($I$6)),$I$6-G10,"N/A")</f>
        <v>0</v>
      </c>
      <c r="M10" s="13">
        <f>IF(AND(ISNUMBER(K10),ISNUMBER($I$7)),SQRT(K10^2+($I$7)^2),"N/A")</f>
        <v>131.53475686509637</v>
      </c>
      <c r="N10" s="13">
        <f>IF(AND(ISNUMBER(L10),ISNUMBER(M10),M10&lt;&gt;0),L10/M10,"NA")</f>
        <v>0</v>
      </c>
      <c r="O10" s="12" t="s">
        <v>184</v>
      </c>
    </row>
    <row r="11" spans="1:16" x14ac:dyDescent="0.25">
      <c r="A11" s="30">
        <v>1</v>
      </c>
      <c r="B11" s="31" t="s">
        <v>226</v>
      </c>
      <c r="C11" s="79">
        <v>117713</v>
      </c>
      <c r="D11" s="35" t="s">
        <v>543</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117713</v>
      </c>
      <c r="H11" s="12">
        <f t="shared" ref="H11:H62" si="2">LEN(TRIM(D11))</f>
        <v>8</v>
      </c>
      <c r="I11" s="12" t="str">
        <f t="shared" ref="I11:I62" si="3">IF(H11&gt;=3,MID(TRIM(D11),1,3),"NO")</f>
        <v>+/-</v>
      </c>
      <c r="J11" s="12" t="str">
        <f t="shared" ref="J11:J62" si="4">IF(TRIM(I11)="+/-",MID(TRIM(D11),4,H11-3),D11)</f>
        <v>9,669</v>
      </c>
      <c r="K11" s="13">
        <f t="shared" ref="K11:K62" si="5">IF(TRIM(J11)="*****",0,IF(ISERROR(VALUE(J11)),"NA",VALUE(J11/$I$4)))</f>
        <v>5877.811550151976</v>
      </c>
      <c r="L11" s="13">
        <f t="shared" ref="L11:L62" si="6">IF(AND(ISNUMBER(G11),ISNUMBER($I$6)),$I$6-G11,"N/A")</f>
        <v>-41312</v>
      </c>
      <c r="M11" s="13">
        <f t="shared" ref="M11:M62" si="7">IF(AND(ISNUMBER(K11),ISNUMBER($I$7)),SQRT(K11^2+($I$7)^2),"N/A")</f>
        <v>5878.5473813886838</v>
      </c>
      <c r="N11" s="13">
        <f>IF(AND(ISNUMBER(L11),ISNUMBER(M11),M11&lt;&gt;0),L11/M11,"NA")</f>
        <v>-7.0275864630763429</v>
      </c>
      <c r="O11" s="12" t="s">
        <v>208</v>
      </c>
    </row>
    <row r="12" spans="1:16" x14ac:dyDescent="0.25">
      <c r="A12" s="30">
        <v>2</v>
      </c>
      <c r="B12" s="31" t="s">
        <v>247</v>
      </c>
      <c r="C12" s="79">
        <v>101548</v>
      </c>
      <c r="D12" s="33" t="s">
        <v>544</v>
      </c>
      <c r="E12" s="48" t="str">
        <f t="shared" si="0"/>
        <v>Significantly Different</v>
      </c>
      <c r="G12" s="12">
        <f t="shared" si="1"/>
        <v>101548</v>
      </c>
      <c r="H12" s="12">
        <f t="shared" si="2"/>
        <v>6</v>
      </c>
      <c r="I12" s="12" t="str">
        <f t="shared" si="3"/>
        <v>+/-</v>
      </c>
      <c r="J12" s="12" t="str">
        <f t="shared" si="4"/>
        <v>876</v>
      </c>
      <c r="K12" s="13">
        <f t="shared" si="5"/>
        <v>532.52279635258355</v>
      </c>
      <c r="L12" s="13">
        <f t="shared" si="6"/>
        <v>-25147</v>
      </c>
      <c r="M12" s="13">
        <f t="shared" si="7"/>
        <v>540.58415142043816</v>
      </c>
      <c r="N12" s="13">
        <f t="shared" ref="N12:N62" si="8">IF(AND(ISNUMBER(L12),ISNUMBER(M12),M12&lt;&gt;0),L12/M12,"NA")</f>
        <v>-46.518196905928114</v>
      </c>
      <c r="O12" s="12" t="s">
        <v>211</v>
      </c>
    </row>
    <row r="13" spans="1:16" x14ac:dyDescent="0.25">
      <c r="A13" s="30">
        <v>3</v>
      </c>
      <c r="B13" s="31" t="s">
        <v>244</v>
      </c>
      <c r="C13" s="79">
        <v>101437</v>
      </c>
      <c r="D13" s="33" t="s">
        <v>545</v>
      </c>
      <c r="E13" s="48" t="str">
        <f t="shared" si="0"/>
        <v>Significantly Different</v>
      </c>
      <c r="G13" s="12">
        <f t="shared" si="1"/>
        <v>101437</v>
      </c>
      <c r="H13" s="12">
        <f t="shared" si="2"/>
        <v>6</v>
      </c>
      <c r="I13" s="12" t="str">
        <f t="shared" si="3"/>
        <v>+/-</v>
      </c>
      <c r="J13" s="12" t="str">
        <f t="shared" si="4"/>
        <v>952</v>
      </c>
      <c r="K13" s="13">
        <f t="shared" si="5"/>
        <v>578.72340425531911</v>
      </c>
      <c r="L13" s="13">
        <f t="shared" si="6"/>
        <v>-25036</v>
      </c>
      <c r="M13" s="13">
        <f t="shared" si="7"/>
        <v>586.14970337333239</v>
      </c>
      <c r="N13" s="13">
        <f t="shared" si="8"/>
        <v>-42.712637839644167</v>
      </c>
      <c r="O13" s="12" t="s">
        <v>213</v>
      </c>
    </row>
    <row r="14" spans="1:16" x14ac:dyDescent="0.25">
      <c r="A14" s="30">
        <v>4</v>
      </c>
      <c r="B14" s="31" t="s">
        <v>257</v>
      </c>
      <c r="C14" s="79">
        <v>101404</v>
      </c>
      <c r="D14" s="33" t="s">
        <v>546</v>
      </c>
      <c r="E14" s="48" t="str">
        <f t="shared" si="0"/>
        <v>Significantly Different</v>
      </c>
      <c r="G14" s="12">
        <f t="shared" si="1"/>
        <v>101404</v>
      </c>
      <c r="H14" s="12">
        <f t="shared" si="2"/>
        <v>6</v>
      </c>
      <c r="I14" s="12" t="str">
        <f t="shared" si="3"/>
        <v>+/-</v>
      </c>
      <c r="J14" s="12" t="str">
        <f t="shared" si="4"/>
        <v>999</v>
      </c>
      <c r="K14" s="13">
        <f t="shared" si="5"/>
        <v>607.29483282674767</v>
      </c>
      <c r="L14" s="13">
        <f t="shared" si="6"/>
        <v>-25003</v>
      </c>
      <c r="M14" s="13">
        <f t="shared" si="7"/>
        <v>614.37587038379638</v>
      </c>
      <c r="N14" s="13">
        <f t="shared" si="8"/>
        <v>-40.696585275038224</v>
      </c>
      <c r="O14" s="12" t="s">
        <v>215</v>
      </c>
    </row>
    <row r="15" spans="1:16" x14ac:dyDescent="0.25">
      <c r="A15" s="30">
        <v>5</v>
      </c>
      <c r="B15" s="31" t="s">
        <v>222</v>
      </c>
      <c r="C15" s="79">
        <v>98100</v>
      </c>
      <c r="D15" s="33" t="s">
        <v>547</v>
      </c>
      <c r="E15" s="48" t="str">
        <f t="shared" si="0"/>
        <v>Significantly Different</v>
      </c>
      <c r="G15" s="12">
        <f t="shared" si="1"/>
        <v>98100</v>
      </c>
      <c r="H15" s="12">
        <f t="shared" si="2"/>
        <v>8</v>
      </c>
      <c r="I15" s="12" t="str">
        <f t="shared" si="3"/>
        <v>+/-</v>
      </c>
      <c r="J15" s="12" t="str">
        <f t="shared" si="4"/>
        <v>1,681</v>
      </c>
      <c r="K15" s="13">
        <f t="shared" si="5"/>
        <v>1021.8844984802431</v>
      </c>
      <c r="L15" s="13">
        <f t="shared" si="6"/>
        <v>-21699</v>
      </c>
      <c r="M15" s="13">
        <f t="shared" si="7"/>
        <v>1026.1084856709831</v>
      </c>
      <c r="N15" s="13">
        <f t="shared" si="8"/>
        <v>-21.146886808767395</v>
      </c>
      <c r="O15" s="12" t="s">
        <v>218</v>
      </c>
    </row>
    <row r="16" spans="1:16" x14ac:dyDescent="0.25">
      <c r="A16" s="30">
        <v>6</v>
      </c>
      <c r="B16" s="31" t="s">
        <v>233</v>
      </c>
      <c r="C16" s="79">
        <v>95448</v>
      </c>
      <c r="D16" s="33" t="s">
        <v>548</v>
      </c>
      <c r="E16" s="48" t="str">
        <f t="shared" si="0"/>
        <v>Significantly Different</v>
      </c>
      <c r="G16" s="12">
        <f t="shared" si="1"/>
        <v>95448</v>
      </c>
      <c r="H16" s="12">
        <f t="shared" si="2"/>
        <v>8</v>
      </c>
      <c r="I16" s="12" t="str">
        <f t="shared" si="3"/>
        <v>+/-</v>
      </c>
      <c r="J16" s="12" t="str">
        <f t="shared" si="4"/>
        <v>2,710</v>
      </c>
      <c r="K16" s="13">
        <f t="shared" si="5"/>
        <v>1647.4164133738602</v>
      </c>
      <c r="L16" s="13">
        <f t="shared" si="6"/>
        <v>-19047</v>
      </c>
      <c r="M16" s="13">
        <f t="shared" si="7"/>
        <v>1650.0398586656545</v>
      </c>
      <c r="N16" s="13">
        <f t="shared" si="8"/>
        <v>-11.543357513437783</v>
      </c>
      <c r="O16" s="12" t="s">
        <v>220</v>
      </c>
    </row>
    <row r="17" spans="1:15" x14ac:dyDescent="0.25">
      <c r="A17" s="30">
        <v>7</v>
      </c>
      <c r="B17" s="31" t="s">
        <v>214</v>
      </c>
      <c r="C17" s="79">
        <v>93930</v>
      </c>
      <c r="D17" s="33" t="s">
        <v>549</v>
      </c>
      <c r="E17" s="48" t="str">
        <f t="shared" si="0"/>
        <v>Significantly Different</v>
      </c>
      <c r="G17" s="12">
        <f t="shared" si="1"/>
        <v>93930</v>
      </c>
      <c r="H17" s="12">
        <f t="shared" si="2"/>
        <v>8</v>
      </c>
      <c r="I17" s="12" t="str">
        <f t="shared" si="3"/>
        <v>+/-</v>
      </c>
      <c r="J17" s="12" t="str">
        <f t="shared" si="4"/>
        <v>2,252</v>
      </c>
      <c r="K17" s="13">
        <f t="shared" si="5"/>
        <v>1368.9969604863222</v>
      </c>
      <c r="L17" s="13">
        <f t="shared" si="6"/>
        <v>-17529</v>
      </c>
      <c r="M17" s="13">
        <f t="shared" si="7"/>
        <v>1372.1528245616698</v>
      </c>
      <c r="N17" s="13">
        <f t="shared" si="8"/>
        <v>-12.774816103737999</v>
      </c>
      <c r="O17" s="12" t="s">
        <v>222</v>
      </c>
    </row>
    <row r="18" spans="1:15" x14ac:dyDescent="0.25">
      <c r="A18" s="30">
        <v>8</v>
      </c>
      <c r="B18" s="31" t="s">
        <v>211</v>
      </c>
      <c r="C18" s="79">
        <v>89847</v>
      </c>
      <c r="D18" s="33" t="s">
        <v>550</v>
      </c>
      <c r="E18" s="48" t="str">
        <f t="shared" si="0"/>
        <v>Significantly Different</v>
      </c>
      <c r="G18" s="12">
        <f t="shared" si="1"/>
        <v>89847</v>
      </c>
      <c r="H18" s="12">
        <f t="shared" si="2"/>
        <v>8</v>
      </c>
      <c r="I18" s="12" t="str">
        <f t="shared" si="3"/>
        <v>+/-</v>
      </c>
      <c r="J18" s="12" t="str">
        <f t="shared" si="4"/>
        <v>2,908</v>
      </c>
      <c r="K18" s="13">
        <f t="shared" si="5"/>
        <v>1767.7811550151976</v>
      </c>
      <c r="L18" s="13">
        <f t="shared" si="6"/>
        <v>-13446</v>
      </c>
      <c r="M18" s="13">
        <f t="shared" si="7"/>
        <v>1770.2262307848243</v>
      </c>
      <c r="N18" s="13">
        <f t="shared" si="8"/>
        <v>-7.5956393404241656</v>
      </c>
      <c r="O18" s="12" t="s">
        <v>224</v>
      </c>
    </row>
    <row r="19" spans="1:15" x14ac:dyDescent="0.25">
      <c r="A19" s="30">
        <v>9</v>
      </c>
      <c r="B19" s="31" t="s">
        <v>240</v>
      </c>
      <c r="C19" s="79">
        <v>89039</v>
      </c>
      <c r="D19" s="33" t="s">
        <v>551</v>
      </c>
      <c r="E19" s="48" t="str">
        <f t="shared" si="0"/>
        <v>Significantly Different</v>
      </c>
      <c r="G19" s="12">
        <f t="shared" si="1"/>
        <v>89039</v>
      </c>
      <c r="H19" s="12">
        <f t="shared" si="2"/>
        <v>6</v>
      </c>
      <c r="I19" s="12" t="str">
        <f t="shared" si="3"/>
        <v>+/-</v>
      </c>
      <c r="J19" s="12" t="str">
        <f t="shared" si="4"/>
        <v>956</v>
      </c>
      <c r="K19" s="13">
        <f t="shared" si="5"/>
        <v>581.15501519756833</v>
      </c>
      <c r="L19" s="13">
        <f t="shared" si="6"/>
        <v>-12638</v>
      </c>
      <c r="M19" s="13">
        <f t="shared" si="7"/>
        <v>588.5506331838119</v>
      </c>
      <c r="N19" s="13">
        <f t="shared" si="8"/>
        <v>-21.473088783600019</v>
      </c>
      <c r="O19" s="12" t="s">
        <v>226</v>
      </c>
    </row>
    <row r="20" spans="1:15" x14ac:dyDescent="0.25">
      <c r="A20" s="30">
        <v>10</v>
      </c>
      <c r="B20" s="31" t="s">
        <v>220</v>
      </c>
      <c r="C20" s="79">
        <v>88955</v>
      </c>
      <c r="D20" s="35" t="s">
        <v>552</v>
      </c>
      <c r="E20" s="48" t="str">
        <f t="shared" si="0"/>
        <v>Significantly Different</v>
      </c>
      <c r="G20" s="12">
        <f t="shared" si="1"/>
        <v>88955</v>
      </c>
      <c r="H20" s="12">
        <f t="shared" si="2"/>
        <v>8</v>
      </c>
      <c r="I20" s="12" t="str">
        <f t="shared" si="3"/>
        <v>+/-</v>
      </c>
      <c r="J20" s="12" t="str">
        <f t="shared" si="4"/>
        <v>1,084</v>
      </c>
      <c r="K20" s="13">
        <f t="shared" si="5"/>
        <v>658.96656534954411</v>
      </c>
      <c r="L20" s="13">
        <f t="shared" si="6"/>
        <v>-12554</v>
      </c>
      <c r="M20" s="13">
        <f t="shared" si="7"/>
        <v>665.49803183807762</v>
      </c>
      <c r="N20" s="13">
        <f t="shared" si="8"/>
        <v>-18.864067809977406</v>
      </c>
      <c r="O20" s="12" t="s">
        <v>229</v>
      </c>
    </row>
    <row r="21" spans="1:15" x14ac:dyDescent="0.25">
      <c r="A21" s="30">
        <v>11</v>
      </c>
      <c r="B21" s="31" t="s">
        <v>262</v>
      </c>
      <c r="C21" s="79">
        <v>88929</v>
      </c>
      <c r="D21" s="33" t="s">
        <v>553</v>
      </c>
      <c r="E21" s="48" t="str">
        <f t="shared" si="0"/>
        <v>Significantly Different</v>
      </c>
      <c r="G21" s="12">
        <f t="shared" si="1"/>
        <v>88929</v>
      </c>
      <c r="H21" s="12">
        <f t="shared" si="2"/>
        <v>8</v>
      </c>
      <c r="I21" s="12" t="str">
        <f t="shared" si="3"/>
        <v>+/-</v>
      </c>
      <c r="J21" s="12" t="str">
        <f t="shared" si="4"/>
        <v>1,128</v>
      </c>
      <c r="K21" s="13">
        <f t="shared" si="5"/>
        <v>685.71428571428567</v>
      </c>
      <c r="L21" s="13">
        <f t="shared" si="6"/>
        <v>-12528</v>
      </c>
      <c r="M21" s="13">
        <f t="shared" si="7"/>
        <v>691.99333650291248</v>
      </c>
      <c r="N21" s="13">
        <f t="shared" si="8"/>
        <v>-18.104220574307902</v>
      </c>
      <c r="O21" s="12" t="s">
        <v>231</v>
      </c>
    </row>
    <row r="22" spans="1:15" x14ac:dyDescent="0.25">
      <c r="A22" s="30">
        <v>12</v>
      </c>
      <c r="B22" s="31" t="s">
        <v>256</v>
      </c>
      <c r="C22" s="79">
        <v>87652</v>
      </c>
      <c r="D22" s="33" t="s">
        <v>554</v>
      </c>
      <c r="E22" s="48" t="str">
        <f t="shared" si="0"/>
        <v>Significantly Different</v>
      </c>
      <c r="G22" s="12">
        <f t="shared" si="1"/>
        <v>87652</v>
      </c>
      <c r="H22" s="12">
        <f t="shared" si="2"/>
        <v>8</v>
      </c>
      <c r="I22" s="12" t="str">
        <f t="shared" si="3"/>
        <v>+/-</v>
      </c>
      <c r="J22" s="12" t="str">
        <f t="shared" si="4"/>
        <v>1,040</v>
      </c>
      <c r="K22" s="13">
        <f t="shared" si="5"/>
        <v>632.21884498480244</v>
      </c>
      <c r="L22" s="13">
        <f t="shared" si="6"/>
        <v>-11251</v>
      </c>
      <c r="M22" s="13">
        <f t="shared" si="7"/>
        <v>639.02375862380711</v>
      </c>
      <c r="N22" s="13">
        <f t="shared" si="8"/>
        <v>-17.606544120096569</v>
      </c>
      <c r="O22" s="12" t="s">
        <v>233</v>
      </c>
    </row>
    <row r="23" spans="1:15" x14ac:dyDescent="0.25">
      <c r="A23" s="30">
        <v>13</v>
      </c>
      <c r="B23" s="31" t="s">
        <v>230</v>
      </c>
      <c r="C23" s="79">
        <v>86205</v>
      </c>
      <c r="D23" s="33" t="s">
        <v>555</v>
      </c>
      <c r="E23" s="48" t="str">
        <f t="shared" si="0"/>
        <v>Significantly Different</v>
      </c>
      <c r="G23" s="12">
        <f t="shared" si="1"/>
        <v>86205</v>
      </c>
      <c r="H23" s="12">
        <f t="shared" si="2"/>
        <v>8</v>
      </c>
      <c r="I23" s="12" t="str">
        <f t="shared" si="3"/>
        <v>+/-</v>
      </c>
      <c r="J23" s="12" t="str">
        <f t="shared" si="4"/>
        <v>2,403</v>
      </c>
      <c r="K23" s="13">
        <f t="shared" si="5"/>
        <v>1460.7902735562309</v>
      </c>
      <c r="L23" s="13">
        <f t="shared" si="6"/>
        <v>-9804</v>
      </c>
      <c r="M23" s="13">
        <f t="shared" si="7"/>
        <v>1463.7482431922053</v>
      </c>
      <c r="N23" s="13">
        <f t="shared" si="8"/>
        <v>-6.6978731114436822</v>
      </c>
      <c r="O23" s="12" t="s">
        <v>221</v>
      </c>
    </row>
    <row r="24" spans="1:15" x14ac:dyDescent="0.25">
      <c r="A24" s="30">
        <v>14</v>
      </c>
      <c r="B24" s="31" t="s">
        <v>218</v>
      </c>
      <c r="C24" s="79">
        <v>86165</v>
      </c>
      <c r="D24" s="33" t="s">
        <v>556</v>
      </c>
      <c r="E24" s="48" t="str">
        <f t="shared" si="0"/>
        <v>Significantly Different</v>
      </c>
      <c r="G24" s="12">
        <f t="shared" si="1"/>
        <v>86165</v>
      </c>
      <c r="H24" s="12">
        <f t="shared" si="2"/>
        <v>6</v>
      </c>
      <c r="I24" s="12" t="str">
        <f t="shared" si="3"/>
        <v>+/-</v>
      </c>
      <c r="J24" s="12" t="str">
        <f t="shared" si="4"/>
        <v>392</v>
      </c>
      <c r="K24" s="13">
        <f t="shared" si="5"/>
        <v>238.29787234042553</v>
      </c>
      <c r="L24" s="13">
        <f t="shared" si="6"/>
        <v>-9764</v>
      </c>
      <c r="M24" s="13">
        <f t="shared" si="7"/>
        <v>255.80573115892801</v>
      </c>
      <c r="N24" s="13">
        <f t="shared" si="8"/>
        <v>-38.16959047697717</v>
      </c>
      <c r="O24" s="12" t="s">
        <v>235</v>
      </c>
    </row>
    <row r="25" spans="1:15" x14ac:dyDescent="0.25">
      <c r="A25" s="30">
        <v>15</v>
      </c>
      <c r="B25" s="31" t="s">
        <v>245</v>
      </c>
      <c r="C25" s="79">
        <v>84212</v>
      </c>
      <c r="D25" s="33" t="s">
        <v>557</v>
      </c>
      <c r="E25" s="48" t="str">
        <f t="shared" si="0"/>
        <v>Significantly Different</v>
      </c>
      <c r="G25" s="12">
        <f t="shared" si="1"/>
        <v>84212</v>
      </c>
      <c r="H25" s="12">
        <f t="shared" si="2"/>
        <v>8</v>
      </c>
      <c r="I25" s="12" t="str">
        <f t="shared" si="3"/>
        <v>+/-</v>
      </c>
      <c r="J25" s="12" t="str">
        <f t="shared" si="4"/>
        <v>2,477</v>
      </c>
      <c r="K25" s="13">
        <f t="shared" si="5"/>
        <v>1505.775075987842</v>
      </c>
      <c r="L25" s="13">
        <f t="shared" si="6"/>
        <v>-7811</v>
      </c>
      <c r="M25" s="13">
        <f t="shared" si="7"/>
        <v>1508.6448474037788</v>
      </c>
      <c r="N25" s="13">
        <f t="shared" si="8"/>
        <v>-5.1774942349366855</v>
      </c>
      <c r="O25" s="12" t="s">
        <v>237</v>
      </c>
    </row>
    <row r="26" spans="1:15" x14ac:dyDescent="0.25">
      <c r="A26" s="30">
        <v>16</v>
      </c>
      <c r="B26" s="31" t="s">
        <v>259</v>
      </c>
      <c r="C26" s="79">
        <v>83311</v>
      </c>
      <c r="D26" s="33" t="s">
        <v>558</v>
      </c>
      <c r="E26" s="48" t="str">
        <f t="shared" si="0"/>
        <v>Significantly Different</v>
      </c>
      <c r="G26" s="12">
        <f t="shared" si="1"/>
        <v>83311</v>
      </c>
      <c r="H26" s="12">
        <f t="shared" si="2"/>
        <v>6</v>
      </c>
      <c r="I26" s="12" t="str">
        <f t="shared" si="3"/>
        <v>+/-</v>
      </c>
      <c r="J26" s="12" t="str">
        <f t="shared" si="4"/>
        <v>842</v>
      </c>
      <c r="K26" s="13">
        <f t="shared" si="5"/>
        <v>511.85410334346506</v>
      </c>
      <c r="L26" s="13">
        <f t="shared" si="6"/>
        <v>-6910</v>
      </c>
      <c r="M26" s="13">
        <f t="shared" si="7"/>
        <v>520.23583040898154</v>
      </c>
      <c r="N26" s="13">
        <f t="shared" si="8"/>
        <v>-13.282437687092271</v>
      </c>
      <c r="O26" s="12" t="s">
        <v>219</v>
      </c>
    </row>
    <row r="27" spans="1:15" x14ac:dyDescent="0.25">
      <c r="A27" s="30">
        <v>17</v>
      </c>
      <c r="B27" s="31" t="s">
        <v>232</v>
      </c>
      <c r="C27" s="79">
        <v>81599</v>
      </c>
      <c r="D27" s="33" t="s">
        <v>559</v>
      </c>
      <c r="E27" s="48" t="str">
        <f t="shared" si="0"/>
        <v>Significantly Different</v>
      </c>
      <c r="G27" s="12">
        <f t="shared" si="1"/>
        <v>81599</v>
      </c>
      <c r="H27" s="12">
        <f t="shared" si="2"/>
        <v>6</v>
      </c>
      <c r="I27" s="12" t="str">
        <f t="shared" si="3"/>
        <v>+/-</v>
      </c>
      <c r="J27" s="12" t="str">
        <f t="shared" si="4"/>
        <v>958</v>
      </c>
      <c r="K27" s="13">
        <f t="shared" si="5"/>
        <v>582.370820668693</v>
      </c>
      <c r="L27" s="13">
        <f t="shared" si="6"/>
        <v>-5198</v>
      </c>
      <c r="M27" s="13">
        <f t="shared" si="7"/>
        <v>589.75119236683781</v>
      </c>
      <c r="N27" s="13">
        <f t="shared" si="8"/>
        <v>-8.8138863766242856</v>
      </c>
      <c r="O27" s="12" t="s">
        <v>236</v>
      </c>
    </row>
    <row r="28" spans="1:15" x14ac:dyDescent="0.25">
      <c r="A28" s="30">
        <v>18</v>
      </c>
      <c r="B28" s="31" t="s">
        <v>235</v>
      </c>
      <c r="C28" s="79">
        <v>81313</v>
      </c>
      <c r="D28" s="33" t="s">
        <v>560</v>
      </c>
      <c r="E28" s="48" t="str">
        <f t="shared" si="0"/>
        <v>Significantly Different</v>
      </c>
      <c r="G28" s="12">
        <f t="shared" si="1"/>
        <v>81313</v>
      </c>
      <c r="H28" s="12">
        <f t="shared" si="2"/>
        <v>6</v>
      </c>
      <c r="I28" s="12" t="str">
        <f t="shared" si="3"/>
        <v>+/-</v>
      </c>
      <c r="J28" s="12" t="str">
        <f t="shared" si="4"/>
        <v>521</v>
      </c>
      <c r="K28" s="13">
        <f t="shared" si="5"/>
        <v>316.7173252279635</v>
      </c>
      <c r="L28" s="13">
        <f t="shared" si="6"/>
        <v>-4912</v>
      </c>
      <c r="M28" s="13">
        <f t="shared" si="7"/>
        <v>330.09174517296793</v>
      </c>
      <c r="N28" s="13">
        <f t="shared" si="8"/>
        <v>-14.880711413810467</v>
      </c>
      <c r="O28" s="12" t="s">
        <v>225</v>
      </c>
    </row>
    <row r="29" spans="1:15" x14ac:dyDescent="0.25">
      <c r="A29" s="30">
        <v>19</v>
      </c>
      <c r="B29" s="31" t="s">
        <v>209</v>
      </c>
      <c r="C29" s="79">
        <v>80452</v>
      </c>
      <c r="D29" s="33" t="s">
        <v>561</v>
      </c>
      <c r="E29" s="48" t="str">
        <f t="shared" si="0"/>
        <v>Significantly Different</v>
      </c>
      <c r="G29" s="12">
        <f t="shared" si="1"/>
        <v>80452</v>
      </c>
      <c r="H29" s="12">
        <f t="shared" si="2"/>
        <v>8</v>
      </c>
      <c r="I29" s="12" t="str">
        <f t="shared" si="3"/>
        <v>+/-</v>
      </c>
      <c r="J29" s="12" t="str">
        <f t="shared" si="4"/>
        <v>2,362</v>
      </c>
      <c r="K29" s="13">
        <f t="shared" si="5"/>
        <v>1435.8662613981762</v>
      </c>
      <c r="L29" s="13">
        <f t="shared" si="6"/>
        <v>-4051</v>
      </c>
      <c r="M29" s="13">
        <f t="shared" si="7"/>
        <v>1438.8754695085172</v>
      </c>
      <c r="N29" s="13">
        <f t="shared" si="8"/>
        <v>-2.8153930523144699</v>
      </c>
      <c r="O29" s="12" t="s">
        <v>241</v>
      </c>
    </row>
    <row r="30" spans="1:15" x14ac:dyDescent="0.25">
      <c r="A30" s="30">
        <v>20</v>
      </c>
      <c r="B30" s="31" t="s">
        <v>224</v>
      </c>
      <c r="C30" s="79">
        <v>79386</v>
      </c>
      <c r="D30" s="33" t="s">
        <v>562</v>
      </c>
      <c r="E30" s="48" t="str">
        <f t="shared" si="0"/>
        <v>Significantly Different</v>
      </c>
      <c r="G30" s="12">
        <f t="shared" si="1"/>
        <v>79386</v>
      </c>
      <c r="H30" s="12">
        <f t="shared" si="2"/>
        <v>8</v>
      </c>
      <c r="I30" s="12" t="str">
        <f t="shared" si="3"/>
        <v>+/-</v>
      </c>
      <c r="J30" s="12" t="str">
        <f t="shared" si="4"/>
        <v>1,970</v>
      </c>
      <c r="K30" s="13">
        <f t="shared" si="5"/>
        <v>1197.5683890577507</v>
      </c>
      <c r="L30" s="13">
        <f t="shared" si="6"/>
        <v>-2985</v>
      </c>
      <c r="M30" s="13">
        <f t="shared" si="7"/>
        <v>1201.1747344171688</v>
      </c>
      <c r="N30" s="13">
        <f t="shared" si="8"/>
        <v>-2.4850672549721708</v>
      </c>
      <c r="O30" s="12" t="s">
        <v>207</v>
      </c>
    </row>
    <row r="31" spans="1:15" x14ac:dyDescent="0.25">
      <c r="A31" s="30">
        <v>21</v>
      </c>
      <c r="B31" s="31" t="s">
        <v>216</v>
      </c>
      <c r="C31" s="79">
        <v>78352</v>
      </c>
      <c r="D31" s="33" t="s">
        <v>563</v>
      </c>
      <c r="E31" s="48" t="str">
        <f t="shared" si="0"/>
        <v>Not Significantly Different</v>
      </c>
      <c r="G31" s="12">
        <f t="shared" si="1"/>
        <v>78352</v>
      </c>
      <c r="H31" s="12">
        <f t="shared" si="2"/>
        <v>8</v>
      </c>
      <c r="I31" s="12" t="str">
        <f t="shared" si="3"/>
        <v>+/-</v>
      </c>
      <c r="J31" s="12" t="str">
        <f t="shared" si="4"/>
        <v>2,788</v>
      </c>
      <c r="K31" s="13">
        <f t="shared" si="5"/>
        <v>1694.8328267477204</v>
      </c>
      <c r="L31" s="13">
        <f t="shared" si="6"/>
        <v>-1951</v>
      </c>
      <c r="M31" s="13">
        <f t="shared" si="7"/>
        <v>1697.3829876469979</v>
      </c>
      <c r="N31" s="13">
        <f t="shared" si="8"/>
        <v>-1.1494164924467514</v>
      </c>
      <c r="O31" s="12" t="s">
        <v>244</v>
      </c>
    </row>
    <row r="32" spans="1:15" x14ac:dyDescent="0.25">
      <c r="A32" s="30">
        <v>22</v>
      </c>
      <c r="B32" s="31" t="s">
        <v>239</v>
      </c>
      <c r="C32" s="79">
        <v>77655</v>
      </c>
      <c r="D32" s="33" t="s">
        <v>564</v>
      </c>
      <c r="E32" s="48" t="str">
        <f t="shared" si="0"/>
        <v>Significantly Different</v>
      </c>
      <c r="G32" s="12">
        <f t="shared" si="1"/>
        <v>77655</v>
      </c>
      <c r="H32" s="12">
        <f t="shared" si="2"/>
        <v>8</v>
      </c>
      <c r="I32" s="12" t="str">
        <f t="shared" si="3"/>
        <v>+/-</v>
      </c>
      <c r="J32" s="12" t="str">
        <f t="shared" si="4"/>
        <v>1,235</v>
      </c>
      <c r="K32" s="13">
        <f t="shared" si="5"/>
        <v>750.75987841945289</v>
      </c>
      <c r="L32" s="13">
        <f t="shared" si="6"/>
        <v>-1254</v>
      </c>
      <c r="M32" s="13">
        <f t="shared" si="7"/>
        <v>756.49923408829147</v>
      </c>
      <c r="N32" s="13">
        <f t="shared" si="8"/>
        <v>-1.6576355183112386</v>
      </c>
      <c r="O32" s="12" t="s">
        <v>247</v>
      </c>
    </row>
    <row r="33" spans="1:15" x14ac:dyDescent="0.25">
      <c r="A33" s="30">
        <v>23</v>
      </c>
      <c r="B33" s="31" t="s">
        <v>248</v>
      </c>
      <c r="C33" s="79">
        <v>77491</v>
      </c>
      <c r="D33" s="33" t="s">
        <v>565</v>
      </c>
      <c r="E33" s="48" t="str">
        <f t="shared" si="0"/>
        <v>Significantly Different</v>
      </c>
      <c r="G33" s="12">
        <f t="shared" si="1"/>
        <v>77491</v>
      </c>
      <c r="H33" s="12">
        <f t="shared" si="2"/>
        <v>6</v>
      </c>
      <c r="I33" s="12" t="str">
        <f t="shared" si="3"/>
        <v>+/-</v>
      </c>
      <c r="J33" s="12" t="str">
        <f t="shared" si="4"/>
        <v>487</v>
      </c>
      <c r="K33" s="13">
        <f t="shared" si="5"/>
        <v>296.048632218845</v>
      </c>
      <c r="L33" s="13">
        <f t="shared" si="6"/>
        <v>-1090</v>
      </c>
      <c r="M33" s="13">
        <f t="shared" si="7"/>
        <v>310.31514428146903</v>
      </c>
      <c r="N33" s="13">
        <f t="shared" si="8"/>
        <v>-3.5125581850795</v>
      </c>
      <c r="O33" s="12" t="s">
        <v>249</v>
      </c>
    </row>
    <row r="34" spans="1:15" x14ac:dyDescent="0.25">
      <c r="A34" s="30">
        <v>24</v>
      </c>
      <c r="B34" s="31" t="s">
        <v>234</v>
      </c>
      <c r="C34" s="79">
        <v>76814</v>
      </c>
      <c r="D34" s="33" t="s">
        <v>566</v>
      </c>
      <c r="E34" s="48" t="str">
        <f t="shared" si="0"/>
        <v>Not Significantly Different</v>
      </c>
      <c r="G34" s="12">
        <f t="shared" si="1"/>
        <v>76814</v>
      </c>
      <c r="H34" s="12">
        <f t="shared" si="2"/>
        <v>6</v>
      </c>
      <c r="I34" s="12" t="str">
        <f t="shared" si="3"/>
        <v>+/-</v>
      </c>
      <c r="J34" s="12" t="str">
        <f t="shared" si="4"/>
        <v>748</v>
      </c>
      <c r="K34" s="13">
        <f t="shared" si="5"/>
        <v>454.71124620060789</v>
      </c>
      <c r="L34" s="13">
        <f t="shared" si="6"/>
        <v>-413</v>
      </c>
      <c r="M34" s="13">
        <f t="shared" si="7"/>
        <v>464.12607506268148</v>
      </c>
      <c r="N34" s="13">
        <f t="shared" si="8"/>
        <v>-0.8898444241561374</v>
      </c>
      <c r="O34" s="12" t="s">
        <v>240</v>
      </c>
    </row>
    <row r="35" spans="1:15" x14ac:dyDescent="0.25">
      <c r="A35" s="30">
        <v>25</v>
      </c>
      <c r="B35" s="31" t="s">
        <v>219</v>
      </c>
      <c r="C35" s="79">
        <v>76068</v>
      </c>
      <c r="D35" s="33" t="s">
        <v>567</v>
      </c>
      <c r="E35" s="48" t="str">
        <f t="shared" si="0"/>
        <v>Not Significantly Different</v>
      </c>
      <c r="G35" s="12">
        <f t="shared" si="1"/>
        <v>76068</v>
      </c>
      <c r="H35" s="12">
        <f t="shared" si="2"/>
        <v>6</v>
      </c>
      <c r="I35" s="12" t="str">
        <f t="shared" si="3"/>
        <v>+/-</v>
      </c>
      <c r="J35" s="12" t="str">
        <f t="shared" si="4"/>
        <v>911</v>
      </c>
      <c r="K35" s="13">
        <f t="shared" si="5"/>
        <v>553.79939209726444</v>
      </c>
      <c r="L35" s="13">
        <f t="shared" si="6"/>
        <v>333</v>
      </c>
      <c r="M35" s="13">
        <f t="shared" si="7"/>
        <v>561.55539603771922</v>
      </c>
      <c r="N35" s="13">
        <f t="shared" si="8"/>
        <v>0.59299581546115654</v>
      </c>
      <c r="O35" s="12" t="s">
        <v>250</v>
      </c>
    </row>
    <row r="36" spans="1:15" x14ac:dyDescent="0.25">
      <c r="A36" s="30">
        <v>26</v>
      </c>
      <c r="B36" s="31" t="s">
        <v>227</v>
      </c>
      <c r="C36" s="79">
        <v>75990</v>
      </c>
      <c r="D36" s="33" t="s">
        <v>568</v>
      </c>
      <c r="E36" s="48" t="str">
        <f t="shared" si="0"/>
        <v>Not Significantly Different</v>
      </c>
      <c r="G36" s="12">
        <f t="shared" si="1"/>
        <v>75990</v>
      </c>
      <c r="H36" s="12">
        <f t="shared" si="2"/>
        <v>8</v>
      </c>
      <c r="I36" s="12" t="str">
        <f t="shared" si="3"/>
        <v>+/-</v>
      </c>
      <c r="J36" s="12" t="str">
        <f t="shared" si="4"/>
        <v>1,057</v>
      </c>
      <c r="K36" s="13">
        <f t="shared" si="5"/>
        <v>642.55319148936167</v>
      </c>
      <c r="L36" s="13">
        <f t="shared" si="6"/>
        <v>411</v>
      </c>
      <c r="M36" s="13">
        <f t="shared" si="7"/>
        <v>649.24979786284439</v>
      </c>
      <c r="N36" s="13">
        <f t="shared" si="8"/>
        <v>0.63303831799855992</v>
      </c>
      <c r="O36" s="12" t="s">
        <v>242</v>
      </c>
    </row>
    <row r="37" spans="1:15" x14ac:dyDescent="0.25">
      <c r="A37" s="30">
        <v>27</v>
      </c>
      <c r="B37" s="31" t="s">
        <v>236</v>
      </c>
      <c r="C37" s="79">
        <v>74042</v>
      </c>
      <c r="D37" s="33" t="s">
        <v>569</v>
      </c>
      <c r="E37" s="48" t="str">
        <f t="shared" si="0"/>
        <v>Significantly Different</v>
      </c>
      <c r="G37" s="12">
        <f t="shared" si="1"/>
        <v>74042</v>
      </c>
      <c r="H37" s="12">
        <f t="shared" si="2"/>
        <v>8</v>
      </c>
      <c r="I37" s="12" t="str">
        <f t="shared" si="3"/>
        <v>+/-</v>
      </c>
      <c r="J37" s="12" t="str">
        <f t="shared" si="4"/>
        <v>1,116</v>
      </c>
      <c r="K37" s="13">
        <f t="shared" si="5"/>
        <v>678.419452887538</v>
      </c>
      <c r="L37" s="13">
        <f t="shared" si="6"/>
        <v>2359</v>
      </c>
      <c r="M37" s="13">
        <f t="shared" si="7"/>
        <v>684.76539791961329</v>
      </c>
      <c r="N37" s="13">
        <f t="shared" si="8"/>
        <v>3.4449754721352468</v>
      </c>
      <c r="O37" s="12" t="s">
        <v>223</v>
      </c>
    </row>
    <row r="38" spans="1:15" x14ac:dyDescent="0.25">
      <c r="A38" s="30">
        <v>28</v>
      </c>
      <c r="B38" s="31" t="s">
        <v>207</v>
      </c>
      <c r="C38" s="79">
        <v>72390</v>
      </c>
      <c r="D38" s="33" t="s">
        <v>570</v>
      </c>
      <c r="E38" s="48" t="str">
        <f t="shared" si="0"/>
        <v>Significantly Different</v>
      </c>
      <c r="G38" s="12">
        <f t="shared" si="1"/>
        <v>72390</v>
      </c>
      <c r="H38" s="12">
        <f t="shared" si="2"/>
        <v>8</v>
      </c>
      <c r="I38" s="12" t="str">
        <f t="shared" si="3"/>
        <v>+/-</v>
      </c>
      <c r="J38" s="12" t="str">
        <f t="shared" si="4"/>
        <v>1,833</v>
      </c>
      <c r="K38" s="13">
        <f t="shared" si="5"/>
        <v>1114.2857142857142</v>
      </c>
      <c r="L38" s="13">
        <f t="shared" si="6"/>
        <v>4011</v>
      </c>
      <c r="M38" s="13">
        <f t="shared" si="7"/>
        <v>1118.1606991810277</v>
      </c>
      <c r="N38" s="13">
        <f t="shared" si="8"/>
        <v>3.5871409207440124</v>
      </c>
      <c r="O38" s="12" t="s">
        <v>227</v>
      </c>
    </row>
    <row r="39" spans="1:15" x14ac:dyDescent="0.25">
      <c r="A39" s="30">
        <v>29</v>
      </c>
      <c r="B39" s="31" t="s">
        <v>238</v>
      </c>
      <c r="C39" s="79">
        <v>72183</v>
      </c>
      <c r="D39" s="33" t="s">
        <v>571</v>
      </c>
      <c r="E39" s="48" t="str">
        <f t="shared" si="0"/>
        <v>Significantly Different</v>
      </c>
      <c r="G39" s="12">
        <f t="shared" si="1"/>
        <v>72183</v>
      </c>
      <c r="H39" s="12">
        <f t="shared" si="2"/>
        <v>8</v>
      </c>
      <c r="I39" s="12" t="str">
        <f t="shared" si="3"/>
        <v>+/-</v>
      </c>
      <c r="J39" s="12" t="str">
        <f t="shared" si="4"/>
        <v>2,013</v>
      </c>
      <c r="K39" s="13">
        <f t="shared" si="5"/>
        <v>1223.70820668693</v>
      </c>
      <c r="L39" s="13">
        <f t="shared" si="6"/>
        <v>4218</v>
      </c>
      <c r="M39" s="13">
        <f t="shared" si="7"/>
        <v>1227.2377403114369</v>
      </c>
      <c r="N39" s="13">
        <f t="shared" si="8"/>
        <v>3.4369868701475847</v>
      </c>
      <c r="O39" s="12" t="s">
        <v>254</v>
      </c>
    </row>
    <row r="40" spans="1:15" x14ac:dyDescent="0.25">
      <c r="A40" s="30">
        <v>30</v>
      </c>
      <c r="B40" s="31" t="s">
        <v>249</v>
      </c>
      <c r="C40" s="79">
        <v>72036</v>
      </c>
      <c r="D40" s="33" t="s">
        <v>572</v>
      </c>
      <c r="E40" s="48" t="str">
        <f t="shared" si="0"/>
        <v>Significantly Different</v>
      </c>
      <c r="G40" s="12">
        <f t="shared" si="1"/>
        <v>72036</v>
      </c>
      <c r="H40" s="12">
        <f t="shared" si="2"/>
        <v>6</v>
      </c>
      <c r="I40" s="12" t="str">
        <f t="shared" si="3"/>
        <v>+/-</v>
      </c>
      <c r="J40" s="12" t="str">
        <f t="shared" si="4"/>
        <v>508</v>
      </c>
      <c r="K40" s="13">
        <f t="shared" si="5"/>
        <v>308.8145896656535</v>
      </c>
      <c r="L40" s="13">
        <f t="shared" si="6"/>
        <v>4365</v>
      </c>
      <c r="M40" s="13">
        <f t="shared" si="7"/>
        <v>322.51689401044706</v>
      </c>
      <c r="N40" s="13">
        <f t="shared" si="8"/>
        <v>13.53417473956762</v>
      </c>
      <c r="O40" s="12" t="s">
        <v>214</v>
      </c>
    </row>
    <row r="41" spans="1:15" x14ac:dyDescent="0.25">
      <c r="A41" s="30">
        <v>31</v>
      </c>
      <c r="B41" s="31" t="s">
        <v>243</v>
      </c>
      <c r="C41" s="79">
        <v>72028</v>
      </c>
      <c r="D41" s="33" t="s">
        <v>573</v>
      </c>
      <c r="E41" s="48" t="str">
        <f t="shared" si="0"/>
        <v>Significantly Different</v>
      </c>
      <c r="G41" s="12">
        <f t="shared" si="1"/>
        <v>72028</v>
      </c>
      <c r="H41" s="12">
        <f t="shared" si="2"/>
        <v>6</v>
      </c>
      <c r="I41" s="12" t="str">
        <f t="shared" si="3"/>
        <v>+/-</v>
      </c>
      <c r="J41" s="12" t="str">
        <f t="shared" si="4"/>
        <v>516</v>
      </c>
      <c r="K41" s="13">
        <f t="shared" si="5"/>
        <v>313.677811550152</v>
      </c>
      <c r="L41" s="13">
        <f t="shared" si="6"/>
        <v>4373</v>
      </c>
      <c r="M41" s="13">
        <f t="shared" si="7"/>
        <v>327.17650525469077</v>
      </c>
      <c r="N41" s="13">
        <f t="shared" si="8"/>
        <v>13.365874168121685</v>
      </c>
      <c r="O41" s="12" t="s">
        <v>257</v>
      </c>
    </row>
    <row r="42" spans="1:15" x14ac:dyDescent="0.25">
      <c r="A42" s="30">
        <v>32</v>
      </c>
      <c r="B42" s="31" t="s">
        <v>258</v>
      </c>
      <c r="C42" s="79">
        <v>71868</v>
      </c>
      <c r="D42" s="33" t="s">
        <v>574</v>
      </c>
      <c r="E42" s="48" t="str">
        <f t="shared" si="0"/>
        <v>Significantly Different</v>
      </c>
      <c r="G42" s="12">
        <f t="shared" si="1"/>
        <v>71868</v>
      </c>
      <c r="H42" s="12">
        <f t="shared" si="2"/>
        <v>6</v>
      </c>
      <c r="I42" s="12" t="str">
        <f t="shared" si="3"/>
        <v>+/-</v>
      </c>
      <c r="J42" s="12" t="str">
        <f t="shared" si="4"/>
        <v>468</v>
      </c>
      <c r="K42" s="13">
        <f t="shared" si="5"/>
        <v>284.49848024316111</v>
      </c>
      <c r="L42" s="13">
        <f t="shared" si="6"/>
        <v>4533</v>
      </c>
      <c r="M42" s="13">
        <f t="shared" si="7"/>
        <v>299.31602261230245</v>
      </c>
      <c r="N42" s="13">
        <f t="shared" si="8"/>
        <v>15.144528383204854</v>
      </c>
      <c r="O42" s="12" t="s">
        <v>252</v>
      </c>
    </row>
    <row r="43" spans="1:15" x14ac:dyDescent="0.25">
      <c r="A43" s="30">
        <v>33</v>
      </c>
      <c r="B43" s="31" t="s">
        <v>254</v>
      </c>
      <c r="C43" s="79">
        <v>71864</v>
      </c>
      <c r="D43" s="33" t="s">
        <v>575</v>
      </c>
      <c r="E43" s="48" t="str">
        <f t="shared" si="0"/>
        <v>Significantly Different</v>
      </c>
      <c r="G43" s="12">
        <f t="shared" si="1"/>
        <v>71864</v>
      </c>
      <c r="H43" s="12">
        <f t="shared" si="2"/>
        <v>8</v>
      </c>
      <c r="I43" s="12" t="str">
        <f t="shared" si="3"/>
        <v>+/-</v>
      </c>
      <c r="J43" s="12" t="str">
        <f t="shared" si="4"/>
        <v>1,112</v>
      </c>
      <c r="K43" s="13">
        <f t="shared" si="5"/>
        <v>675.98784194528878</v>
      </c>
      <c r="L43" s="13">
        <f t="shared" si="6"/>
        <v>4537</v>
      </c>
      <c r="M43" s="13">
        <f t="shared" si="7"/>
        <v>682.35640144255171</v>
      </c>
      <c r="N43" s="13">
        <f t="shared" si="8"/>
        <v>6.6490180064383475</v>
      </c>
      <c r="O43" s="12" t="s">
        <v>259</v>
      </c>
    </row>
    <row r="44" spans="1:15" x14ac:dyDescent="0.25">
      <c r="A44" s="30">
        <v>34</v>
      </c>
      <c r="B44" s="31" t="s">
        <v>231</v>
      </c>
      <c r="C44" s="79">
        <v>71457</v>
      </c>
      <c r="D44" s="33" t="s">
        <v>576</v>
      </c>
      <c r="E44" s="48" t="str">
        <f t="shared" si="0"/>
        <v>Significantly Different</v>
      </c>
      <c r="G44" s="12">
        <f t="shared" si="1"/>
        <v>71457</v>
      </c>
      <c r="H44" s="12">
        <f t="shared" si="2"/>
        <v>6</v>
      </c>
      <c r="I44" s="12" t="str">
        <f t="shared" si="3"/>
        <v>+/-</v>
      </c>
      <c r="J44" s="12" t="str">
        <f t="shared" si="4"/>
        <v>647</v>
      </c>
      <c r="K44" s="13">
        <f t="shared" si="5"/>
        <v>393.31306990881461</v>
      </c>
      <c r="L44" s="13">
        <f t="shared" si="6"/>
        <v>4944</v>
      </c>
      <c r="M44" s="13">
        <f t="shared" si="7"/>
        <v>404.16069464122324</v>
      </c>
      <c r="N44" s="13">
        <f t="shared" si="8"/>
        <v>12.232758072599884</v>
      </c>
      <c r="O44" s="12" t="s">
        <v>261</v>
      </c>
    </row>
    <row r="45" spans="1:15" x14ac:dyDescent="0.25">
      <c r="A45" s="30">
        <v>35</v>
      </c>
      <c r="B45" s="31" t="s">
        <v>237</v>
      </c>
      <c r="C45" s="79">
        <v>70150</v>
      </c>
      <c r="D45" s="33" t="s">
        <v>577</v>
      </c>
      <c r="E45" s="48" t="str">
        <f t="shared" si="0"/>
        <v>Significantly Different</v>
      </c>
      <c r="G45" s="12">
        <f t="shared" si="1"/>
        <v>70150</v>
      </c>
      <c r="H45" s="12">
        <f t="shared" si="2"/>
        <v>6</v>
      </c>
      <c r="I45" s="12" t="str">
        <f t="shared" si="3"/>
        <v>+/-</v>
      </c>
      <c r="J45" s="12" t="str">
        <f t="shared" si="4"/>
        <v>738</v>
      </c>
      <c r="K45" s="13">
        <f t="shared" si="5"/>
        <v>448.63221884498478</v>
      </c>
      <c r="L45" s="13">
        <f t="shared" si="6"/>
        <v>6251</v>
      </c>
      <c r="M45" s="13">
        <f t="shared" si="7"/>
        <v>458.17198072072711</v>
      </c>
      <c r="N45" s="13">
        <f t="shared" si="8"/>
        <v>13.643348487104927</v>
      </c>
      <c r="O45" s="12" t="s">
        <v>230</v>
      </c>
    </row>
    <row r="46" spans="1:15" x14ac:dyDescent="0.25">
      <c r="A46" s="30">
        <v>36</v>
      </c>
      <c r="B46" s="31" t="s">
        <v>213</v>
      </c>
      <c r="C46" s="79">
        <v>69981</v>
      </c>
      <c r="D46" s="33" t="s">
        <v>578</v>
      </c>
      <c r="E46" s="48" t="str">
        <f t="shared" si="0"/>
        <v>Significantly Different</v>
      </c>
      <c r="G46" s="12">
        <f t="shared" si="1"/>
        <v>69981</v>
      </c>
      <c r="H46" s="12">
        <f t="shared" si="2"/>
        <v>6</v>
      </c>
      <c r="I46" s="12" t="str">
        <f t="shared" si="3"/>
        <v>+/-</v>
      </c>
      <c r="J46" s="12" t="str">
        <f t="shared" si="4"/>
        <v>914</v>
      </c>
      <c r="K46" s="13">
        <f t="shared" si="5"/>
        <v>555.62310030395133</v>
      </c>
      <c r="L46" s="13">
        <f t="shared" si="6"/>
        <v>6420</v>
      </c>
      <c r="M46" s="13">
        <f t="shared" si="7"/>
        <v>563.353996811201</v>
      </c>
      <c r="N46" s="13">
        <f t="shared" si="8"/>
        <v>11.396031689381196</v>
      </c>
      <c r="O46" s="12" t="s">
        <v>243</v>
      </c>
    </row>
    <row r="47" spans="1:15" x14ac:dyDescent="0.25">
      <c r="A47" s="30">
        <v>37</v>
      </c>
      <c r="B47" s="31" t="s">
        <v>242</v>
      </c>
      <c r="C47" s="79">
        <v>69188</v>
      </c>
      <c r="D47" s="33" t="s">
        <v>579</v>
      </c>
      <c r="E47" s="48" t="str">
        <f t="shared" si="0"/>
        <v>Significantly Different</v>
      </c>
      <c r="G47" s="12">
        <f t="shared" si="1"/>
        <v>69188</v>
      </c>
      <c r="H47" s="12">
        <f t="shared" si="2"/>
        <v>6</v>
      </c>
      <c r="I47" s="12" t="str">
        <f t="shared" si="3"/>
        <v>+/-</v>
      </c>
      <c r="J47" s="12" t="str">
        <f t="shared" si="4"/>
        <v>906</v>
      </c>
      <c r="K47" s="13">
        <f t="shared" si="5"/>
        <v>550.75987841945289</v>
      </c>
      <c r="L47" s="13">
        <f t="shared" si="6"/>
        <v>7213</v>
      </c>
      <c r="M47" s="13">
        <f t="shared" si="7"/>
        <v>558.55808991401295</v>
      </c>
      <c r="N47" s="13">
        <f t="shared" si="8"/>
        <v>12.91360760903204</v>
      </c>
      <c r="O47" s="12" t="s">
        <v>260</v>
      </c>
    </row>
    <row r="48" spans="1:15" x14ac:dyDescent="0.25">
      <c r="A48" s="30">
        <v>38</v>
      </c>
      <c r="B48" s="31" t="s">
        <v>223</v>
      </c>
      <c r="C48" s="79">
        <v>68940</v>
      </c>
      <c r="D48" s="33" t="s">
        <v>580</v>
      </c>
      <c r="E48" s="48" t="str">
        <f t="shared" si="0"/>
        <v>Significantly Different</v>
      </c>
      <c r="G48" s="12">
        <f t="shared" si="1"/>
        <v>68940</v>
      </c>
      <c r="H48" s="12">
        <f t="shared" si="2"/>
        <v>8</v>
      </c>
      <c r="I48" s="12" t="str">
        <f t="shared" si="3"/>
        <v>+/-</v>
      </c>
      <c r="J48" s="12" t="str">
        <f t="shared" si="4"/>
        <v>1,482</v>
      </c>
      <c r="K48" s="13">
        <f t="shared" si="5"/>
        <v>900.91185410334344</v>
      </c>
      <c r="L48" s="13">
        <f t="shared" si="6"/>
        <v>7461</v>
      </c>
      <c r="M48" s="13">
        <f t="shared" si="7"/>
        <v>905.70020701979752</v>
      </c>
      <c r="N48" s="13">
        <f t="shared" si="8"/>
        <v>8.2378252121089677</v>
      </c>
      <c r="O48" s="12" t="s">
        <v>239</v>
      </c>
    </row>
    <row r="49" spans="1:15" x14ac:dyDescent="0.25">
      <c r="A49" s="30">
        <v>39</v>
      </c>
      <c r="B49" s="31" t="s">
        <v>261</v>
      </c>
      <c r="C49" s="79">
        <v>67816</v>
      </c>
      <c r="D49" s="33" t="s">
        <v>581</v>
      </c>
      <c r="E49" s="48" t="str">
        <f t="shared" si="0"/>
        <v>Significantly Different</v>
      </c>
      <c r="G49" s="12">
        <f t="shared" si="1"/>
        <v>67816</v>
      </c>
      <c r="H49" s="12">
        <f t="shared" si="2"/>
        <v>6</v>
      </c>
      <c r="I49" s="12" t="str">
        <f t="shared" si="3"/>
        <v>+/-</v>
      </c>
      <c r="J49" s="12" t="str">
        <f t="shared" si="4"/>
        <v>805</v>
      </c>
      <c r="K49" s="13">
        <f t="shared" si="5"/>
        <v>489.36170212765956</v>
      </c>
      <c r="L49" s="13">
        <f t="shared" si="6"/>
        <v>8585</v>
      </c>
      <c r="M49" s="13">
        <f t="shared" si="7"/>
        <v>498.12204492579951</v>
      </c>
      <c r="N49" s="13">
        <f t="shared" si="8"/>
        <v>17.234732105218963</v>
      </c>
      <c r="O49" s="12" t="s">
        <v>248</v>
      </c>
    </row>
    <row r="50" spans="1:15" x14ac:dyDescent="0.25">
      <c r="A50" s="30">
        <v>40</v>
      </c>
      <c r="B50" s="31" t="s">
        <v>229</v>
      </c>
      <c r="C50" s="79">
        <v>66995</v>
      </c>
      <c r="D50" s="33" t="s">
        <v>582</v>
      </c>
      <c r="E50" s="48" t="str">
        <f t="shared" si="0"/>
        <v>Significantly Different</v>
      </c>
      <c r="G50" s="12">
        <f t="shared" si="1"/>
        <v>66995</v>
      </c>
      <c r="H50" s="12">
        <f t="shared" si="2"/>
        <v>6</v>
      </c>
      <c r="I50" s="12" t="str">
        <f t="shared" si="3"/>
        <v>+/-</v>
      </c>
      <c r="J50" s="12" t="str">
        <f t="shared" si="4"/>
        <v>497</v>
      </c>
      <c r="K50" s="13">
        <f t="shared" si="5"/>
        <v>302.12765957446805</v>
      </c>
      <c r="L50" s="13">
        <f t="shared" si="6"/>
        <v>9406</v>
      </c>
      <c r="M50" s="13">
        <f t="shared" si="7"/>
        <v>316.11994371080999</v>
      </c>
      <c r="N50" s="13">
        <f t="shared" si="8"/>
        <v>29.754528896806058</v>
      </c>
      <c r="O50" s="12" t="s">
        <v>245</v>
      </c>
    </row>
    <row r="51" spans="1:15" x14ac:dyDescent="0.25">
      <c r="A51" s="30">
        <v>41</v>
      </c>
      <c r="B51" s="31" t="s">
        <v>221</v>
      </c>
      <c r="C51" s="79">
        <v>65987</v>
      </c>
      <c r="D51" s="33" t="s">
        <v>583</v>
      </c>
      <c r="E51" s="48" t="str">
        <f t="shared" si="0"/>
        <v>Significantly Different</v>
      </c>
      <c r="G51" s="12">
        <f t="shared" si="1"/>
        <v>65987</v>
      </c>
      <c r="H51" s="12">
        <f t="shared" si="2"/>
        <v>8</v>
      </c>
      <c r="I51" s="12" t="str">
        <f t="shared" si="3"/>
        <v>+/-</v>
      </c>
      <c r="J51" s="12" t="str">
        <f t="shared" si="4"/>
        <v>1,247</v>
      </c>
      <c r="K51" s="13">
        <f t="shared" si="5"/>
        <v>758.05471124620055</v>
      </c>
      <c r="L51" s="13">
        <f t="shared" si="6"/>
        <v>10414</v>
      </c>
      <c r="M51" s="13">
        <f t="shared" si="7"/>
        <v>763.73924959657563</v>
      </c>
      <c r="N51" s="13">
        <f t="shared" si="8"/>
        <v>13.635543813547503</v>
      </c>
      <c r="O51" s="12" t="s">
        <v>263</v>
      </c>
    </row>
    <row r="52" spans="1:15" x14ac:dyDescent="0.25">
      <c r="A52" s="30">
        <v>42</v>
      </c>
      <c r="B52" s="31" t="s">
        <v>263</v>
      </c>
      <c r="C52" s="79">
        <v>65742</v>
      </c>
      <c r="D52" s="33" t="s">
        <v>584</v>
      </c>
      <c r="E52" s="48" t="str">
        <f t="shared" si="0"/>
        <v>Significantly Different</v>
      </c>
      <c r="G52" s="12">
        <f t="shared" si="1"/>
        <v>65742</v>
      </c>
      <c r="H52" s="12">
        <f t="shared" si="2"/>
        <v>6</v>
      </c>
      <c r="I52" s="12" t="str">
        <f t="shared" si="3"/>
        <v>+/-</v>
      </c>
      <c r="J52" s="12" t="str">
        <f t="shared" si="4"/>
        <v>791</v>
      </c>
      <c r="K52" s="13">
        <f t="shared" si="5"/>
        <v>480.85106382978722</v>
      </c>
      <c r="L52" s="13">
        <f t="shared" si="6"/>
        <v>10659</v>
      </c>
      <c r="M52" s="13">
        <f t="shared" si="7"/>
        <v>489.76365904180574</v>
      </c>
      <c r="N52" s="13">
        <f t="shared" si="8"/>
        <v>21.763558408669432</v>
      </c>
      <c r="O52" s="12" t="s">
        <v>238</v>
      </c>
    </row>
    <row r="53" spans="1:15" x14ac:dyDescent="0.25">
      <c r="A53" s="30">
        <v>43</v>
      </c>
      <c r="B53" s="31" t="s">
        <v>251</v>
      </c>
      <c r="C53" s="79">
        <v>65656</v>
      </c>
      <c r="D53" s="33" t="s">
        <v>585</v>
      </c>
      <c r="E53" s="48" t="str">
        <f t="shared" si="0"/>
        <v>Significantly Different</v>
      </c>
      <c r="G53" s="12">
        <f t="shared" si="1"/>
        <v>65656</v>
      </c>
      <c r="H53" s="12">
        <f t="shared" si="2"/>
        <v>6</v>
      </c>
      <c r="I53" s="12" t="str">
        <f t="shared" si="3"/>
        <v>+/-</v>
      </c>
      <c r="J53" s="12" t="str">
        <f t="shared" si="4"/>
        <v>838</v>
      </c>
      <c r="K53" s="13">
        <f t="shared" si="5"/>
        <v>509.42249240121578</v>
      </c>
      <c r="L53" s="13">
        <f t="shared" si="6"/>
        <v>10745</v>
      </c>
      <c r="M53" s="13">
        <f t="shared" si="7"/>
        <v>517.84357859883403</v>
      </c>
      <c r="N53" s="13">
        <f t="shared" si="8"/>
        <v>20.749509010179302</v>
      </c>
      <c r="O53" s="12" t="s">
        <v>251</v>
      </c>
    </row>
    <row r="54" spans="1:15" x14ac:dyDescent="0.25">
      <c r="A54" s="30">
        <v>44</v>
      </c>
      <c r="B54" s="31" t="s">
        <v>260</v>
      </c>
      <c r="C54" s="79">
        <v>64082</v>
      </c>
      <c r="D54" s="33" t="s">
        <v>586</v>
      </c>
      <c r="E54" s="48" t="str">
        <f t="shared" si="0"/>
        <v>Significantly Different</v>
      </c>
      <c r="G54" s="12">
        <f t="shared" si="1"/>
        <v>64082</v>
      </c>
      <c r="H54" s="12">
        <f t="shared" si="2"/>
        <v>6</v>
      </c>
      <c r="I54" s="12" t="str">
        <f t="shared" si="3"/>
        <v>+/-</v>
      </c>
      <c r="J54" s="12" t="str">
        <f t="shared" si="4"/>
        <v>846</v>
      </c>
      <c r="K54" s="13">
        <f t="shared" si="5"/>
        <v>514.28571428571433</v>
      </c>
      <c r="L54" s="13">
        <f t="shared" si="6"/>
        <v>12319</v>
      </c>
      <c r="M54" s="13">
        <f t="shared" si="7"/>
        <v>522.62844550421039</v>
      </c>
      <c r="N54" s="13">
        <f t="shared" si="8"/>
        <v>23.57123900539921</v>
      </c>
      <c r="O54" s="12" t="s">
        <v>258</v>
      </c>
    </row>
    <row r="55" spans="1:15" x14ac:dyDescent="0.25">
      <c r="A55" s="30">
        <v>45</v>
      </c>
      <c r="B55" s="31" t="s">
        <v>208</v>
      </c>
      <c r="C55" s="79">
        <v>63837</v>
      </c>
      <c r="D55" s="33" t="s">
        <v>587</v>
      </c>
      <c r="E55" s="48" t="str">
        <f t="shared" si="0"/>
        <v>Significantly Different</v>
      </c>
      <c r="G55" s="12">
        <f t="shared" si="1"/>
        <v>63837</v>
      </c>
      <c r="H55" s="12">
        <f t="shared" si="2"/>
        <v>8</v>
      </c>
      <c r="I55" s="12" t="str">
        <f t="shared" si="3"/>
        <v>+/-</v>
      </c>
      <c r="J55" s="12" t="str">
        <f t="shared" si="4"/>
        <v>1,085</v>
      </c>
      <c r="K55" s="13">
        <f t="shared" si="5"/>
        <v>659.57446808510633</v>
      </c>
      <c r="L55" s="13">
        <f t="shared" si="6"/>
        <v>12564</v>
      </c>
      <c r="M55" s="13">
        <f t="shared" si="7"/>
        <v>666.09997378886817</v>
      </c>
      <c r="N55" s="13">
        <f t="shared" si="8"/>
        <v>18.862033470042405</v>
      </c>
      <c r="O55" s="12" t="s">
        <v>232</v>
      </c>
    </row>
    <row r="56" spans="1:15" x14ac:dyDescent="0.25">
      <c r="A56" s="30">
        <v>46</v>
      </c>
      <c r="B56" s="31" t="s">
        <v>225</v>
      </c>
      <c r="C56" s="79">
        <v>62228</v>
      </c>
      <c r="D56" s="33" t="s">
        <v>588</v>
      </c>
      <c r="E56" s="48" t="str">
        <f t="shared" si="0"/>
        <v>Significantly Different</v>
      </c>
      <c r="G56" s="12">
        <f t="shared" si="1"/>
        <v>62228</v>
      </c>
      <c r="H56" s="12">
        <f t="shared" si="2"/>
        <v>6</v>
      </c>
      <c r="I56" s="12" t="str">
        <f t="shared" si="3"/>
        <v>+/-</v>
      </c>
      <c r="J56" s="12" t="str">
        <f t="shared" si="4"/>
        <v>840</v>
      </c>
      <c r="K56" s="13">
        <f t="shared" si="5"/>
        <v>510.63829787234044</v>
      </c>
      <c r="L56" s="13">
        <f t="shared" si="6"/>
        <v>14173</v>
      </c>
      <c r="M56" s="13">
        <f t="shared" si="7"/>
        <v>519.03965877930852</v>
      </c>
      <c r="N56" s="13">
        <f t="shared" si="8"/>
        <v>27.306198592478356</v>
      </c>
      <c r="O56" s="12" t="s">
        <v>209</v>
      </c>
    </row>
    <row r="57" spans="1:15" x14ac:dyDescent="0.25">
      <c r="A57" s="30">
        <v>47</v>
      </c>
      <c r="B57" s="31" t="s">
        <v>241</v>
      </c>
      <c r="C57" s="79">
        <v>61847</v>
      </c>
      <c r="D57" s="33" t="s">
        <v>589</v>
      </c>
      <c r="E57" s="48" t="str">
        <f t="shared" si="0"/>
        <v>Significantly Different</v>
      </c>
      <c r="G57" s="12">
        <f t="shared" si="1"/>
        <v>61847</v>
      </c>
      <c r="H57" s="12">
        <f t="shared" si="2"/>
        <v>6</v>
      </c>
      <c r="I57" s="12" t="str">
        <f t="shared" si="3"/>
        <v>+/-</v>
      </c>
      <c r="J57" s="12" t="str">
        <f t="shared" si="4"/>
        <v>924</v>
      </c>
      <c r="K57" s="13">
        <f t="shared" si="5"/>
        <v>561.70212765957444</v>
      </c>
      <c r="L57" s="13">
        <f t="shared" si="6"/>
        <v>14554</v>
      </c>
      <c r="M57" s="13">
        <f t="shared" si="7"/>
        <v>569.35048638696435</v>
      </c>
      <c r="N57" s="13">
        <f t="shared" si="8"/>
        <v>25.562461696235804</v>
      </c>
      <c r="O57" s="12" t="s">
        <v>262</v>
      </c>
    </row>
    <row r="58" spans="1:15" x14ac:dyDescent="0.25">
      <c r="A58" s="30">
        <v>48</v>
      </c>
      <c r="B58" s="31" t="s">
        <v>252</v>
      </c>
      <c r="C58" s="79">
        <v>58760</v>
      </c>
      <c r="D58" s="33" t="s">
        <v>590</v>
      </c>
      <c r="E58" s="48" t="str">
        <f t="shared" si="0"/>
        <v>Significantly Different</v>
      </c>
      <c r="G58" s="12">
        <f t="shared" si="1"/>
        <v>58760</v>
      </c>
      <c r="H58" s="12">
        <f t="shared" si="2"/>
        <v>8</v>
      </c>
      <c r="I58" s="12" t="str">
        <f t="shared" si="3"/>
        <v>+/-</v>
      </c>
      <c r="J58" s="12" t="str">
        <f t="shared" si="4"/>
        <v>1,544</v>
      </c>
      <c r="K58" s="13">
        <f t="shared" si="5"/>
        <v>938.60182370820667</v>
      </c>
      <c r="L58" s="13">
        <f t="shared" si="6"/>
        <v>17641</v>
      </c>
      <c r="M58" s="13">
        <f t="shared" si="7"/>
        <v>943.19885474917294</v>
      </c>
      <c r="N58" s="13">
        <f t="shared" si="8"/>
        <v>18.703373006842032</v>
      </c>
      <c r="O58" s="12" t="s">
        <v>256</v>
      </c>
    </row>
    <row r="59" spans="1:15" x14ac:dyDescent="0.25">
      <c r="A59" s="30">
        <v>49</v>
      </c>
      <c r="B59" s="31" t="s">
        <v>215</v>
      </c>
      <c r="C59" s="79">
        <v>58080</v>
      </c>
      <c r="D59" s="33" t="s">
        <v>591</v>
      </c>
      <c r="E59" s="48" t="str">
        <f t="shared" si="0"/>
        <v>Significantly Different</v>
      </c>
      <c r="G59" s="12">
        <f t="shared" si="1"/>
        <v>58080</v>
      </c>
      <c r="H59" s="12">
        <f t="shared" si="2"/>
        <v>8</v>
      </c>
      <c r="I59" s="12" t="str">
        <f t="shared" si="3"/>
        <v>+/-</v>
      </c>
      <c r="J59" s="12" t="str">
        <f t="shared" si="4"/>
        <v>1,487</v>
      </c>
      <c r="K59" s="13">
        <f t="shared" si="5"/>
        <v>903.951367781155</v>
      </c>
      <c r="L59" s="13">
        <f t="shared" si="6"/>
        <v>18321</v>
      </c>
      <c r="M59" s="13">
        <f t="shared" si="7"/>
        <v>908.72370467882092</v>
      </c>
      <c r="N59" s="13">
        <f t="shared" si="8"/>
        <v>20.161243627374471</v>
      </c>
      <c r="O59" s="12" t="s">
        <v>212</v>
      </c>
    </row>
    <row r="60" spans="1:15" x14ac:dyDescent="0.25">
      <c r="A60" s="30">
        <v>50</v>
      </c>
      <c r="B60" s="31" t="s">
        <v>212</v>
      </c>
      <c r="C60" s="79">
        <v>57718</v>
      </c>
      <c r="D60" s="33" t="s">
        <v>592</v>
      </c>
      <c r="E60" s="48" t="str">
        <f t="shared" si="0"/>
        <v>Significantly Different</v>
      </c>
      <c r="G60" s="12">
        <f t="shared" si="1"/>
        <v>57718</v>
      </c>
      <c r="H60" s="12">
        <f t="shared" si="2"/>
        <v>8</v>
      </c>
      <c r="I60" s="12" t="str">
        <f t="shared" si="3"/>
        <v>+/-</v>
      </c>
      <c r="J60" s="12" t="str">
        <f t="shared" si="4"/>
        <v>1,605</v>
      </c>
      <c r="K60" s="13">
        <f t="shared" si="5"/>
        <v>975.68389057750755</v>
      </c>
      <c r="L60" s="13">
        <f t="shared" si="6"/>
        <v>18683</v>
      </c>
      <c r="M60" s="13">
        <f t="shared" si="7"/>
        <v>980.10700970059486</v>
      </c>
      <c r="N60" s="13">
        <f t="shared" si="8"/>
        <v>19.062204244113428</v>
      </c>
      <c r="O60" s="12" t="s">
        <v>234</v>
      </c>
    </row>
    <row r="61" spans="1:15" x14ac:dyDescent="0.25">
      <c r="A61" s="30">
        <v>51</v>
      </c>
      <c r="B61" s="31" t="s">
        <v>250</v>
      </c>
      <c r="C61" s="79">
        <v>57380</v>
      </c>
      <c r="D61" s="33" t="s">
        <v>593</v>
      </c>
      <c r="E61" s="48" t="str">
        <f t="shared" si="0"/>
        <v>Significantly Different</v>
      </c>
      <c r="G61" s="12">
        <f t="shared" si="1"/>
        <v>57380</v>
      </c>
      <c r="H61" s="12">
        <f t="shared" si="2"/>
        <v>8</v>
      </c>
      <c r="I61" s="12" t="str">
        <f t="shared" si="3"/>
        <v>+/-</v>
      </c>
      <c r="J61" s="12" t="str">
        <f t="shared" si="4"/>
        <v>1,324</v>
      </c>
      <c r="K61" s="13">
        <f t="shared" si="5"/>
        <v>804.86322188449844</v>
      </c>
      <c r="L61" s="13">
        <f t="shared" si="6"/>
        <v>19021</v>
      </c>
      <c r="M61" s="13">
        <f t="shared" si="7"/>
        <v>810.21941600659966</v>
      </c>
      <c r="N61" s="13">
        <f t="shared" si="8"/>
        <v>23.476356680947603</v>
      </c>
      <c r="O61" s="12" t="s">
        <v>216</v>
      </c>
    </row>
    <row r="62" spans="1:15" ht="15.75" thickBot="1" x14ac:dyDescent="0.3">
      <c r="A62" s="36"/>
      <c r="B62" s="37" t="s">
        <v>264</v>
      </c>
      <c r="C62" s="80">
        <v>24482</v>
      </c>
      <c r="D62" s="39" t="s">
        <v>594</v>
      </c>
      <c r="E62" s="49" t="str">
        <f t="shared" si="0"/>
        <v>Significantly Different</v>
      </c>
      <c r="G62" s="12">
        <f t="shared" si="1"/>
        <v>24482</v>
      </c>
      <c r="H62" s="12">
        <f t="shared" si="2"/>
        <v>6</v>
      </c>
      <c r="I62" s="12" t="str">
        <f t="shared" si="3"/>
        <v>+/-</v>
      </c>
      <c r="J62" s="12" t="str">
        <f t="shared" si="4"/>
        <v>466</v>
      </c>
      <c r="K62" s="13">
        <f t="shared" si="5"/>
        <v>283.28267477203644</v>
      </c>
      <c r="L62" s="13">
        <f t="shared" si="6"/>
        <v>51919</v>
      </c>
      <c r="M62" s="13">
        <f t="shared" si="7"/>
        <v>298.16064454883946</v>
      </c>
      <c r="N62" s="13">
        <f t="shared" si="8"/>
        <v>174.13096244999409</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209" priority="5" operator="equal">
      <formula>"State Selected"</formula>
    </cfRule>
    <cfRule type="cellIs" dxfId="208" priority="6" operator="equal">
      <formula>"Not Significantly Different"</formula>
    </cfRule>
  </conditionalFormatting>
  <conditionalFormatting sqref="E10:E62">
    <cfRule type="cellIs" dxfId="207" priority="1" operator="equal">
      <formula>"OTHER ERROR"</formula>
    </cfRule>
    <cfRule type="cellIs" dxfId="206" priority="2" operator="equal">
      <formula>"Statistical Test not applicable"</formula>
    </cfRule>
    <cfRule type="cellIs" dxfId="205" priority="3" operator="equal">
      <formula>"Geography Selected"</formula>
    </cfRule>
    <cfRule type="cellIs" dxfId="204"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B75D0CC1-789D-48D4-949E-ED9A35503C4B}">
      <formula1>$O$10:$O$62</formula1>
    </dataValidation>
  </dataValidation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C96F1-3C96-4171-A432-35E270920FE6}">
  <sheetPr codeName="Sheet112"/>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113</v>
      </c>
    </row>
    <row r="2" spans="1:16" x14ac:dyDescent="0.25">
      <c r="A2" s="14" t="s">
        <v>181</v>
      </c>
      <c r="B2" s="12" t="s">
        <v>595</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18.8</v>
      </c>
      <c r="C6" s="12" t="s">
        <v>188</v>
      </c>
      <c r="H6" s="19" t="s">
        <v>189</v>
      </c>
      <c r="I6" s="12">
        <f>VLOOKUP($B$4,$B$9:$K$62,6,FALSE)</f>
        <v>18.8</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18.8</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18.8</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224</v>
      </c>
      <c r="C11" s="32">
        <v>25.5</v>
      </c>
      <c r="D11" s="35" t="s">
        <v>320</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25.5</v>
      </c>
      <c r="H11" s="12">
        <f t="shared" ref="H11:H62" si="2">LEN(TRIM(D11))</f>
        <v>6</v>
      </c>
      <c r="I11" s="12" t="str">
        <f t="shared" ref="I11:I62" si="3">IF(H11&gt;=3,MID(TRIM(D11),1,3),"NO")</f>
        <v>+/-</v>
      </c>
      <c r="J11" s="12" t="str">
        <f t="shared" ref="J11:J62" si="4">IF(TRIM(I11)="+/-",MID(TRIM(D11),4,H11-3),D11)</f>
        <v>1.0</v>
      </c>
      <c r="K11" s="13">
        <f t="shared" ref="K11:K62" si="5">IF(TRIM(J11)="*****",0,IF(ISERROR(VALUE(J11)),"NA",VALUE(J11/$I$4)))</f>
        <v>0.60790273556231</v>
      </c>
      <c r="L11" s="13">
        <f t="shared" ref="L11:L62" si="6">IF(AND(ISNUMBER(G11),ISNUMBER($I$6)),$I$6-G11,"N/A")</f>
        <v>-6.6999999999999993</v>
      </c>
      <c r="M11" s="13">
        <f t="shared" ref="M11:M62" si="7">IF(AND(ISNUMBER(K11),ISNUMBER($I$7)),SQRT(K11^2+($I$7)^2),"N/A")</f>
        <v>0.61093468821403585</v>
      </c>
      <c r="N11" s="13">
        <f>IF(AND(ISNUMBER(L11),ISNUMBER(M11),M11&lt;&gt;0),L11/M11,"NA")</f>
        <v>-10.966802391899394</v>
      </c>
      <c r="O11" s="12" t="s">
        <v>208</v>
      </c>
    </row>
    <row r="12" spans="1:16" x14ac:dyDescent="0.25">
      <c r="A12" s="30">
        <v>2</v>
      </c>
      <c r="B12" s="31" t="s">
        <v>212</v>
      </c>
      <c r="C12" s="32">
        <v>24.6</v>
      </c>
      <c r="D12" s="33" t="s">
        <v>253</v>
      </c>
      <c r="E12" s="48" t="str">
        <f t="shared" si="0"/>
        <v>Significantly Different</v>
      </c>
      <c r="G12" s="12">
        <f t="shared" si="1"/>
        <v>24.6</v>
      </c>
      <c r="H12" s="12">
        <f t="shared" si="2"/>
        <v>6</v>
      </c>
      <c r="I12" s="12" t="str">
        <f t="shared" si="3"/>
        <v>+/-</v>
      </c>
      <c r="J12" s="12" t="str">
        <f t="shared" si="4"/>
        <v>0.6</v>
      </c>
      <c r="K12" s="13">
        <f t="shared" si="5"/>
        <v>0.36474164133738601</v>
      </c>
      <c r="L12" s="13">
        <f t="shared" si="6"/>
        <v>-5.8000000000000007</v>
      </c>
      <c r="M12" s="13">
        <f t="shared" si="7"/>
        <v>0.36977279819442066</v>
      </c>
      <c r="N12" s="13">
        <f t="shared" ref="N12:N62" si="8">IF(AND(ISNUMBER(L12),ISNUMBER(M12),M12&lt;&gt;0),L12/M12,"NA")</f>
        <v>-15.68530737880414</v>
      </c>
      <c r="O12" s="12" t="s">
        <v>211</v>
      </c>
    </row>
    <row r="13" spans="1:16" x14ac:dyDescent="0.25">
      <c r="A13" s="30">
        <v>3</v>
      </c>
      <c r="B13" s="31" t="s">
        <v>233</v>
      </c>
      <c r="C13" s="32">
        <v>24.1</v>
      </c>
      <c r="D13" s="33" t="s">
        <v>246</v>
      </c>
      <c r="E13" s="48" t="str">
        <f t="shared" si="0"/>
        <v>Significantly Different</v>
      </c>
      <c r="G13" s="12">
        <f t="shared" si="1"/>
        <v>24.1</v>
      </c>
      <c r="H13" s="12">
        <f t="shared" si="2"/>
        <v>6</v>
      </c>
      <c r="I13" s="12" t="str">
        <f t="shared" si="3"/>
        <v>+/-</v>
      </c>
      <c r="J13" s="12" t="str">
        <f t="shared" si="4"/>
        <v>0.9</v>
      </c>
      <c r="K13" s="13">
        <f t="shared" si="5"/>
        <v>0.54711246200607899</v>
      </c>
      <c r="L13" s="13">
        <f t="shared" si="6"/>
        <v>-5.3000000000000007</v>
      </c>
      <c r="M13" s="13">
        <f t="shared" si="7"/>
        <v>0.55047933970440222</v>
      </c>
      <c r="N13" s="13">
        <f t="shared" si="8"/>
        <v>-9.6279726008354967</v>
      </c>
      <c r="O13" s="12" t="s">
        <v>213</v>
      </c>
    </row>
    <row r="14" spans="1:16" x14ac:dyDescent="0.25">
      <c r="A14" s="30">
        <v>4</v>
      </c>
      <c r="B14" s="31" t="s">
        <v>249</v>
      </c>
      <c r="C14" s="32">
        <v>22.4</v>
      </c>
      <c r="D14" s="33" t="s">
        <v>210</v>
      </c>
      <c r="E14" s="48" t="str">
        <f t="shared" si="0"/>
        <v>Significantly Different</v>
      </c>
      <c r="G14" s="12">
        <f t="shared" si="1"/>
        <v>22.4</v>
      </c>
      <c r="H14" s="12">
        <f t="shared" si="2"/>
        <v>6</v>
      </c>
      <c r="I14" s="12" t="str">
        <f t="shared" si="3"/>
        <v>+/-</v>
      </c>
      <c r="J14" s="12" t="str">
        <f t="shared" si="4"/>
        <v>0.2</v>
      </c>
      <c r="K14" s="13">
        <f t="shared" si="5"/>
        <v>0.12158054711246201</v>
      </c>
      <c r="L14" s="13">
        <f t="shared" si="6"/>
        <v>-3.5999999999999979</v>
      </c>
      <c r="M14" s="13">
        <f t="shared" si="7"/>
        <v>0.1359311840425404</v>
      </c>
      <c r="N14" s="13">
        <f t="shared" si="8"/>
        <v>-26.483989125507495</v>
      </c>
      <c r="O14" s="12" t="s">
        <v>215</v>
      </c>
    </row>
    <row r="15" spans="1:16" x14ac:dyDescent="0.25">
      <c r="A15" s="30">
        <v>5</v>
      </c>
      <c r="B15" s="31" t="s">
        <v>262</v>
      </c>
      <c r="C15" s="32">
        <v>22.3</v>
      </c>
      <c r="D15" s="33" t="s">
        <v>228</v>
      </c>
      <c r="E15" s="48" t="str">
        <f t="shared" si="0"/>
        <v>Significantly Different</v>
      </c>
      <c r="G15" s="12">
        <f t="shared" si="1"/>
        <v>22.3</v>
      </c>
      <c r="H15" s="12">
        <f t="shared" si="2"/>
        <v>6</v>
      </c>
      <c r="I15" s="12" t="str">
        <f t="shared" si="3"/>
        <v>+/-</v>
      </c>
      <c r="J15" s="12" t="str">
        <f t="shared" si="4"/>
        <v>0.3</v>
      </c>
      <c r="K15" s="13">
        <f t="shared" si="5"/>
        <v>0.18237082066869301</v>
      </c>
      <c r="L15" s="13">
        <f t="shared" si="6"/>
        <v>-3.5</v>
      </c>
      <c r="M15" s="13">
        <f t="shared" si="7"/>
        <v>0.19223572402239389</v>
      </c>
      <c r="N15" s="13">
        <f t="shared" si="8"/>
        <v>-18.206813628419443</v>
      </c>
      <c r="O15" s="12" t="s">
        <v>218</v>
      </c>
    </row>
    <row r="16" spans="1:16" x14ac:dyDescent="0.25">
      <c r="A16" s="30">
        <v>6</v>
      </c>
      <c r="B16" s="31" t="s">
        <v>208</v>
      </c>
      <c r="C16" s="32">
        <v>21.6</v>
      </c>
      <c r="D16" s="33" t="s">
        <v>255</v>
      </c>
      <c r="E16" s="48" t="str">
        <f t="shared" si="0"/>
        <v>Significantly Different</v>
      </c>
      <c r="G16" s="12">
        <f t="shared" si="1"/>
        <v>21.6</v>
      </c>
      <c r="H16" s="12">
        <f t="shared" si="2"/>
        <v>6</v>
      </c>
      <c r="I16" s="12" t="str">
        <f t="shared" si="3"/>
        <v>+/-</v>
      </c>
      <c r="J16" s="12" t="str">
        <f t="shared" si="4"/>
        <v>0.4</v>
      </c>
      <c r="K16" s="13">
        <f t="shared" si="5"/>
        <v>0.24316109422492402</v>
      </c>
      <c r="L16" s="13">
        <f t="shared" si="6"/>
        <v>-2.8000000000000007</v>
      </c>
      <c r="M16" s="13">
        <f t="shared" si="7"/>
        <v>0.25064471888253259</v>
      </c>
      <c r="N16" s="13">
        <f t="shared" si="8"/>
        <v>-11.171190889173499</v>
      </c>
      <c r="O16" s="12" t="s">
        <v>220</v>
      </c>
    </row>
    <row r="17" spans="1:15" x14ac:dyDescent="0.25">
      <c r="A17" s="30">
        <v>6</v>
      </c>
      <c r="B17" s="31" t="s">
        <v>244</v>
      </c>
      <c r="C17" s="32">
        <v>21.6</v>
      </c>
      <c r="D17" s="33" t="s">
        <v>228</v>
      </c>
      <c r="E17" s="48" t="str">
        <f t="shared" si="0"/>
        <v>Significantly Different</v>
      </c>
      <c r="G17" s="12">
        <f t="shared" si="1"/>
        <v>21.6</v>
      </c>
      <c r="H17" s="12">
        <f t="shared" si="2"/>
        <v>6</v>
      </c>
      <c r="I17" s="12" t="str">
        <f t="shared" si="3"/>
        <v>+/-</v>
      </c>
      <c r="J17" s="12" t="str">
        <f t="shared" si="4"/>
        <v>0.3</v>
      </c>
      <c r="K17" s="13">
        <f t="shared" si="5"/>
        <v>0.18237082066869301</v>
      </c>
      <c r="L17" s="13">
        <f t="shared" si="6"/>
        <v>-2.8000000000000007</v>
      </c>
      <c r="M17" s="13">
        <f t="shared" si="7"/>
        <v>0.19223572402239389</v>
      </c>
      <c r="N17" s="13">
        <f t="shared" si="8"/>
        <v>-14.565450902735558</v>
      </c>
      <c r="O17" s="12" t="s">
        <v>222</v>
      </c>
    </row>
    <row r="18" spans="1:15" x14ac:dyDescent="0.25">
      <c r="A18" s="30">
        <v>6</v>
      </c>
      <c r="B18" s="31" t="s">
        <v>263</v>
      </c>
      <c r="C18" s="32">
        <v>21.6</v>
      </c>
      <c r="D18" s="33" t="s">
        <v>255</v>
      </c>
      <c r="E18" s="48" t="str">
        <f t="shared" si="0"/>
        <v>Significantly Different</v>
      </c>
      <c r="G18" s="12">
        <f t="shared" si="1"/>
        <v>21.6</v>
      </c>
      <c r="H18" s="12">
        <f t="shared" si="2"/>
        <v>6</v>
      </c>
      <c r="I18" s="12" t="str">
        <f t="shared" si="3"/>
        <v>+/-</v>
      </c>
      <c r="J18" s="12" t="str">
        <f t="shared" si="4"/>
        <v>0.4</v>
      </c>
      <c r="K18" s="13">
        <f t="shared" si="5"/>
        <v>0.24316109422492402</v>
      </c>
      <c r="L18" s="13">
        <f t="shared" si="6"/>
        <v>-2.8000000000000007</v>
      </c>
      <c r="M18" s="13">
        <f t="shared" si="7"/>
        <v>0.25064471888253259</v>
      </c>
      <c r="N18" s="13">
        <f t="shared" si="8"/>
        <v>-11.171190889173499</v>
      </c>
      <c r="O18" s="12" t="s">
        <v>224</v>
      </c>
    </row>
    <row r="19" spans="1:15" x14ac:dyDescent="0.25">
      <c r="A19" s="30">
        <v>9</v>
      </c>
      <c r="B19" s="31" t="s">
        <v>213</v>
      </c>
      <c r="C19" s="32">
        <v>21.1</v>
      </c>
      <c r="D19" s="33" t="s">
        <v>228</v>
      </c>
      <c r="E19" s="48" t="str">
        <f t="shared" si="0"/>
        <v>Significantly Different</v>
      </c>
      <c r="G19" s="12">
        <f t="shared" si="1"/>
        <v>21.1</v>
      </c>
      <c r="H19" s="12">
        <f t="shared" si="2"/>
        <v>6</v>
      </c>
      <c r="I19" s="12" t="str">
        <f t="shared" si="3"/>
        <v>+/-</v>
      </c>
      <c r="J19" s="12" t="str">
        <f t="shared" si="4"/>
        <v>0.3</v>
      </c>
      <c r="K19" s="13">
        <f t="shared" si="5"/>
        <v>0.18237082066869301</v>
      </c>
      <c r="L19" s="13">
        <f t="shared" si="6"/>
        <v>-2.3000000000000007</v>
      </c>
      <c r="M19" s="13">
        <f t="shared" si="7"/>
        <v>0.19223572402239389</v>
      </c>
      <c r="N19" s="13">
        <f t="shared" si="8"/>
        <v>-11.964477527247066</v>
      </c>
      <c r="O19" s="12" t="s">
        <v>226</v>
      </c>
    </row>
    <row r="20" spans="1:15" x14ac:dyDescent="0.25">
      <c r="A20" s="30">
        <v>9</v>
      </c>
      <c r="B20" s="31" t="s">
        <v>252</v>
      </c>
      <c r="C20" s="32">
        <v>21.1</v>
      </c>
      <c r="D20" s="35" t="s">
        <v>265</v>
      </c>
      <c r="E20" s="48" t="str">
        <f t="shared" si="0"/>
        <v>Significantly Different</v>
      </c>
      <c r="G20" s="12">
        <f t="shared" si="1"/>
        <v>21.1</v>
      </c>
      <c r="H20" s="12">
        <f t="shared" si="2"/>
        <v>6</v>
      </c>
      <c r="I20" s="12" t="str">
        <f t="shared" si="3"/>
        <v>+/-</v>
      </c>
      <c r="J20" s="12" t="str">
        <f t="shared" si="4"/>
        <v>0.7</v>
      </c>
      <c r="K20" s="13">
        <f t="shared" si="5"/>
        <v>0.42553191489361697</v>
      </c>
      <c r="L20" s="13">
        <f t="shared" si="6"/>
        <v>-2.3000000000000007</v>
      </c>
      <c r="M20" s="13">
        <f t="shared" si="7"/>
        <v>0.42985214661796195</v>
      </c>
      <c r="N20" s="13">
        <f t="shared" si="8"/>
        <v>-5.3506770132386077</v>
      </c>
      <c r="O20" s="12" t="s">
        <v>229</v>
      </c>
    </row>
    <row r="21" spans="1:15" x14ac:dyDescent="0.25">
      <c r="A21" s="30">
        <v>9</v>
      </c>
      <c r="B21" s="31" t="s">
        <v>243</v>
      </c>
      <c r="C21" s="32">
        <v>21.1</v>
      </c>
      <c r="D21" s="33" t="s">
        <v>210</v>
      </c>
      <c r="E21" s="48" t="str">
        <f t="shared" si="0"/>
        <v>Significantly Different</v>
      </c>
      <c r="G21" s="12">
        <f t="shared" si="1"/>
        <v>21.1</v>
      </c>
      <c r="H21" s="12">
        <f t="shared" si="2"/>
        <v>6</v>
      </c>
      <c r="I21" s="12" t="str">
        <f t="shared" si="3"/>
        <v>+/-</v>
      </c>
      <c r="J21" s="12" t="str">
        <f t="shared" si="4"/>
        <v>0.2</v>
      </c>
      <c r="K21" s="13">
        <f t="shared" si="5"/>
        <v>0.12158054711246201</v>
      </c>
      <c r="L21" s="13">
        <f t="shared" si="6"/>
        <v>-2.3000000000000007</v>
      </c>
      <c r="M21" s="13">
        <f t="shared" si="7"/>
        <v>0.1359311840425404</v>
      </c>
      <c r="N21" s="13">
        <f t="shared" si="8"/>
        <v>-16.920326385740914</v>
      </c>
      <c r="O21" s="12" t="s">
        <v>231</v>
      </c>
    </row>
    <row r="22" spans="1:15" x14ac:dyDescent="0.25">
      <c r="A22" s="30">
        <v>9</v>
      </c>
      <c r="B22" s="31" t="s">
        <v>248</v>
      </c>
      <c r="C22" s="32">
        <v>21.1</v>
      </c>
      <c r="D22" s="33" t="s">
        <v>210</v>
      </c>
      <c r="E22" s="48" t="str">
        <f t="shared" si="0"/>
        <v>Significantly Different</v>
      </c>
      <c r="G22" s="12">
        <f t="shared" si="1"/>
        <v>21.1</v>
      </c>
      <c r="H22" s="12">
        <f t="shared" si="2"/>
        <v>6</v>
      </c>
      <c r="I22" s="12" t="str">
        <f t="shared" si="3"/>
        <v>+/-</v>
      </c>
      <c r="J22" s="12" t="str">
        <f t="shared" si="4"/>
        <v>0.2</v>
      </c>
      <c r="K22" s="13">
        <f t="shared" si="5"/>
        <v>0.12158054711246201</v>
      </c>
      <c r="L22" s="13">
        <f t="shared" si="6"/>
        <v>-2.3000000000000007</v>
      </c>
      <c r="M22" s="13">
        <f t="shared" si="7"/>
        <v>0.1359311840425404</v>
      </c>
      <c r="N22" s="13">
        <f t="shared" si="8"/>
        <v>-16.920326385740914</v>
      </c>
      <c r="O22" s="12" t="s">
        <v>233</v>
      </c>
    </row>
    <row r="23" spans="1:15" x14ac:dyDescent="0.25">
      <c r="A23" s="30">
        <v>13</v>
      </c>
      <c r="B23" s="31" t="s">
        <v>225</v>
      </c>
      <c r="C23" s="32">
        <v>20.7</v>
      </c>
      <c r="D23" s="33" t="s">
        <v>255</v>
      </c>
      <c r="E23" s="48" t="str">
        <f t="shared" si="0"/>
        <v>Significantly Different</v>
      </c>
      <c r="G23" s="12">
        <f t="shared" si="1"/>
        <v>20.7</v>
      </c>
      <c r="H23" s="12">
        <f t="shared" si="2"/>
        <v>6</v>
      </c>
      <c r="I23" s="12" t="str">
        <f t="shared" si="3"/>
        <v>+/-</v>
      </c>
      <c r="J23" s="12" t="str">
        <f t="shared" si="4"/>
        <v>0.4</v>
      </c>
      <c r="K23" s="13">
        <f t="shared" si="5"/>
        <v>0.24316109422492402</v>
      </c>
      <c r="L23" s="13">
        <f t="shared" si="6"/>
        <v>-1.8999999999999986</v>
      </c>
      <c r="M23" s="13">
        <f t="shared" si="7"/>
        <v>0.25064471888253259</v>
      </c>
      <c r="N23" s="13">
        <f t="shared" si="8"/>
        <v>-7.5804509605105803</v>
      </c>
      <c r="O23" s="12" t="s">
        <v>221</v>
      </c>
    </row>
    <row r="24" spans="1:15" x14ac:dyDescent="0.25">
      <c r="A24" s="30">
        <v>14</v>
      </c>
      <c r="B24" s="31" t="s">
        <v>242</v>
      </c>
      <c r="C24" s="32">
        <v>20.399999999999999</v>
      </c>
      <c r="D24" s="33" t="s">
        <v>228</v>
      </c>
      <c r="E24" s="48" t="str">
        <f t="shared" si="0"/>
        <v>Significantly Different</v>
      </c>
      <c r="G24" s="12">
        <f t="shared" si="1"/>
        <v>20.399999999999999</v>
      </c>
      <c r="H24" s="12">
        <f t="shared" si="2"/>
        <v>6</v>
      </c>
      <c r="I24" s="12" t="str">
        <f t="shared" si="3"/>
        <v>+/-</v>
      </c>
      <c r="J24" s="12" t="str">
        <f t="shared" si="4"/>
        <v>0.3</v>
      </c>
      <c r="K24" s="13">
        <f t="shared" si="5"/>
        <v>0.18237082066869301</v>
      </c>
      <c r="L24" s="13">
        <f t="shared" si="6"/>
        <v>-1.5999999999999979</v>
      </c>
      <c r="M24" s="13">
        <f t="shared" si="7"/>
        <v>0.19223572402239389</v>
      </c>
      <c r="N24" s="13">
        <f t="shared" si="8"/>
        <v>-8.3231148015631629</v>
      </c>
      <c r="O24" s="12" t="s">
        <v>235</v>
      </c>
    </row>
    <row r="25" spans="1:15" x14ac:dyDescent="0.25">
      <c r="A25" s="30">
        <v>15</v>
      </c>
      <c r="B25" s="31" t="s">
        <v>207</v>
      </c>
      <c r="C25" s="32">
        <v>20.3</v>
      </c>
      <c r="D25" s="33" t="s">
        <v>265</v>
      </c>
      <c r="E25" s="48" t="str">
        <f t="shared" si="0"/>
        <v>Significantly Different</v>
      </c>
      <c r="G25" s="12">
        <f t="shared" si="1"/>
        <v>20.3</v>
      </c>
      <c r="H25" s="12">
        <f t="shared" si="2"/>
        <v>6</v>
      </c>
      <c r="I25" s="12" t="str">
        <f t="shared" si="3"/>
        <v>+/-</v>
      </c>
      <c r="J25" s="12" t="str">
        <f t="shared" si="4"/>
        <v>0.7</v>
      </c>
      <c r="K25" s="13">
        <f t="shared" si="5"/>
        <v>0.42553191489361697</v>
      </c>
      <c r="L25" s="13">
        <f t="shared" si="6"/>
        <v>-1.5</v>
      </c>
      <c r="M25" s="13">
        <f t="shared" si="7"/>
        <v>0.42985214661796195</v>
      </c>
      <c r="N25" s="13">
        <f t="shared" si="8"/>
        <v>-3.4895719651556125</v>
      </c>
      <c r="O25" s="12" t="s">
        <v>237</v>
      </c>
    </row>
    <row r="26" spans="1:15" x14ac:dyDescent="0.25">
      <c r="A26" s="30">
        <v>16</v>
      </c>
      <c r="B26" s="31" t="s">
        <v>229</v>
      </c>
      <c r="C26" s="32">
        <v>20.100000000000001</v>
      </c>
      <c r="D26" s="33" t="s">
        <v>210</v>
      </c>
      <c r="E26" s="48" t="str">
        <f t="shared" si="0"/>
        <v>Significantly Different</v>
      </c>
      <c r="G26" s="12">
        <f t="shared" si="1"/>
        <v>20.100000000000001</v>
      </c>
      <c r="H26" s="12">
        <f t="shared" si="2"/>
        <v>6</v>
      </c>
      <c r="I26" s="12" t="str">
        <f t="shared" si="3"/>
        <v>+/-</v>
      </c>
      <c r="J26" s="12" t="str">
        <f t="shared" si="4"/>
        <v>0.2</v>
      </c>
      <c r="K26" s="13">
        <f t="shared" si="5"/>
        <v>0.12158054711246201</v>
      </c>
      <c r="L26" s="13">
        <f t="shared" si="6"/>
        <v>-1.3000000000000007</v>
      </c>
      <c r="M26" s="13">
        <f t="shared" si="7"/>
        <v>0.1359311840425404</v>
      </c>
      <c r="N26" s="13">
        <f t="shared" si="8"/>
        <v>-9.5636627397666061</v>
      </c>
      <c r="O26" s="12" t="s">
        <v>219</v>
      </c>
    </row>
    <row r="27" spans="1:15" x14ac:dyDescent="0.25">
      <c r="A27" s="30">
        <v>16</v>
      </c>
      <c r="B27" s="31" t="s">
        <v>250</v>
      </c>
      <c r="C27" s="32">
        <v>20.100000000000001</v>
      </c>
      <c r="D27" s="33" t="s">
        <v>253</v>
      </c>
      <c r="E27" s="48" t="str">
        <f t="shared" si="0"/>
        <v>Significantly Different</v>
      </c>
      <c r="G27" s="12">
        <f t="shared" si="1"/>
        <v>20.100000000000001</v>
      </c>
      <c r="H27" s="12">
        <f t="shared" si="2"/>
        <v>6</v>
      </c>
      <c r="I27" s="12" t="str">
        <f t="shared" si="3"/>
        <v>+/-</v>
      </c>
      <c r="J27" s="12" t="str">
        <f t="shared" si="4"/>
        <v>0.6</v>
      </c>
      <c r="K27" s="13">
        <f t="shared" si="5"/>
        <v>0.36474164133738601</v>
      </c>
      <c r="L27" s="13">
        <f t="shared" si="6"/>
        <v>-1.3000000000000007</v>
      </c>
      <c r="M27" s="13">
        <f t="shared" si="7"/>
        <v>0.36977279819442066</v>
      </c>
      <c r="N27" s="13">
        <f t="shared" si="8"/>
        <v>-3.5156723435250674</v>
      </c>
      <c r="O27" s="12" t="s">
        <v>236</v>
      </c>
    </row>
    <row r="28" spans="1:15" x14ac:dyDescent="0.25">
      <c r="A28" s="30">
        <v>18</v>
      </c>
      <c r="B28" s="31" t="s">
        <v>211</v>
      </c>
      <c r="C28" s="32">
        <v>20</v>
      </c>
      <c r="D28" s="33" t="s">
        <v>321</v>
      </c>
      <c r="E28" s="48" t="str">
        <f t="shared" si="0"/>
        <v>Not Significantly Different</v>
      </c>
      <c r="G28" s="12">
        <f t="shared" si="1"/>
        <v>20</v>
      </c>
      <c r="H28" s="12">
        <f t="shared" si="2"/>
        <v>6</v>
      </c>
      <c r="I28" s="12" t="str">
        <f t="shared" si="3"/>
        <v>+/-</v>
      </c>
      <c r="J28" s="12" t="str">
        <f t="shared" si="4"/>
        <v>1.2</v>
      </c>
      <c r="K28" s="13">
        <f t="shared" si="5"/>
        <v>0.72948328267477203</v>
      </c>
      <c r="L28" s="13">
        <f t="shared" si="6"/>
        <v>-1.1999999999999993</v>
      </c>
      <c r="M28" s="13">
        <f t="shared" si="7"/>
        <v>0.73201182849801194</v>
      </c>
      <c r="N28" s="13">
        <f t="shared" si="8"/>
        <v>-1.6393177723128258</v>
      </c>
      <c r="O28" s="12" t="s">
        <v>225</v>
      </c>
    </row>
    <row r="29" spans="1:15" x14ac:dyDescent="0.25">
      <c r="A29" s="30">
        <v>18</v>
      </c>
      <c r="B29" s="31" t="s">
        <v>214</v>
      </c>
      <c r="C29" s="32">
        <v>20</v>
      </c>
      <c r="D29" s="33" t="s">
        <v>294</v>
      </c>
      <c r="E29" s="48" t="str">
        <f t="shared" si="0"/>
        <v>Significantly Different</v>
      </c>
      <c r="G29" s="12">
        <f t="shared" si="1"/>
        <v>20</v>
      </c>
      <c r="H29" s="12">
        <f t="shared" si="2"/>
        <v>6</v>
      </c>
      <c r="I29" s="12" t="str">
        <f t="shared" si="3"/>
        <v>+/-</v>
      </c>
      <c r="J29" s="12" t="str">
        <f t="shared" si="4"/>
        <v>0.8</v>
      </c>
      <c r="K29" s="13">
        <f t="shared" si="5"/>
        <v>0.48632218844984804</v>
      </c>
      <c r="L29" s="13">
        <f t="shared" si="6"/>
        <v>-1.1999999999999993</v>
      </c>
      <c r="M29" s="13">
        <f t="shared" si="7"/>
        <v>0.49010685399991183</v>
      </c>
      <c r="N29" s="13">
        <f t="shared" si="8"/>
        <v>-2.4484456607909735</v>
      </c>
      <c r="O29" s="12" t="s">
        <v>241</v>
      </c>
    </row>
    <row r="30" spans="1:15" x14ac:dyDescent="0.25">
      <c r="A30" s="30">
        <v>20</v>
      </c>
      <c r="B30" s="31" t="s">
        <v>239</v>
      </c>
      <c r="C30" s="32">
        <v>19.8</v>
      </c>
      <c r="D30" s="33" t="s">
        <v>217</v>
      </c>
      <c r="E30" s="48" t="str">
        <f t="shared" si="0"/>
        <v>Significantly Different</v>
      </c>
      <c r="G30" s="12">
        <f t="shared" si="1"/>
        <v>19.8</v>
      </c>
      <c r="H30" s="12">
        <f t="shared" si="2"/>
        <v>6</v>
      </c>
      <c r="I30" s="12" t="str">
        <f t="shared" si="3"/>
        <v>+/-</v>
      </c>
      <c r="J30" s="12" t="str">
        <f t="shared" si="4"/>
        <v>0.5</v>
      </c>
      <c r="K30" s="13">
        <f t="shared" si="5"/>
        <v>0.303951367781155</v>
      </c>
      <c r="L30" s="13">
        <f t="shared" si="6"/>
        <v>-1</v>
      </c>
      <c r="M30" s="13">
        <f t="shared" si="7"/>
        <v>0.30997079109986531</v>
      </c>
      <c r="N30" s="13">
        <f t="shared" si="8"/>
        <v>-3.2261104230231274</v>
      </c>
      <c r="O30" s="12" t="s">
        <v>207</v>
      </c>
    </row>
    <row r="31" spans="1:15" x14ac:dyDescent="0.25">
      <c r="A31" s="30">
        <v>21</v>
      </c>
      <c r="B31" s="31" t="s">
        <v>216</v>
      </c>
      <c r="C31" s="32">
        <v>19.7</v>
      </c>
      <c r="D31" s="33" t="s">
        <v>314</v>
      </c>
      <c r="E31" s="48" t="str">
        <f t="shared" si="0"/>
        <v>Not Significantly Different</v>
      </c>
      <c r="G31" s="12">
        <f t="shared" si="1"/>
        <v>19.7</v>
      </c>
      <c r="H31" s="12">
        <f t="shared" si="2"/>
        <v>6</v>
      </c>
      <c r="I31" s="12" t="str">
        <f t="shared" si="3"/>
        <v>+/-</v>
      </c>
      <c r="J31" s="12" t="str">
        <f t="shared" si="4"/>
        <v>1.1</v>
      </c>
      <c r="K31" s="13">
        <f t="shared" si="5"/>
        <v>0.66869300911854113</v>
      </c>
      <c r="L31" s="13">
        <f t="shared" si="6"/>
        <v>-0.89999999999999858</v>
      </c>
      <c r="M31" s="13">
        <f t="shared" si="7"/>
        <v>0.67145051776214359</v>
      </c>
      <c r="N31" s="13">
        <f t="shared" si="8"/>
        <v>-1.3403817201594845</v>
      </c>
      <c r="O31" s="12" t="s">
        <v>244</v>
      </c>
    </row>
    <row r="32" spans="1:15" x14ac:dyDescent="0.25">
      <c r="A32" s="30">
        <v>22</v>
      </c>
      <c r="B32" s="31" t="s">
        <v>261</v>
      </c>
      <c r="C32" s="32">
        <v>19.600000000000001</v>
      </c>
      <c r="D32" s="33" t="s">
        <v>228</v>
      </c>
      <c r="E32" s="48" t="str">
        <f t="shared" si="0"/>
        <v>Significantly Different</v>
      </c>
      <c r="G32" s="12">
        <f t="shared" si="1"/>
        <v>19.600000000000001</v>
      </c>
      <c r="H32" s="12">
        <f t="shared" si="2"/>
        <v>6</v>
      </c>
      <c r="I32" s="12" t="str">
        <f t="shared" si="3"/>
        <v>+/-</v>
      </c>
      <c r="J32" s="12" t="str">
        <f t="shared" si="4"/>
        <v>0.3</v>
      </c>
      <c r="K32" s="13">
        <f t="shared" si="5"/>
        <v>0.18237082066869301</v>
      </c>
      <c r="L32" s="13">
        <f t="shared" si="6"/>
        <v>-0.80000000000000071</v>
      </c>
      <c r="M32" s="13">
        <f t="shared" si="7"/>
        <v>0.19223572402239389</v>
      </c>
      <c r="N32" s="13">
        <f t="shared" si="8"/>
        <v>-4.1615574007815903</v>
      </c>
      <c r="O32" s="12" t="s">
        <v>247</v>
      </c>
    </row>
    <row r="33" spans="1:15" x14ac:dyDescent="0.25">
      <c r="A33" s="30">
        <v>22</v>
      </c>
      <c r="B33" s="31" t="s">
        <v>256</v>
      </c>
      <c r="C33" s="32">
        <v>19.600000000000001</v>
      </c>
      <c r="D33" s="33" t="s">
        <v>228</v>
      </c>
      <c r="E33" s="48" t="str">
        <f t="shared" si="0"/>
        <v>Significantly Different</v>
      </c>
      <c r="G33" s="12">
        <f t="shared" si="1"/>
        <v>19.600000000000001</v>
      </c>
      <c r="H33" s="12">
        <f t="shared" si="2"/>
        <v>6</v>
      </c>
      <c r="I33" s="12" t="str">
        <f t="shared" si="3"/>
        <v>+/-</v>
      </c>
      <c r="J33" s="12" t="str">
        <f t="shared" si="4"/>
        <v>0.3</v>
      </c>
      <c r="K33" s="13">
        <f t="shared" si="5"/>
        <v>0.18237082066869301</v>
      </c>
      <c r="L33" s="13">
        <f t="shared" si="6"/>
        <v>-0.80000000000000071</v>
      </c>
      <c r="M33" s="13">
        <f t="shared" si="7"/>
        <v>0.19223572402239389</v>
      </c>
      <c r="N33" s="13">
        <f t="shared" si="8"/>
        <v>-4.1615574007815903</v>
      </c>
      <c r="O33" s="12" t="s">
        <v>249</v>
      </c>
    </row>
    <row r="34" spans="1:15" x14ac:dyDescent="0.25">
      <c r="A34" s="30">
        <v>24</v>
      </c>
      <c r="B34" s="31" t="s">
        <v>221</v>
      </c>
      <c r="C34" s="32">
        <v>19.5</v>
      </c>
      <c r="D34" s="33" t="s">
        <v>265</v>
      </c>
      <c r="E34" s="48" t="str">
        <f t="shared" si="0"/>
        <v>Not Significantly Different</v>
      </c>
      <c r="G34" s="12">
        <f t="shared" si="1"/>
        <v>19.5</v>
      </c>
      <c r="H34" s="12">
        <f t="shared" si="2"/>
        <v>6</v>
      </c>
      <c r="I34" s="12" t="str">
        <f t="shared" si="3"/>
        <v>+/-</v>
      </c>
      <c r="J34" s="12" t="str">
        <f t="shared" si="4"/>
        <v>0.7</v>
      </c>
      <c r="K34" s="13">
        <f t="shared" si="5"/>
        <v>0.42553191489361697</v>
      </c>
      <c r="L34" s="13">
        <f t="shared" si="6"/>
        <v>-0.69999999999999929</v>
      </c>
      <c r="M34" s="13">
        <f t="shared" si="7"/>
        <v>0.42985214661796195</v>
      </c>
      <c r="N34" s="13">
        <f t="shared" si="8"/>
        <v>-1.6284669170726176</v>
      </c>
      <c r="O34" s="12" t="s">
        <v>240</v>
      </c>
    </row>
    <row r="35" spans="1:15" x14ac:dyDescent="0.25">
      <c r="A35" s="30">
        <v>25</v>
      </c>
      <c r="B35" s="31" t="s">
        <v>222</v>
      </c>
      <c r="C35" s="32">
        <v>19.399999999999999</v>
      </c>
      <c r="D35" s="33" t="s">
        <v>255</v>
      </c>
      <c r="E35" s="48" t="str">
        <f t="shared" si="0"/>
        <v>Significantly Different</v>
      </c>
      <c r="G35" s="12">
        <f t="shared" si="1"/>
        <v>19.399999999999999</v>
      </c>
      <c r="H35" s="12">
        <f t="shared" si="2"/>
        <v>6</v>
      </c>
      <c r="I35" s="12" t="str">
        <f t="shared" si="3"/>
        <v>+/-</v>
      </c>
      <c r="J35" s="12" t="str">
        <f t="shared" si="4"/>
        <v>0.4</v>
      </c>
      <c r="K35" s="13">
        <f t="shared" si="5"/>
        <v>0.24316109422492402</v>
      </c>
      <c r="L35" s="13">
        <f t="shared" si="6"/>
        <v>-0.59999999999999787</v>
      </c>
      <c r="M35" s="13">
        <f t="shared" si="7"/>
        <v>0.25064471888253259</v>
      </c>
      <c r="N35" s="13">
        <f t="shared" si="8"/>
        <v>-2.3938266191085975</v>
      </c>
      <c r="O35" s="12" t="s">
        <v>250</v>
      </c>
    </row>
    <row r="36" spans="1:15" x14ac:dyDescent="0.25">
      <c r="A36" s="30">
        <v>26</v>
      </c>
      <c r="B36" s="31" t="s">
        <v>251</v>
      </c>
      <c r="C36" s="32">
        <v>19.3</v>
      </c>
      <c r="D36" s="33" t="s">
        <v>228</v>
      </c>
      <c r="E36" s="48" t="str">
        <f t="shared" si="0"/>
        <v>Significantly Different</v>
      </c>
      <c r="G36" s="12">
        <f t="shared" si="1"/>
        <v>19.3</v>
      </c>
      <c r="H36" s="12">
        <f t="shared" si="2"/>
        <v>6</v>
      </c>
      <c r="I36" s="12" t="str">
        <f t="shared" si="3"/>
        <v>+/-</v>
      </c>
      <c r="J36" s="12" t="str">
        <f t="shared" si="4"/>
        <v>0.3</v>
      </c>
      <c r="K36" s="13">
        <f t="shared" si="5"/>
        <v>0.18237082066869301</v>
      </c>
      <c r="L36" s="13">
        <f t="shared" si="6"/>
        <v>-0.5</v>
      </c>
      <c r="M36" s="13">
        <f t="shared" si="7"/>
        <v>0.19223572402239389</v>
      </c>
      <c r="N36" s="13">
        <f t="shared" si="8"/>
        <v>-2.6009733754884921</v>
      </c>
      <c r="O36" s="12" t="s">
        <v>242</v>
      </c>
    </row>
    <row r="37" spans="1:15" x14ac:dyDescent="0.25">
      <c r="A37" s="30">
        <v>27</v>
      </c>
      <c r="B37" s="31" t="s">
        <v>223</v>
      </c>
      <c r="C37" s="32">
        <v>19.2</v>
      </c>
      <c r="D37" s="33" t="s">
        <v>294</v>
      </c>
      <c r="E37" s="48" t="str">
        <f t="shared" si="0"/>
        <v>Not Significantly Different</v>
      </c>
      <c r="G37" s="12">
        <f t="shared" si="1"/>
        <v>19.2</v>
      </c>
      <c r="H37" s="12">
        <f t="shared" si="2"/>
        <v>6</v>
      </c>
      <c r="I37" s="12" t="str">
        <f t="shared" si="3"/>
        <v>+/-</v>
      </c>
      <c r="J37" s="12" t="str">
        <f t="shared" si="4"/>
        <v>0.8</v>
      </c>
      <c r="K37" s="13">
        <f t="shared" si="5"/>
        <v>0.48632218844984804</v>
      </c>
      <c r="L37" s="13">
        <f t="shared" si="6"/>
        <v>-0.39999999999999858</v>
      </c>
      <c r="M37" s="13">
        <f t="shared" si="7"/>
        <v>0.49010685399991183</v>
      </c>
      <c r="N37" s="13">
        <f t="shared" si="8"/>
        <v>-0.81614855359698879</v>
      </c>
      <c r="O37" s="12" t="s">
        <v>223</v>
      </c>
    </row>
    <row r="38" spans="1:15" x14ac:dyDescent="0.25">
      <c r="A38" s="30">
        <v>28</v>
      </c>
      <c r="B38" s="31" t="s">
        <v>234</v>
      </c>
      <c r="C38" s="32">
        <v>19.100000000000001</v>
      </c>
      <c r="D38" s="33" t="s">
        <v>228</v>
      </c>
      <c r="E38" s="48" t="str">
        <f t="shared" si="0"/>
        <v>Not Significantly Different</v>
      </c>
      <c r="G38" s="12">
        <f t="shared" si="1"/>
        <v>19.100000000000001</v>
      </c>
      <c r="H38" s="12">
        <f t="shared" si="2"/>
        <v>6</v>
      </c>
      <c r="I38" s="12" t="str">
        <f t="shared" si="3"/>
        <v>+/-</v>
      </c>
      <c r="J38" s="12" t="str">
        <f t="shared" si="4"/>
        <v>0.3</v>
      </c>
      <c r="K38" s="13">
        <f t="shared" si="5"/>
        <v>0.18237082066869301</v>
      </c>
      <c r="L38" s="13">
        <f t="shared" si="6"/>
        <v>-0.30000000000000071</v>
      </c>
      <c r="M38" s="13">
        <f t="shared" si="7"/>
        <v>0.19223572402239389</v>
      </c>
      <c r="N38" s="13">
        <f t="shared" si="8"/>
        <v>-1.5605840252930989</v>
      </c>
      <c r="O38" s="12" t="s">
        <v>227</v>
      </c>
    </row>
    <row r="39" spans="1:15" x14ac:dyDescent="0.25">
      <c r="A39" s="30">
        <v>29</v>
      </c>
      <c r="B39" s="31" t="s">
        <v>215</v>
      </c>
      <c r="C39" s="32">
        <v>18.899999999999999</v>
      </c>
      <c r="D39" s="33" t="s">
        <v>255</v>
      </c>
      <c r="E39" s="48" t="str">
        <f t="shared" si="0"/>
        <v>Not Significantly Different</v>
      </c>
      <c r="G39" s="12">
        <f t="shared" si="1"/>
        <v>18.899999999999999</v>
      </c>
      <c r="H39" s="12">
        <f t="shared" si="2"/>
        <v>6</v>
      </c>
      <c r="I39" s="12" t="str">
        <f t="shared" si="3"/>
        <v>+/-</v>
      </c>
      <c r="J39" s="12" t="str">
        <f t="shared" si="4"/>
        <v>0.4</v>
      </c>
      <c r="K39" s="13">
        <f t="shared" si="5"/>
        <v>0.24316109422492402</v>
      </c>
      <c r="L39" s="13">
        <f t="shared" si="6"/>
        <v>-9.9999999999997868E-2</v>
      </c>
      <c r="M39" s="13">
        <f t="shared" si="7"/>
        <v>0.25064471888253259</v>
      </c>
      <c r="N39" s="13">
        <f t="shared" si="8"/>
        <v>-0.3989711031847592</v>
      </c>
      <c r="O39" s="12" t="s">
        <v>254</v>
      </c>
    </row>
    <row r="40" spans="1:15" x14ac:dyDescent="0.25">
      <c r="A40" s="30">
        <v>30</v>
      </c>
      <c r="B40" s="31" t="s">
        <v>237</v>
      </c>
      <c r="C40" s="32">
        <v>18.8</v>
      </c>
      <c r="D40" s="33" t="s">
        <v>228</v>
      </c>
      <c r="E40" s="48" t="str">
        <f t="shared" si="0"/>
        <v>Not Significantly Different</v>
      </c>
      <c r="G40" s="12">
        <f t="shared" si="1"/>
        <v>18.8</v>
      </c>
      <c r="H40" s="12">
        <f t="shared" si="2"/>
        <v>6</v>
      </c>
      <c r="I40" s="12" t="str">
        <f t="shared" si="3"/>
        <v>+/-</v>
      </c>
      <c r="J40" s="12" t="str">
        <f t="shared" si="4"/>
        <v>0.3</v>
      </c>
      <c r="K40" s="13">
        <f t="shared" si="5"/>
        <v>0.18237082066869301</v>
      </c>
      <c r="L40" s="13">
        <f t="shared" si="6"/>
        <v>0</v>
      </c>
      <c r="M40" s="13">
        <f t="shared" si="7"/>
        <v>0.19223572402239389</v>
      </c>
      <c r="N40" s="13">
        <f t="shared" si="8"/>
        <v>0</v>
      </c>
      <c r="O40" s="12" t="s">
        <v>214</v>
      </c>
    </row>
    <row r="41" spans="1:15" x14ac:dyDescent="0.25">
      <c r="A41" s="30">
        <v>30</v>
      </c>
      <c r="B41" s="31" t="s">
        <v>259</v>
      </c>
      <c r="C41" s="32">
        <v>18.8</v>
      </c>
      <c r="D41" s="33" t="s">
        <v>210</v>
      </c>
      <c r="E41" s="48" t="str">
        <f t="shared" si="0"/>
        <v>Not Significantly Different</v>
      </c>
      <c r="G41" s="12">
        <f t="shared" si="1"/>
        <v>18.8</v>
      </c>
      <c r="H41" s="12">
        <f t="shared" si="2"/>
        <v>6</v>
      </c>
      <c r="I41" s="12" t="str">
        <f t="shared" si="3"/>
        <v>+/-</v>
      </c>
      <c r="J41" s="12" t="str">
        <f t="shared" si="4"/>
        <v>0.2</v>
      </c>
      <c r="K41" s="13">
        <f t="shared" si="5"/>
        <v>0.12158054711246201</v>
      </c>
      <c r="L41" s="13">
        <f t="shared" si="6"/>
        <v>0</v>
      </c>
      <c r="M41" s="13">
        <f t="shared" si="7"/>
        <v>0.1359311840425404</v>
      </c>
      <c r="N41" s="13">
        <f t="shared" si="8"/>
        <v>0</v>
      </c>
      <c r="O41" s="12" t="s">
        <v>257</v>
      </c>
    </row>
    <row r="42" spans="1:15" x14ac:dyDescent="0.25">
      <c r="A42" s="30">
        <v>32</v>
      </c>
      <c r="B42" s="31" t="s">
        <v>245</v>
      </c>
      <c r="C42" s="32">
        <v>18.7</v>
      </c>
      <c r="D42" s="33" t="s">
        <v>246</v>
      </c>
      <c r="E42" s="48" t="str">
        <f t="shared" si="0"/>
        <v>Not Significantly Different</v>
      </c>
      <c r="G42" s="12">
        <f t="shared" si="1"/>
        <v>18.7</v>
      </c>
      <c r="H42" s="12">
        <f t="shared" si="2"/>
        <v>6</v>
      </c>
      <c r="I42" s="12" t="str">
        <f t="shared" si="3"/>
        <v>+/-</v>
      </c>
      <c r="J42" s="12" t="str">
        <f t="shared" si="4"/>
        <v>0.9</v>
      </c>
      <c r="K42" s="13">
        <f t="shared" si="5"/>
        <v>0.54711246200607899</v>
      </c>
      <c r="L42" s="13">
        <f t="shared" si="6"/>
        <v>0.10000000000000142</v>
      </c>
      <c r="M42" s="13">
        <f t="shared" si="7"/>
        <v>0.55047933970440222</v>
      </c>
      <c r="N42" s="13">
        <f t="shared" si="8"/>
        <v>0.18165986039312515</v>
      </c>
      <c r="O42" s="12" t="s">
        <v>252</v>
      </c>
    </row>
    <row r="43" spans="1:15" x14ac:dyDescent="0.25">
      <c r="A43" s="30">
        <v>33</v>
      </c>
      <c r="B43" s="31" t="s">
        <v>254</v>
      </c>
      <c r="C43" s="32">
        <v>18.399999999999999</v>
      </c>
      <c r="D43" s="33" t="s">
        <v>217</v>
      </c>
      <c r="E43" s="48" t="str">
        <f t="shared" si="0"/>
        <v>Not Significantly Different</v>
      </c>
      <c r="G43" s="12">
        <f t="shared" si="1"/>
        <v>18.399999999999999</v>
      </c>
      <c r="H43" s="12">
        <f t="shared" si="2"/>
        <v>6</v>
      </c>
      <c r="I43" s="12" t="str">
        <f t="shared" si="3"/>
        <v>+/-</v>
      </c>
      <c r="J43" s="12" t="str">
        <f t="shared" si="4"/>
        <v>0.5</v>
      </c>
      <c r="K43" s="13">
        <f t="shared" si="5"/>
        <v>0.303951367781155</v>
      </c>
      <c r="L43" s="13">
        <f t="shared" si="6"/>
        <v>0.40000000000000213</v>
      </c>
      <c r="M43" s="13">
        <f t="shared" si="7"/>
        <v>0.30997079109986531</v>
      </c>
      <c r="N43" s="13">
        <f t="shared" si="8"/>
        <v>1.2904441692092579</v>
      </c>
      <c r="O43" s="12" t="s">
        <v>259</v>
      </c>
    </row>
    <row r="44" spans="1:15" x14ac:dyDescent="0.25">
      <c r="A44" s="30">
        <v>34</v>
      </c>
      <c r="B44" s="31" t="s">
        <v>241</v>
      </c>
      <c r="C44" s="32">
        <v>18.2</v>
      </c>
      <c r="D44" s="33" t="s">
        <v>217</v>
      </c>
      <c r="E44" s="48" t="str">
        <f t="shared" si="0"/>
        <v>Significantly Different</v>
      </c>
      <c r="G44" s="12">
        <f t="shared" si="1"/>
        <v>18.2</v>
      </c>
      <c r="H44" s="12">
        <f t="shared" si="2"/>
        <v>6</v>
      </c>
      <c r="I44" s="12" t="str">
        <f t="shared" si="3"/>
        <v>+/-</v>
      </c>
      <c r="J44" s="12" t="str">
        <f t="shared" si="4"/>
        <v>0.5</v>
      </c>
      <c r="K44" s="13">
        <f t="shared" si="5"/>
        <v>0.303951367781155</v>
      </c>
      <c r="L44" s="13">
        <f t="shared" si="6"/>
        <v>0.60000000000000142</v>
      </c>
      <c r="M44" s="13">
        <f t="shared" si="7"/>
        <v>0.30997079109986531</v>
      </c>
      <c r="N44" s="13">
        <f t="shared" si="8"/>
        <v>1.9356662538138811</v>
      </c>
      <c r="O44" s="12" t="s">
        <v>261</v>
      </c>
    </row>
    <row r="45" spans="1:15" x14ac:dyDescent="0.25">
      <c r="A45" s="30">
        <v>34</v>
      </c>
      <c r="B45" s="31" t="s">
        <v>257</v>
      </c>
      <c r="C45" s="32">
        <v>18.2</v>
      </c>
      <c r="D45" s="33" t="s">
        <v>228</v>
      </c>
      <c r="E45" s="48" t="str">
        <f t="shared" si="0"/>
        <v>Significantly Different</v>
      </c>
      <c r="G45" s="12">
        <f t="shared" si="1"/>
        <v>18.2</v>
      </c>
      <c r="H45" s="12">
        <f t="shared" si="2"/>
        <v>6</v>
      </c>
      <c r="I45" s="12" t="str">
        <f t="shared" si="3"/>
        <v>+/-</v>
      </c>
      <c r="J45" s="12" t="str">
        <f t="shared" si="4"/>
        <v>0.3</v>
      </c>
      <c r="K45" s="13">
        <f t="shared" si="5"/>
        <v>0.18237082066869301</v>
      </c>
      <c r="L45" s="13">
        <f t="shared" si="6"/>
        <v>0.60000000000000142</v>
      </c>
      <c r="M45" s="13">
        <f t="shared" si="7"/>
        <v>0.19223572402239389</v>
      </c>
      <c r="N45" s="13">
        <f t="shared" si="8"/>
        <v>3.1211680505861978</v>
      </c>
      <c r="O45" s="12" t="s">
        <v>230</v>
      </c>
    </row>
    <row r="46" spans="1:15" x14ac:dyDescent="0.25">
      <c r="A46" s="30">
        <v>36</v>
      </c>
      <c r="B46" s="31" t="s">
        <v>209</v>
      </c>
      <c r="C46" s="32">
        <v>17.899999999999999</v>
      </c>
      <c r="D46" s="33" t="s">
        <v>246</v>
      </c>
      <c r="E46" s="48" t="str">
        <f t="shared" si="0"/>
        <v>Not Significantly Different</v>
      </c>
      <c r="G46" s="12">
        <f t="shared" si="1"/>
        <v>17.899999999999999</v>
      </c>
      <c r="H46" s="12">
        <f t="shared" si="2"/>
        <v>6</v>
      </c>
      <c r="I46" s="12" t="str">
        <f t="shared" si="3"/>
        <v>+/-</v>
      </c>
      <c r="J46" s="12" t="str">
        <f t="shared" si="4"/>
        <v>0.9</v>
      </c>
      <c r="K46" s="13">
        <f t="shared" si="5"/>
        <v>0.54711246200607899</v>
      </c>
      <c r="L46" s="13">
        <f t="shared" si="6"/>
        <v>0.90000000000000213</v>
      </c>
      <c r="M46" s="13">
        <f t="shared" si="7"/>
        <v>0.55047933970440222</v>
      </c>
      <c r="N46" s="13">
        <f t="shared" si="8"/>
        <v>1.6349387435381071</v>
      </c>
      <c r="O46" s="12" t="s">
        <v>243</v>
      </c>
    </row>
    <row r="47" spans="1:15" x14ac:dyDescent="0.25">
      <c r="A47" s="30">
        <v>37</v>
      </c>
      <c r="B47" s="31" t="s">
        <v>235</v>
      </c>
      <c r="C47" s="32">
        <v>17.8</v>
      </c>
      <c r="D47" s="33" t="s">
        <v>210</v>
      </c>
      <c r="E47" s="48" t="str">
        <f t="shared" si="0"/>
        <v>Significantly Different</v>
      </c>
      <c r="G47" s="12">
        <f t="shared" si="1"/>
        <v>17.8</v>
      </c>
      <c r="H47" s="12">
        <f t="shared" si="2"/>
        <v>6</v>
      </c>
      <c r="I47" s="12" t="str">
        <f t="shared" si="3"/>
        <v>+/-</v>
      </c>
      <c r="J47" s="12" t="str">
        <f t="shared" si="4"/>
        <v>0.2</v>
      </c>
      <c r="K47" s="13">
        <f t="shared" si="5"/>
        <v>0.12158054711246201</v>
      </c>
      <c r="L47" s="13">
        <f t="shared" si="6"/>
        <v>1</v>
      </c>
      <c r="M47" s="13">
        <f t="shared" si="7"/>
        <v>0.1359311840425404</v>
      </c>
      <c r="N47" s="13">
        <f t="shared" si="8"/>
        <v>7.3566636459743089</v>
      </c>
      <c r="O47" s="12" t="s">
        <v>260</v>
      </c>
    </row>
    <row r="48" spans="1:15" x14ac:dyDescent="0.25">
      <c r="A48" s="30">
        <v>37</v>
      </c>
      <c r="B48" s="31" t="s">
        <v>260</v>
      </c>
      <c r="C48" s="32">
        <v>17.8</v>
      </c>
      <c r="D48" s="33" t="s">
        <v>255</v>
      </c>
      <c r="E48" s="48" t="str">
        <f t="shared" si="0"/>
        <v>Significantly Different</v>
      </c>
      <c r="G48" s="12">
        <f t="shared" si="1"/>
        <v>17.8</v>
      </c>
      <c r="H48" s="12">
        <f t="shared" si="2"/>
        <v>6</v>
      </c>
      <c r="I48" s="12" t="str">
        <f t="shared" si="3"/>
        <v>+/-</v>
      </c>
      <c r="J48" s="12" t="str">
        <f t="shared" si="4"/>
        <v>0.4</v>
      </c>
      <c r="K48" s="13">
        <f t="shared" si="5"/>
        <v>0.24316109422492402</v>
      </c>
      <c r="L48" s="13">
        <f t="shared" si="6"/>
        <v>1</v>
      </c>
      <c r="M48" s="13">
        <f t="shared" si="7"/>
        <v>0.25064471888253259</v>
      </c>
      <c r="N48" s="13">
        <f t="shared" si="8"/>
        <v>3.9897110318476767</v>
      </c>
      <c r="O48" s="12" t="s">
        <v>239</v>
      </c>
    </row>
    <row r="49" spans="1:15" x14ac:dyDescent="0.25">
      <c r="A49" s="30">
        <v>39</v>
      </c>
      <c r="B49" s="31" t="s">
        <v>236</v>
      </c>
      <c r="C49" s="32">
        <v>17.7</v>
      </c>
      <c r="D49" s="33" t="s">
        <v>255</v>
      </c>
      <c r="E49" s="48" t="str">
        <f t="shared" si="0"/>
        <v>Significantly Different</v>
      </c>
      <c r="G49" s="12">
        <f t="shared" si="1"/>
        <v>17.7</v>
      </c>
      <c r="H49" s="12">
        <f t="shared" si="2"/>
        <v>6</v>
      </c>
      <c r="I49" s="12" t="str">
        <f t="shared" si="3"/>
        <v>+/-</v>
      </c>
      <c r="J49" s="12" t="str">
        <f t="shared" si="4"/>
        <v>0.4</v>
      </c>
      <c r="K49" s="13">
        <f t="shared" si="5"/>
        <v>0.24316109422492402</v>
      </c>
      <c r="L49" s="13">
        <f t="shared" si="6"/>
        <v>1.1000000000000014</v>
      </c>
      <c r="M49" s="13">
        <f t="shared" si="7"/>
        <v>0.25064471888253259</v>
      </c>
      <c r="N49" s="13">
        <f t="shared" si="8"/>
        <v>4.3886821350324503</v>
      </c>
      <c r="O49" s="12" t="s">
        <v>248</v>
      </c>
    </row>
    <row r="50" spans="1:15" x14ac:dyDescent="0.25">
      <c r="A50" s="30">
        <v>40</v>
      </c>
      <c r="B50" s="31" t="s">
        <v>231</v>
      </c>
      <c r="C50" s="32">
        <v>17.600000000000001</v>
      </c>
      <c r="D50" s="33" t="s">
        <v>228</v>
      </c>
      <c r="E50" s="48" t="str">
        <f t="shared" si="0"/>
        <v>Significantly Different</v>
      </c>
      <c r="G50" s="12">
        <f t="shared" si="1"/>
        <v>17.600000000000001</v>
      </c>
      <c r="H50" s="12">
        <f t="shared" si="2"/>
        <v>6</v>
      </c>
      <c r="I50" s="12" t="str">
        <f t="shared" si="3"/>
        <v>+/-</v>
      </c>
      <c r="J50" s="12" t="str">
        <f t="shared" si="4"/>
        <v>0.3</v>
      </c>
      <c r="K50" s="13">
        <f t="shared" si="5"/>
        <v>0.18237082066869301</v>
      </c>
      <c r="L50" s="13">
        <f t="shared" si="6"/>
        <v>1.1999999999999993</v>
      </c>
      <c r="M50" s="13">
        <f t="shared" si="7"/>
        <v>0.19223572402239389</v>
      </c>
      <c r="N50" s="13">
        <f t="shared" si="8"/>
        <v>6.242336101172377</v>
      </c>
      <c r="O50" s="12" t="s">
        <v>245</v>
      </c>
    </row>
    <row r="51" spans="1:15" x14ac:dyDescent="0.25">
      <c r="A51" s="30">
        <v>41</v>
      </c>
      <c r="B51" s="31" t="s">
        <v>219</v>
      </c>
      <c r="C51" s="32">
        <v>17.5</v>
      </c>
      <c r="D51" s="33" t="s">
        <v>255</v>
      </c>
      <c r="E51" s="48" t="str">
        <f t="shared" si="0"/>
        <v>Significantly Different</v>
      </c>
      <c r="G51" s="12">
        <f t="shared" si="1"/>
        <v>17.5</v>
      </c>
      <c r="H51" s="12">
        <f t="shared" si="2"/>
        <v>6</v>
      </c>
      <c r="I51" s="12" t="str">
        <f t="shared" si="3"/>
        <v>+/-</v>
      </c>
      <c r="J51" s="12" t="str">
        <f t="shared" si="4"/>
        <v>0.4</v>
      </c>
      <c r="K51" s="13">
        <f t="shared" si="5"/>
        <v>0.24316109422492402</v>
      </c>
      <c r="L51" s="13">
        <f t="shared" si="6"/>
        <v>1.3000000000000007</v>
      </c>
      <c r="M51" s="13">
        <f t="shared" si="7"/>
        <v>0.25064471888253259</v>
      </c>
      <c r="N51" s="13">
        <f t="shared" si="8"/>
        <v>5.1866243414019824</v>
      </c>
      <c r="O51" s="12" t="s">
        <v>263</v>
      </c>
    </row>
    <row r="52" spans="1:15" x14ac:dyDescent="0.25">
      <c r="A52" s="30">
        <v>42</v>
      </c>
      <c r="B52" s="31" t="s">
        <v>232</v>
      </c>
      <c r="C52" s="32">
        <v>17.3</v>
      </c>
      <c r="D52" s="33" t="s">
        <v>255</v>
      </c>
      <c r="E52" s="48" t="str">
        <f t="shared" si="0"/>
        <v>Significantly Different</v>
      </c>
      <c r="G52" s="12">
        <f t="shared" si="1"/>
        <v>17.3</v>
      </c>
      <c r="H52" s="12">
        <f t="shared" si="2"/>
        <v>6</v>
      </c>
      <c r="I52" s="12" t="str">
        <f t="shared" si="3"/>
        <v>+/-</v>
      </c>
      <c r="J52" s="12" t="str">
        <f t="shared" si="4"/>
        <v>0.4</v>
      </c>
      <c r="K52" s="13">
        <f t="shared" si="5"/>
        <v>0.24316109422492402</v>
      </c>
      <c r="L52" s="13">
        <f t="shared" si="6"/>
        <v>1.5</v>
      </c>
      <c r="M52" s="13">
        <f t="shared" si="7"/>
        <v>0.25064471888253259</v>
      </c>
      <c r="N52" s="13">
        <f t="shared" si="8"/>
        <v>5.9845665477715153</v>
      </c>
      <c r="O52" s="12" t="s">
        <v>238</v>
      </c>
    </row>
    <row r="53" spans="1:15" x14ac:dyDescent="0.25">
      <c r="A53" s="30">
        <v>43</v>
      </c>
      <c r="B53" s="31" t="s">
        <v>240</v>
      </c>
      <c r="C53" s="32">
        <v>17.2</v>
      </c>
      <c r="D53" s="33" t="s">
        <v>210</v>
      </c>
      <c r="E53" s="48" t="str">
        <f t="shared" si="0"/>
        <v>Significantly Different</v>
      </c>
      <c r="G53" s="12">
        <f t="shared" si="1"/>
        <v>17.2</v>
      </c>
      <c r="H53" s="12">
        <f t="shared" si="2"/>
        <v>6</v>
      </c>
      <c r="I53" s="12" t="str">
        <f t="shared" si="3"/>
        <v>+/-</v>
      </c>
      <c r="J53" s="12" t="str">
        <f t="shared" si="4"/>
        <v>0.2</v>
      </c>
      <c r="K53" s="13">
        <f t="shared" si="5"/>
        <v>0.12158054711246201</v>
      </c>
      <c r="L53" s="13">
        <f t="shared" si="6"/>
        <v>1.6000000000000014</v>
      </c>
      <c r="M53" s="13">
        <f t="shared" si="7"/>
        <v>0.1359311840425404</v>
      </c>
      <c r="N53" s="13">
        <f t="shared" si="8"/>
        <v>11.770661833558904</v>
      </c>
      <c r="O53" s="12" t="s">
        <v>251</v>
      </c>
    </row>
    <row r="54" spans="1:15" x14ac:dyDescent="0.25">
      <c r="A54" s="30">
        <v>44</v>
      </c>
      <c r="B54" s="31" t="s">
        <v>220</v>
      </c>
      <c r="C54" s="32">
        <v>17</v>
      </c>
      <c r="D54" s="33" t="s">
        <v>255</v>
      </c>
      <c r="E54" s="48" t="str">
        <f t="shared" si="0"/>
        <v>Significantly Different</v>
      </c>
      <c r="G54" s="12">
        <f t="shared" si="1"/>
        <v>17</v>
      </c>
      <c r="H54" s="12">
        <f t="shared" si="2"/>
        <v>6</v>
      </c>
      <c r="I54" s="12" t="str">
        <f t="shared" si="3"/>
        <v>+/-</v>
      </c>
      <c r="J54" s="12" t="str">
        <f t="shared" si="4"/>
        <v>0.4</v>
      </c>
      <c r="K54" s="13">
        <f t="shared" si="5"/>
        <v>0.24316109422492402</v>
      </c>
      <c r="L54" s="13">
        <f t="shared" si="6"/>
        <v>1.8000000000000007</v>
      </c>
      <c r="M54" s="13">
        <f t="shared" si="7"/>
        <v>0.25064471888253259</v>
      </c>
      <c r="N54" s="13">
        <f t="shared" si="8"/>
        <v>7.1814798573258214</v>
      </c>
      <c r="O54" s="12" t="s">
        <v>258</v>
      </c>
    </row>
    <row r="55" spans="1:15" x14ac:dyDescent="0.25">
      <c r="A55" s="30">
        <v>45</v>
      </c>
      <c r="B55" s="31" t="s">
        <v>247</v>
      </c>
      <c r="C55" s="32">
        <v>16.600000000000001</v>
      </c>
      <c r="D55" s="33" t="s">
        <v>228</v>
      </c>
      <c r="E55" s="48" t="str">
        <f t="shared" si="0"/>
        <v>Significantly Different</v>
      </c>
      <c r="G55" s="12">
        <f t="shared" si="1"/>
        <v>16.600000000000001</v>
      </c>
      <c r="H55" s="12">
        <f t="shared" si="2"/>
        <v>6</v>
      </c>
      <c r="I55" s="12" t="str">
        <f t="shared" si="3"/>
        <v>+/-</v>
      </c>
      <c r="J55" s="12" t="str">
        <f t="shared" si="4"/>
        <v>0.3</v>
      </c>
      <c r="K55" s="13">
        <f t="shared" si="5"/>
        <v>0.18237082066869301</v>
      </c>
      <c r="L55" s="13">
        <f t="shared" si="6"/>
        <v>2.1999999999999993</v>
      </c>
      <c r="M55" s="13">
        <f t="shared" si="7"/>
        <v>0.19223572402239389</v>
      </c>
      <c r="N55" s="13">
        <f t="shared" si="8"/>
        <v>11.44428285214936</v>
      </c>
      <c r="O55" s="12" t="s">
        <v>232</v>
      </c>
    </row>
    <row r="56" spans="1:15" x14ac:dyDescent="0.25">
      <c r="A56" s="30">
        <v>46</v>
      </c>
      <c r="B56" s="31" t="s">
        <v>218</v>
      </c>
      <c r="C56" s="32">
        <v>16.2</v>
      </c>
      <c r="D56" s="33" t="s">
        <v>206</v>
      </c>
      <c r="E56" s="48" t="str">
        <f t="shared" si="0"/>
        <v>Significantly Different</v>
      </c>
      <c r="G56" s="12">
        <f t="shared" si="1"/>
        <v>16.2</v>
      </c>
      <c r="H56" s="12">
        <f t="shared" si="2"/>
        <v>6</v>
      </c>
      <c r="I56" s="12" t="str">
        <f t="shared" si="3"/>
        <v>+/-</v>
      </c>
      <c r="J56" s="12" t="str">
        <f t="shared" si="4"/>
        <v>0.1</v>
      </c>
      <c r="K56" s="13">
        <f t="shared" si="5"/>
        <v>6.0790273556231005E-2</v>
      </c>
      <c r="L56" s="13">
        <f t="shared" si="6"/>
        <v>2.6000000000000014</v>
      </c>
      <c r="M56" s="13">
        <f t="shared" si="7"/>
        <v>8.5970429323592404E-2</v>
      </c>
      <c r="N56" s="13">
        <f t="shared" si="8"/>
        <v>30.242957031348656</v>
      </c>
      <c r="O56" s="12" t="s">
        <v>209</v>
      </c>
    </row>
    <row r="57" spans="1:15" x14ac:dyDescent="0.25">
      <c r="A57" s="30">
        <v>47</v>
      </c>
      <c r="B57" s="31" t="s">
        <v>238</v>
      </c>
      <c r="C57" s="32">
        <v>15.4</v>
      </c>
      <c r="D57" s="33" t="s">
        <v>265</v>
      </c>
      <c r="E57" s="48" t="str">
        <f t="shared" si="0"/>
        <v>Significantly Different</v>
      </c>
      <c r="G57" s="12">
        <f t="shared" si="1"/>
        <v>15.4</v>
      </c>
      <c r="H57" s="12">
        <f t="shared" si="2"/>
        <v>6</v>
      </c>
      <c r="I57" s="12" t="str">
        <f t="shared" si="3"/>
        <v>+/-</v>
      </c>
      <c r="J57" s="12" t="str">
        <f t="shared" si="4"/>
        <v>0.7</v>
      </c>
      <c r="K57" s="13">
        <f t="shared" si="5"/>
        <v>0.42553191489361697</v>
      </c>
      <c r="L57" s="13">
        <f t="shared" si="6"/>
        <v>3.4000000000000004</v>
      </c>
      <c r="M57" s="13">
        <f t="shared" si="7"/>
        <v>0.42985214661796195</v>
      </c>
      <c r="N57" s="13">
        <f t="shared" si="8"/>
        <v>7.9096964543527228</v>
      </c>
      <c r="O57" s="12" t="s">
        <v>262</v>
      </c>
    </row>
    <row r="58" spans="1:15" x14ac:dyDescent="0.25">
      <c r="A58" s="30">
        <v>48</v>
      </c>
      <c r="B58" s="31" t="s">
        <v>227</v>
      </c>
      <c r="C58" s="32">
        <v>14.9</v>
      </c>
      <c r="D58" s="33" t="s">
        <v>253</v>
      </c>
      <c r="E58" s="48" t="str">
        <f t="shared" si="0"/>
        <v>Significantly Different</v>
      </c>
      <c r="G58" s="12">
        <f t="shared" si="1"/>
        <v>14.9</v>
      </c>
      <c r="H58" s="12">
        <f t="shared" si="2"/>
        <v>6</v>
      </c>
      <c r="I58" s="12" t="str">
        <f t="shared" si="3"/>
        <v>+/-</v>
      </c>
      <c r="J58" s="12" t="str">
        <f t="shared" si="4"/>
        <v>0.6</v>
      </c>
      <c r="K58" s="13">
        <f t="shared" si="5"/>
        <v>0.36474164133738601</v>
      </c>
      <c r="L58" s="13">
        <f t="shared" si="6"/>
        <v>3.9000000000000004</v>
      </c>
      <c r="M58" s="13">
        <f t="shared" si="7"/>
        <v>0.36977279819442066</v>
      </c>
      <c r="N58" s="13">
        <f t="shared" si="8"/>
        <v>10.547017030575198</v>
      </c>
      <c r="O58" s="12" t="s">
        <v>256</v>
      </c>
    </row>
    <row r="59" spans="1:15" x14ac:dyDescent="0.25">
      <c r="A59" s="30">
        <v>49</v>
      </c>
      <c r="B59" s="31" t="s">
        <v>258</v>
      </c>
      <c r="C59" s="32">
        <v>14.7</v>
      </c>
      <c r="D59" s="33" t="s">
        <v>210</v>
      </c>
      <c r="E59" s="48" t="str">
        <f t="shared" si="0"/>
        <v>Significantly Different</v>
      </c>
      <c r="G59" s="12">
        <f t="shared" si="1"/>
        <v>14.7</v>
      </c>
      <c r="H59" s="12">
        <f t="shared" si="2"/>
        <v>6</v>
      </c>
      <c r="I59" s="12" t="str">
        <f t="shared" si="3"/>
        <v>+/-</v>
      </c>
      <c r="J59" s="12" t="str">
        <f t="shared" si="4"/>
        <v>0.2</v>
      </c>
      <c r="K59" s="13">
        <f t="shared" si="5"/>
        <v>0.12158054711246201</v>
      </c>
      <c r="L59" s="13">
        <f t="shared" si="6"/>
        <v>4.1000000000000014</v>
      </c>
      <c r="M59" s="13">
        <f t="shared" si="7"/>
        <v>0.1359311840425404</v>
      </c>
      <c r="N59" s="13">
        <f t="shared" si="8"/>
        <v>30.162320948494674</v>
      </c>
      <c r="O59" s="12" t="s">
        <v>212</v>
      </c>
    </row>
    <row r="60" spans="1:15" x14ac:dyDescent="0.25">
      <c r="A60" s="30">
        <v>50</v>
      </c>
      <c r="B60" s="31" t="s">
        <v>226</v>
      </c>
      <c r="C60" s="32">
        <v>14.4</v>
      </c>
      <c r="D60" s="33" t="s">
        <v>294</v>
      </c>
      <c r="E60" s="48" t="str">
        <f t="shared" si="0"/>
        <v>Significantly Different</v>
      </c>
      <c r="G60" s="12">
        <f t="shared" si="1"/>
        <v>14.4</v>
      </c>
      <c r="H60" s="12">
        <f t="shared" si="2"/>
        <v>6</v>
      </c>
      <c r="I60" s="12" t="str">
        <f t="shared" si="3"/>
        <v>+/-</v>
      </c>
      <c r="J60" s="12" t="str">
        <f t="shared" si="4"/>
        <v>0.8</v>
      </c>
      <c r="K60" s="13">
        <f t="shared" si="5"/>
        <v>0.48632218844984804</v>
      </c>
      <c r="L60" s="13">
        <f t="shared" si="6"/>
        <v>4.4000000000000004</v>
      </c>
      <c r="M60" s="13">
        <f t="shared" si="7"/>
        <v>0.49010685399991183</v>
      </c>
      <c r="N60" s="13">
        <f t="shared" si="8"/>
        <v>8.9776340895669087</v>
      </c>
      <c r="O60" s="12" t="s">
        <v>234</v>
      </c>
    </row>
    <row r="61" spans="1:15" x14ac:dyDescent="0.25">
      <c r="A61" s="30">
        <v>51</v>
      </c>
      <c r="B61" s="31" t="s">
        <v>230</v>
      </c>
      <c r="C61" s="32">
        <v>12.5</v>
      </c>
      <c r="D61" s="33" t="s">
        <v>294</v>
      </c>
      <c r="E61" s="48" t="str">
        <f t="shared" si="0"/>
        <v>Significantly Different</v>
      </c>
      <c r="G61" s="12">
        <f t="shared" si="1"/>
        <v>12.5</v>
      </c>
      <c r="H61" s="12">
        <f t="shared" si="2"/>
        <v>6</v>
      </c>
      <c r="I61" s="12" t="str">
        <f t="shared" si="3"/>
        <v>+/-</v>
      </c>
      <c r="J61" s="12" t="str">
        <f t="shared" si="4"/>
        <v>0.8</v>
      </c>
      <c r="K61" s="13">
        <f t="shared" si="5"/>
        <v>0.48632218844984804</v>
      </c>
      <c r="L61" s="13">
        <f t="shared" si="6"/>
        <v>6.3000000000000007</v>
      </c>
      <c r="M61" s="13">
        <f t="shared" si="7"/>
        <v>0.49010685399991183</v>
      </c>
      <c r="N61" s="13">
        <f t="shared" si="8"/>
        <v>12.85433971915262</v>
      </c>
      <c r="O61" s="12" t="s">
        <v>216</v>
      </c>
    </row>
    <row r="62" spans="1:15" ht="15.75" thickBot="1" x14ac:dyDescent="0.3">
      <c r="A62" s="36"/>
      <c r="B62" s="37" t="s">
        <v>264</v>
      </c>
      <c r="C62" s="38">
        <v>17.100000000000001</v>
      </c>
      <c r="D62" s="39" t="s">
        <v>255</v>
      </c>
      <c r="E62" s="49" t="str">
        <f t="shared" si="0"/>
        <v>Significantly Different</v>
      </c>
      <c r="G62" s="12">
        <f t="shared" si="1"/>
        <v>17.100000000000001</v>
      </c>
      <c r="H62" s="12">
        <f t="shared" si="2"/>
        <v>6</v>
      </c>
      <c r="I62" s="12" t="str">
        <f t="shared" si="3"/>
        <v>+/-</v>
      </c>
      <c r="J62" s="12" t="str">
        <f t="shared" si="4"/>
        <v>0.4</v>
      </c>
      <c r="K62" s="13">
        <f t="shared" si="5"/>
        <v>0.24316109422492402</v>
      </c>
      <c r="L62" s="13">
        <f t="shared" si="6"/>
        <v>1.6999999999999993</v>
      </c>
      <c r="M62" s="13">
        <f t="shared" si="7"/>
        <v>0.25064471888253259</v>
      </c>
      <c r="N62" s="13">
        <f t="shared" si="8"/>
        <v>6.7825087541410483</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203" priority="5" operator="equal">
      <formula>"State Selected"</formula>
    </cfRule>
    <cfRule type="cellIs" dxfId="202" priority="6" operator="equal">
      <formula>"Not Significantly Different"</formula>
    </cfRule>
  </conditionalFormatting>
  <conditionalFormatting sqref="E10:E62">
    <cfRule type="cellIs" dxfId="201" priority="1" operator="equal">
      <formula>"OTHER ERROR"</formula>
    </cfRule>
    <cfRule type="cellIs" dxfId="200" priority="2" operator="equal">
      <formula>"Statistical Test not applicable"</formula>
    </cfRule>
    <cfRule type="cellIs" dxfId="199" priority="3" operator="equal">
      <formula>"Geography Selected"</formula>
    </cfRule>
    <cfRule type="cellIs" dxfId="198"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765105DC-5641-4C4B-94C3-25DFE172B094}">
      <formula1>$O$10:$O$62</formula1>
    </dataValidation>
  </dataValidation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C6AD6-C4F2-464D-9122-8203FF55A198}">
  <sheetPr codeName="Sheet114"/>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115</v>
      </c>
    </row>
    <row r="2" spans="1:16" x14ac:dyDescent="0.25">
      <c r="A2" s="14" t="s">
        <v>181</v>
      </c>
      <c r="B2" s="12" t="s">
        <v>596</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2.2999999999999998</v>
      </c>
      <c r="C6" s="12" t="s">
        <v>188</v>
      </c>
      <c r="H6" s="19" t="s">
        <v>189</v>
      </c>
      <c r="I6" s="12">
        <f>VLOOKUP($B$4,$B$9:$K$62,6,FALSE)</f>
        <v>2.2999999999999998</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2.2999999999999998</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2.2999999999999998</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211</v>
      </c>
      <c r="C11" s="32">
        <v>6.2</v>
      </c>
      <c r="D11" s="35" t="s">
        <v>265</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6.2</v>
      </c>
      <c r="H11" s="12">
        <f t="shared" ref="H11:H62" si="2">LEN(TRIM(D11))</f>
        <v>6</v>
      </c>
      <c r="I11" s="12" t="str">
        <f t="shared" ref="I11:I62" si="3">IF(H11&gt;=3,MID(TRIM(D11),1,3),"NO")</f>
        <v>+/-</v>
      </c>
      <c r="J11" s="12" t="str">
        <f t="shared" ref="J11:J62" si="4">IF(TRIM(I11)="+/-",MID(TRIM(D11),4,H11-3),D11)</f>
        <v>0.7</v>
      </c>
      <c r="K11" s="13">
        <f t="shared" ref="K11:K62" si="5">IF(TRIM(J11)="*****",0,IF(ISERROR(VALUE(J11)),"NA",VALUE(J11/$I$4)))</f>
        <v>0.42553191489361697</v>
      </c>
      <c r="L11" s="13">
        <f t="shared" ref="L11:L62" si="6">IF(AND(ISNUMBER(G11),ISNUMBER($I$6)),$I$6-G11,"N/A")</f>
        <v>-3.9000000000000004</v>
      </c>
      <c r="M11" s="13">
        <f t="shared" ref="M11:M62" si="7">IF(AND(ISNUMBER(K11),ISNUMBER($I$7)),SQRT(K11^2+($I$7)^2),"N/A")</f>
        <v>0.42985214661796195</v>
      </c>
      <c r="N11" s="13">
        <f>IF(AND(ISNUMBER(L11),ISNUMBER(M11),M11&lt;&gt;0),L11/M11,"NA")</f>
        <v>-9.0728871094045935</v>
      </c>
      <c r="O11" s="12" t="s">
        <v>208</v>
      </c>
    </row>
    <row r="12" spans="1:16" x14ac:dyDescent="0.25">
      <c r="A12" s="30">
        <v>2</v>
      </c>
      <c r="B12" s="31" t="s">
        <v>245</v>
      </c>
      <c r="C12" s="32">
        <v>5</v>
      </c>
      <c r="D12" s="33" t="s">
        <v>253</v>
      </c>
      <c r="E12" s="48" t="str">
        <f t="shared" si="0"/>
        <v>Significantly Different</v>
      </c>
      <c r="G12" s="12">
        <f t="shared" si="1"/>
        <v>5</v>
      </c>
      <c r="H12" s="12">
        <f t="shared" si="2"/>
        <v>6</v>
      </c>
      <c r="I12" s="12" t="str">
        <f t="shared" si="3"/>
        <v>+/-</v>
      </c>
      <c r="J12" s="12" t="str">
        <f t="shared" si="4"/>
        <v>0.6</v>
      </c>
      <c r="K12" s="13">
        <f t="shared" si="5"/>
        <v>0.36474164133738601</v>
      </c>
      <c r="L12" s="13">
        <f t="shared" si="6"/>
        <v>-2.7</v>
      </c>
      <c r="M12" s="13">
        <f t="shared" si="7"/>
        <v>0.36977279819442066</v>
      </c>
      <c r="N12" s="13">
        <f t="shared" ref="N12:N62" si="8">IF(AND(ISNUMBER(L12),ISNUMBER(M12),M12&lt;&gt;0),L12/M12,"NA")</f>
        <v>-7.3017810211674439</v>
      </c>
      <c r="O12" s="12" t="s">
        <v>211</v>
      </c>
    </row>
    <row r="13" spans="1:16" x14ac:dyDescent="0.25">
      <c r="A13" s="30">
        <v>3</v>
      </c>
      <c r="B13" s="31" t="s">
        <v>226</v>
      </c>
      <c r="C13" s="32">
        <v>3.8</v>
      </c>
      <c r="D13" s="33" t="s">
        <v>253</v>
      </c>
      <c r="E13" s="48" t="str">
        <f t="shared" si="0"/>
        <v>Significantly Different</v>
      </c>
      <c r="G13" s="12">
        <f t="shared" si="1"/>
        <v>3.8</v>
      </c>
      <c r="H13" s="12">
        <f t="shared" si="2"/>
        <v>6</v>
      </c>
      <c r="I13" s="12" t="str">
        <f t="shared" si="3"/>
        <v>+/-</v>
      </c>
      <c r="J13" s="12" t="str">
        <f t="shared" si="4"/>
        <v>0.6</v>
      </c>
      <c r="K13" s="13">
        <f t="shared" si="5"/>
        <v>0.36474164133738601</v>
      </c>
      <c r="L13" s="13">
        <f t="shared" si="6"/>
        <v>-1.5</v>
      </c>
      <c r="M13" s="13">
        <f t="shared" si="7"/>
        <v>0.36977279819442066</v>
      </c>
      <c r="N13" s="13">
        <f t="shared" si="8"/>
        <v>-4.0565450117596908</v>
      </c>
      <c r="O13" s="12" t="s">
        <v>213</v>
      </c>
    </row>
    <row r="14" spans="1:16" x14ac:dyDescent="0.25">
      <c r="A14" s="30">
        <v>4</v>
      </c>
      <c r="B14" s="31" t="s">
        <v>252</v>
      </c>
      <c r="C14" s="32">
        <v>3.7</v>
      </c>
      <c r="D14" s="33" t="s">
        <v>255</v>
      </c>
      <c r="E14" s="48" t="str">
        <f t="shared" si="0"/>
        <v>Significantly Different</v>
      </c>
      <c r="G14" s="12">
        <f t="shared" si="1"/>
        <v>3.7</v>
      </c>
      <c r="H14" s="12">
        <f t="shared" si="2"/>
        <v>6</v>
      </c>
      <c r="I14" s="12" t="str">
        <f t="shared" si="3"/>
        <v>+/-</v>
      </c>
      <c r="J14" s="12" t="str">
        <f t="shared" si="4"/>
        <v>0.4</v>
      </c>
      <c r="K14" s="13">
        <f t="shared" si="5"/>
        <v>0.24316109422492402</v>
      </c>
      <c r="L14" s="13">
        <f t="shared" si="6"/>
        <v>-1.4000000000000004</v>
      </c>
      <c r="M14" s="13">
        <f t="shared" si="7"/>
        <v>0.25064471888253259</v>
      </c>
      <c r="N14" s="13">
        <f t="shared" si="8"/>
        <v>-5.5855954445867493</v>
      </c>
      <c r="O14" s="12" t="s">
        <v>215</v>
      </c>
    </row>
    <row r="15" spans="1:16" x14ac:dyDescent="0.25">
      <c r="A15" s="30">
        <v>5</v>
      </c>
      <c r="B15" s="31" t="s">
        <v>239</v>
      </c>
      <c r="C15" s="32">
        <v>3.5</v>
      </c>
      <c r="D15" s="33" t="s">
        <v>210</v>
      </c>
      <c r="E15" s="48" t="str">
        <f t="shared" si="0"/>
        <v>Significantly Different</v>
      </c>
      <c r="G15" s="12">
        <f t="shared" si="1"/>
        <v>3.5</v>
      </c>
      <c r="H15" s="12">
        <f t="shared" si="2"/>
        <v>6</v>
      </c>
      <c r="I15" s="12" t="str">
        <f t="shared" si="3"/>
        <v>+/-</v>
      </c>
      <c r="J15" s="12" t="str">
        <f t="shared" si="4"/>
        <v>0.2</v>
      </c>
      <c r="K15" s="13">
        <f t="shared" si="5"/>
        <v>0.12158054711246201</v>
      </c>
      <c r="L15" s="13">
        <f t="shared" si="6"/>
        <v>-1.2000000000000002</v>
      </c>
      <c r="M15" s="13">
        <f t="shared" si="7"/>
        <v>0.1359311840425404</v>
      </c>
      <c r="N15" s="13">
        <f t="shared" si="8"/>
        <v>-8.827996375169171</v>
      </c>
      <c r="O15" s="12" t="s">
        <v>218</v>
      </c>
    </row>
    <row r="16" spans="1:16" x14ac:dyDescent="0.25">
      <c r="A16" s="30">
        <v>5</v>
      </c>
      <c r="B16" s="31" t="s">
        <v>209</v>
      </c>
      <c r="C16" s="32">
        <v>3.5</v>
      </c>
      <c r="D16" s="33" t="s">
        <v>217</v>
      </c>
      <c r="E16" s="48" t="str">
        <f t="shared" si="0"/>
        <v>Significantly Different</v>
      </c>
      <c r="G16" s="12">
        <f t="shared" si="1"/>
        <v>3.5</v>
      </c>
      <c r="H16" s="12">
        <f t="shared" si="2"/>
        <v>6</v>
      </c>
      <c r="I16" s="12" t="str">
        <f t="shared" si="3"/>
        <v>+/-</v>
      </c>
      <c r="J16" s="12" t="str">
        <f t="shared" si="4"/>
        <v>0.5</v>
      </c>
      <c r="K16" s="13">
        <f t="shared" si="5"/>
        <v>0.303951367781155</v>
      </c>
      <c r="L16" s="13">
        <f t="shared" si="6"/>
        <v>-1.2000000000000002</v>
      </c>
      <c r="M16" s="13">
        <f t="shared" si="7"/>
        <v>0.30997079109986531</v>
      </c>
      <c r="N16" s="13">
        <f t="shared" si="8"/>
        <v>-3.8713325076277538</v>
      </c>
      <c r="O16" s="12" t="s">
        <v>220</v>
      </c>
    </row>
    <row r="17" spans="1:15" x14ac:dyDescent="0.25">
      <c r="A17" s="30">
        <v>7</v>
      </c>
      <c r="B17" s="31" t="s">
        <v>259</v>
      </c>
      <c r="C17" s="32">
        <v>3.4</v>
      </c>
      <c r="D17" s="33" t="s">
        <v>206</v>
      </c>
      <c r="E17" s="48" t="str">
        <f t="shared" si="0"/>
        <v>Significantly Different</v>
      </c>
      <c r="G17" s="12">
        <f t="shared" si="1"/>
        <v>3.4</v>
      </c>
      <c r="H17" s="12">
        <f t="shared" si="2"/>
        <v>6</v>
      </c>
      <c r="I17" s="12" t="str">
        <f t="shared" si="3"/>
        <v>+/-</v>
      </c>
      <c r="J17" s="12" t="str">
        <f t="shared" si="4"/>
        <v>0.1</v>
      </c>
      <c r="K17" s="13">
        <f t="shared" si="5"/>
        <v>6.0790273556231005E-2</v>
      </c>
      <c r="L17" s="13">
        <f t="shared" si="6"/>
        <v>-1.1000000000000001</v>
      </c>
      <c r="M17" s="13">
        <f t="shared" si="7"/>
        <v>8.5970429323592404E-2</v>
      </c>
      <c r="N17" s="13">
        <f t="shared" si="8"/>
        <v>-12.795097205570579</v>
      </c>
      <c r="O17" s="12" t="s">
        <v>222</v>
      </c>
    </row>
    <row r="18" spans="1:15" x14ac:dyDescent="0.25">
      <c r="A18" s="30">
        <v>8</v>
      </c>
      <c r="B18" s="31" t="s">
        <v>218</v>
      </c>
      <c r="C18" s="32">
        <v>3.1</v>
      </c>
      <c r="D18" s="33" t="s">
        <v>206</v>
      </c>
      <c r="E18" s="48" t="str">
        <f t="shared" si="0"/>
        <v>Significantly Different</v>
      </c>
      <c r="G18" s="12">
        <f t="shared" si="1"/>
        <v>3.1</v>
      </c>
      <c r="H18" s="12">
        <f t="shared" si="2"/>
        <v>6</v>
      </c>
      <c r="I18" s="12" t="str">
        <f t="shared" si="3"/>
        <v>+/-</v>
      </c>
      <c r="J18" s="12" t="str">
        <f t="shared" si="4"/>
        <v>0.1</v>
      </c>
      <c r="K18" s="13">
        <f t="shared" si="5"/>
        <v>6.0790273556231005E-2</v>
      </c>
      <c r="L18" s="13">
        <f t="shared" si="6"/>
        <v>-0.80000000000000027</v>
      </c>
      <c r="M18" s="13">
        <f t="shared" si="7"/>
        <v>8.5970429323592404E-2</v>
      </c>
      <c r="N18" s="13">
        <f t="shared" si="8"/>
        <v>-9.3055252404149691</v>
      </c>
      <c r="O18" s="12" t="s">
        <v>224</v>
      </c>
    </row>
    <row r="19" spans="1:15" x14ac:dyDescent="0.25">
      <c r="A19" s="30">
        <v>8</v>
      </c>
      <c r="B19" s="31" t="s">
        <v>222</v>
      </c>
      <c r="C19" s="32">
        <v>3.1</v>
      </c>
      <c r="D19" s="33" t="s">
        <v>210</v>
      </c>
      <c r="E19" s="48" t="str">
        <f t="shared" si="0"/>
        <v>Significantly Different</v>
      </c>
      <c r="G19" s="12">
        <f t="shared" si="1"/>
        <v>3.1</v>
      </c>
      <c r="H19" s="12">
        <f t="shared" si="2"/>
        <v>6</v>
      </c>
      <c r="I19" s="12" t="str">
        <f t="shared" si="3"/>
        <v>+/-</v>
      </c>
      <c r="J19" s="12" t="str">
        <f t="shared" si="4"/>
        <v>0.2</v>
      </c>
      <c r="K19" s="13">
        <f t="shared" si="5"/>
        <v>0.12158054711246201</v>
      </c>
      <c r="L19" s="13">
        <f t="shared" si="6"/>
        <v>-0.80000000000000027</v>
      </c>
      <c r="M19" s="13">
        <f t="shared" si="7"/>
        <v>0.1359311840425404</v>
      </c>
      <c r="N19" s="13">
        <f t="shared" si="8"/>
        <v>-5.8853309167794485</v>
      </c>
      <c r="O19" s="12" t="s">
        <v>226</v>
      </c>
    </row>
    <row r="20" spans="1:15" x14ac:dyDescent="0.25">
      <c r="A20" s="30">
        <v>8</v>
      </c>
      <c r="B20" s="31" t="s">
        <v>240</v>
      </c>
      <c r="C20" s="32">
        <v>3.1</v>
      </c>
      <c r="D20" s="35" t="s">
        <v>210</v>
      </c>
      <c r="E20" s="48" t="str">
        <f t="shared" si="0"/>
        <v>Significantly Different</v>
      </c>
      <c r="G20" s="12">
        <f t="shared" si="1"/>
        <v>3.1</v>
      </c>
      <c r="H20" s="12">
        <f t="shared" si="2"/>
        <v>6</v>
      </c>
      <c r="I20" s="12" t="str">
        <f t="shared" si="3"/>
        <v>+/-</v>
      </c>
      <c r="J20" s="12" t="str">
        <f t="shared" si="4"/>
        <v>0.2</v>
      </c>
      <c r="K20" s="13">
        <f t="shared" si="5"/>
        <v>0.12158054711246201</v>
      </c>
      <c r="L20" s="13">
        <f t="shared" si="6"/>
        <v>-0.80000000000000027</v>
      </c>
      <c r="M20" s="13">
        <f t="shared" si="7"/>
        <v>0.1359311840425404</v>
      </c>
      <c r="N20" s="13">
        <f t="shared" si="8"/>
        <v>-5.8853309167794485</v>
      </c>
      <c r="O20" s="12" t="s">
        <v>229</v>
      </c>
    </row>
    <row r="21" spans="1:15" x14ac:dyDescent="0.25">
      <c r="A21" s="30">
        <v>8</v>
      </c>
      <c r="B21" s="31" t="s">
        <v>248</v>
      </c>
      <c r="C21" s="32">
        <v>3.1</v>
      </c>
      <c r="D21" s="33" t="s">
        <v>206</v>
      </c>
      <c r="E21" s="48" t="str">
        <f t="shared" si="0"/>
        <v>Significantly Different</v>
      </c>
      <c r="G21" s="12">
        <f t="shared" si="1"/>
        <v>3.1</v>
      </c>
      <c r="H21" s="12">
        <f t="shared" si="2"/>
        <v>6</v>
      </c>
      <c r="I21" s="12" t="str">
        <f t="shared" si="3"/>
        <v>+/-</v>
      </c>
      <c r="J21" s="12" t="str">
        <f t="shared" si="4"/>
        <v>0.1</v>
      </c>
      <c r="K21" s="13">
        <f t="shared" si="5"/>
        <v>6.0790273556231005E-2</v>
      </c>
      <c r="L21" s="13">
        <f t="shared" si="6"/>
        <v>-0.80000000000000027</v>
      </c>
      <c r="M21" s="13">
        <f t="shared" si="7"/>
        <v>8.5970429323592404E-2</v>
      </c>
      <c r="N21" s="13">
        <f t="shared" si="8"/>
        <v>-9.3055252404149691</v>
      </c>
      <c r="O21" s="12" t="s">
        <v>231</v>
      </c>
    </row>
    <row r="22" spans="1:15" x14ac:dyDescent="0.25">
      <c r="A22" s="30">
        <v>12</v>
      </c>
      <c r="B22" s="31" t="s">
        <v>260</v>
      </c>
      <c r="C22" s="32">
        <v>2.9</v>
      </c>
      <c r="D22" s="33" t="s">
        <v>210</v>
      </c>
      <c r="E22" s="48" t="str">
        <f t="shared" si="0"/>
        <v>Significantly Different</v>
      </c>
      <c r="G22" s="12">
        <f t="shared" si="1"/>
        <v>2.9</v>
      </c>
      <c r="H22" s="12">
        <f t="shared" si="2"/>
        <v>6</v>
      </c>
      <c r="I22" s="12" t="str">
        <f t="shared" si="3"/>
        <v>+/-</v>
      </c>
      <c r="J22" s="12" t="str">
        <f t="shared" si="4"/>
        <v>0.2</v>
      </c>
      <c r="K22" s="13">
        <f t="shared" si="5"/>
        <v>0.12158054711246201</v>
      </c>
      <c r="L22" s="13">
        <f t="shared" si="6"/>
        <v>-0.60000000000000009</v>
      </c>
      <c r="M22" s="13">
        <f t="shared" si="7"/>
        <v>0.1359311840425404</v>
      </c>
      <c r="N22" s="13">
        <f t="shared" si="8"/>
        <v>-4.4139981875845855</v>
      </c>
      <c r="O22" s="12" t="s">
        <v>233</v>
      </c>
    </row>
    <row r="23" spans="1:15" x14ac:dyDescent="0.25">
      <c r="A23" s="30">
        <v>12</v>
      </c>
      <c r="B23" s="31" t="s">
        <v>256</v>
      </c>
      <c r="C23" s="32">
        <v>2.9</v>
      </c>
      <c r="D23" s="33" t="s">
        <v>210</v>
      </c>
      <c r="E23" s="48" t="str">
        <f t="shared" si="0"/>
        <v>Significantly Different</v>
      </c>
      <c r="G23" s="12">
        <f t="shared" si="1"/>
        <v>2.9</v>
      </c>
      <c r="H23" s="12">
        <f t="shared" si="2"/>
        <v>6</v>
      </c>
      <c r="I23" s="12" t="str">
        <f t="shared" si="3"/>
        <v>+/-</v>
      </c>
      <c r="J23" s="12" t="str">
        <f t="shared" si="4"/>
        <v>0.2</v>
      </c>
      <c r="K23" s="13">
        <f t="shared" si="5"/>
        <v>0.12158054711246201</v>
      </c>
      <c r="L23" s="13">
        <f t="shared" si="6"/>
        <v>-0.60000000000000009</v>
      </c>
      <c r="M23" s="13">
        <f t="shared" si="7"/>
        <v>0.1359311840425404</v>
      </c>
      <c r="N23" s="13">
        <f t="shared" si="8"/>
        <v>-4.4139981875845855</v>
      </c>
      <c r="O23" s="12" t="s">
        <v>221</v>
      </c>
    </row>
    <row r="24" spans="1:15" x14ac:dyDescent="0.25">
      <c r="A24" s="30">
        <v>12</v>
      </c>
      <c r="B24" s="31" t="s">
        <v>212</v>
      </c>
      <c r="C24" s="32">
        <v>2.9</v>
      </c>
      <c r="D24" s="33" t="s">
        <v>228</v>
      </c>
      <c r="E24" s="48" t="str">
        <f t="shared" si="0"/>
        <v>Significantly Different</v>
      </c>
      <c r="G24" s="12">
        <f t="shared" si="1"/>
        <v>2.9</v>
      </c>
      <c r="H24" s="12">
        <f t="shared" si="2"/>
        <v>6</v>
      </c>
      <c r="I24" s="12" t="str">
        <f t="shared" si="3"/>
        <v>+/-</v>
      </c>
      <c r="J24" s="12" t="str">
        <f t="shared" si="4"/>
        <v>0.3</v>
      </c>
      <c r="K24" s="13">
        <f t="shared" si="5"/>
        <v>0.18237082066869301</v>
      </c>
      <c r="L24" s="13">
        <f t="shared" si="6"/>
        <v>-0.60000000000000009</v>
      </c>
      <c r="M24" s="13">
        <f t="shared" si="7"/>
        <v>0.19223572402239389</v>
      </c>
      <c r="N24" s="13">
        <f t="shared" si="8"/>
        <v>-3.1211680505861907</v>
      </c>
      <c r="O24" s="12" t="s">
        <v>235</v>
      </c>
    </row>
    <row r="25" spans="1:15" x14ac:dyDescent="0.25">
      <c r="A25" s="30">
        <v>15</v>
      </c>
      <c r="B25" s="31" t="s">
        <v>207</v>
      </c>
      <c r="C25" s="32">
        <v>2.8</v>
      </c>
      <c r="D25" s="33" t="s">
        <v>228</v>
      </c>
      <c r="E25" s="48" t="str">
        <f t="shared" si="0"/>
        <v>Significantly Different</v>
      </c>
      <c r="G25" s="12">
        <f t="shared" si="1"/>
        <v>2.8</v>
      </c>
      <c r="H25" s="12">
        <f t="shared" si="2"/>
        <v>6</v>
      </c>
      <c r="I25" s="12" t="str">
        <f t="shared" si="3"/>
        <v>+/-</v>
      </c>
      <c r="J25" s="12" t="str">
        <f t="shared" si="4"/>
        <v>0.3</v>
      </c>
      <c r="K25" s="13">
        <f t="shared" si="5"/>
        <v>0.18237082066869301</v>
      </c>
      <c r="L25" s="13">
        <f t="shared" si="6"/>
        <v>-0.5</v>
      </c>
      <c r="M25" s="13">
        <f t="shared" si="7"/>
        <v>0.19223572402239389</v>
      </c>
      <c r="N25" s="13">
        <f t="shared" si="8"/>
        <v>-2.6009733754884921</v>
      </c>
      <c r="O25" s="12" t="s">
        <v>237</v>
      </c>
    </row>
    <row r="26" spans="1:15" x14ac:dyDescent="0.25">
      <c r="A26" s="30">
        <v>16</v>
      </c>
      <c r="B26" s="31" t="s">
        <v>254</v>
      </c>
      <c r="C26" s="32">
        <v>2.7</v>
      </c>
      <c r="D26" s="33" t="s">
        <v>210</v>
      </c>
      <c r="E26" s="48" t="str">
        <f t="shared" si="0"/>
        <v>Significantly Different</v>
      </c>
      <c r="G26" s="12">
        <f t="shared" si="1"/>
        <v>2.7</v>
      </c>
      <c r="H26" s="12">
        <f t="shared" si="2"/>
        <v>6</v>
      </c>
      <c r="I26" s="12" t="str">
        <f t="shared" si="3"/>
        <v>+/-</v>
      </c>
      <c r="J26" s="12" t="str">
        <f t="shared" si="4"/>
        <v>0.2</v>
      </c>
      <c r="K26" s="13">
        <f t="shared" si="5"/>
        <v>0.12158054711246201</v>
      </c>
      <c r="L26" s="13">
        <f t="shared" si="6"/>
        <v>-0.40000000000000036</v>
      </c>
      <c r="M26" s="13">
        <f t="shared" si="7"/>
        <v>0.1359311840425404</v>
      </c>
      <c r="N26" s="13">
        <f t="shared" si="8"/>
        <v>-2.942665458389726</v>
      </c>
      <c r="O26" s="12" t="s">
        <v>219</v>
      </c>
    </row>
    <row r="27" spans="1:15" x14ac:dyDescent="0.25">
      <c r="A27" s="30">
        <v>17</v>
      </c>
      <c r="B27" s="31" t="s">
        <v>233</v>
      </c>
      <c r="C27" s="32">
        <v>2.6</v>
      </c>
      <c r="D27" s="33" t="s">
        <v>255</v>
      </c>
      <c r="E27" s="48" t="str">
        <f t="shared" si="0"/>
        <v>Not Significantly Different</v>
      </c>
      <c r="G27" s="12">
        <f t="shared" si="1"/>
        <v>2.6</v>
      </c>
      <c r="H27" s="12">
        <f t="shared" si="2"/>
        <v>6</v>
      </c>
      <c r="I27" s="12" t="str">
        <f t="shared" si="3"/>
        <v>+/-</v>
      </c>
      <c r="J27" s="12" t="str">
        <f t="shared" si="4"/>
        <v>0.4</v>
      </c>
      <c r="K27" s="13">
        <f t="shared" si="5"/>
        <v>0.24316109422492402</v>
      </c>
      <c r="L27" s="13">
        <f t="shared" si="6"/>
        <v>-0.30000000000000027</v>
      </c>
      <c r="M27" s="13">
        <f t="shared" si="7"/>
        <v>0.25064471888253259</v>
      </c>
      <c r="N27" s="13">
        <f t="shared" si="8"/>
        <v>-1.1969133095543041</v>
      </c>
      <c r="O27" s="12" t="s">
        <v>236</v>
      </c>
    </row>
    <row r="28" spans="1:15" x14ac:dyDescent="0.25">
      <c r="A28" s="30">
        <v>17</v>
      </c>
      <c r="B28" s="31" t="s">
        <v>247</v>
      </c>
      <c r="C28" s="32">
        <v>2.6</v>
      </c>
      <c r="D28" s="33" t="s">
        <v>206</v>
      </c>
      <c r="E28" s="48" t="str">
        <f t="shared" si="0"/>
        <v>Significantly Different</v>
      </c>
      <c r="G28" s="12">
        <f t="shared" si="1"/>
        <v>2.6</v>
      </c>
      <c r="H28" s="12">
        <f t="shared" si="2"/>
        <v>6</v>
      </c>
      <c r="I28" s="12" t="str">
        <f t="shared" si="3"/>
        <v>+/-</v>
      </c>
      <c r="J28" s="12" t="str">
        <f t="shared" si="4"/>
        <v>0.1</v>
      </c>
      <c r="K28" s="13">
        <f t="shared" si="5"/>
        <v>6.0790273556231005E-2</v>
      </c>
      <c r="L28" s="13">
        <f t="shared" si="6"/>
        <v>-0.30000000000000027</v>
      </c>
      <c r="M28" s="13">
        <f t="shared" si="7"/>
        <v>8.5970429323592404E-2</v>
      </c>
      <c r="N28" s="13">
        <f t="shared" si="8"/>
        <v>-3.4895719651556152</v>
      </c>
      <c r="O28" s="12" t="s">
        <v>225</v>
      </c>
    </row>
    <row r="29" spans="1:15" x14ac:dyDescent="0.25">
      <c r="A29" s="30">
        <v>19</v>
      </c>
      <c r="B29" s="31" t="s">
        <v>221</v>
      </c>
      <c r="C29" s="32">
        <v>2.5</v>
      </c>
      <c r="D29" s="33" t="s">
        <v>228</v>
      </c>
      <c r="E29" s="48" t="str">
        <f t="shared" si="0"/>
        <v>Not Significantly Different</v>
      </c>
      <c r="G29" s="12">
        <f t="shared" si="1"/>
        <v>2.5</v>
      </c>
      <c r="H29" s="12">
        <f t="shared" si="2"/>
        <v>6</v>
      </c>
      <c r="I29" s="12" t="str">
        <f t="shared" si="3"/>
        <v>+/-</v>
      </c>
      <c r="J29" s="12" t="str">
        <f t="shared" si="4"/>
        <v>0.3</v>
      </c>
      <c r="K29" s="13">
        <f t="shared" si="5"/>
        <v>0.18237082066869301</v>
      </c>
      <c r="L29" s="13">
        <f t="shared" si="6"/>
        <v>-0.20000000000000018</v>
      </c>
      <c r="M29" s="13">
        <f t="shared" si="7"/>
        <v>0.19223572402239389</v>
      </c>
      <c r="N29" s="13">
        <f t="shared" si="8"/>
        <v>-1.0403893501953976</v>
      </c>
      <c r="O29" s="12" t="s">
        <v>241</v>
      </c>
    </row>
    <row r="30" spans="1:15" x14ac:dyDescent="0.25">
      <c r="A30" s="30">
        <v>19</v>
      </c>
      <c r="B30" s="31" t="s">
        <v>223</v>
      </c>
      <c r="C30" s="32">
        <v>2.5</v>
      </c>
      <c r="D30" s="33" t="s">
        <v>255</v>
      </c>
      <c r="E30" s="48" t="str">
        <f t="shared" si="0"/>
        <v>Not Significantly Different</v>
      </c>
      <c r="G30" s="12">
        <f t="shared" si="1"/>
        <v>2.5</v>
      </c>
      <c r="H30" s="12">
        <f t="shared" si="2"/>
        <v>6</v>
      </c>
      <c r="I30" s="12" t="str">
        <f t="shared" si="3"/>
        <v>+/-</v>
      </c>
      <c r="J30" s="12" t="str">
        <f t="shared" si="4"/>
        <v>0.4</v>
      </c>
      <c r="K30" s="13">
        <f t="shared" si="5"/>
        <v>0.24316109422492402</v>
      </c>
      <c r="L30" s="13">
        <f t="shared" si="6"/>
        <v>-0.20000000000000018</v>
      </c>
      <c r="M30" s="13">
        <f t="shared" si="7"/>
        <v>0.25064471888253259</v>
      </c>
      <c r="N30" s="13">
        <f t="shared" si="8"/>
        <v>-0.79794220636953606</v>
      </c>
      <c r="O30" s="12" t="s">
        <v>207</v>
      </c>
    </row>
    <row r="31" spans="1:15" x14ac:dyDescent="0.25">
      <c r="A31" s="30">
        <v>19</v>
      </c>
      <c r="B31" s="31" t="s">
        <v>243</v>
      </c>
      <c r="C31" s="32">
        <v>2.5</v>
      </c>
      <c r="D31" s="33" t="s">
        <v>206</v>
      </c>
      <c r="E31" s="48" t="str">
        <f t="shared" si="0"/>
        <v>Significantly Different</v>
      </c>
      <c r="G31" s="12">
        <f t="shared" si="1"/>
        <v>2.5</v>
      </c>
      <c r="H31" s="12">
        <f t="shared" si="2"/>
        <v>6</v>
      </c>
      <c r="I31" s="12" t="str">
        <f t="shared" si="3"/>
        <v>+/-</v>
      </c>
      <c r="J31" s="12" t="str">
        <f t="shared" si="4"/>
        <v>0.1</v>
      </c>
      <c r="K31" s="13">
        <f t="shared" si="5"/>
        <v>6.0790273556231005E-2</v>
      </c>
      <c r="L31" s="13">
        <f t="shared" si="6"/>
        <v>-0.20000000000000018</v>
      </c>
      <c r="M31" s="13">
        <f t="shared" si="7"/>
        <v>8.5970429323592404E-2</v>
      </c>
      <c r="N31" s="13">
        <f t="shared" si="8"/>
        <v>-2.3263813101037436</v>
      </c>
      <c r="O31" s="12" t="s">
        <v>244</v>
      </c>
    </row>
    <row r="32" spans="1:15" x14ac:dyDescent="0.25">
      <c r="A32" s="30">
        <v>22</v>
      </c>
      <c r="B32" s="31" t="s">
        <v>214</v>
      </c>
      <c r="C32" s="32">
        <v>2.4</v>
      </c>
      <c r="D32" s="33" t="s">
        <v>228</v>
      </c>
      <c r="E32" s="48" t="str">
        <f t="shared" si="0"/>
        <v>Not Significantly Different</v>
      </c>
      <c r="G32" s="12">
        <f t="shared" si="1"/>
        <v>2.4</v>
      </c>
      <c r="H32" s="12">
        <f t="shared" si="2"/>
        <v>6</v>
      </c>
      <c r="I32" s="12" t="str">
        <f t="shared" si="3"/>
        <v>+/-</v>
      </c>
      <c r="J32" s="12" t="str">
        <f t="shared" si="4"/>
        <v>0.3</v>
      </c>
      <c r="K32" s="13">
        <f t="shared" si="5"/>
        <v>0.18237082066869301</v>
      </c>
      <c r="L32" s="13">
        <f t="shared" si="6"/>
        <v>-0.10000000000000009</v>
      </c>
      <c r="M32" s="13">
        <f t="shared" si="7"/>
        <v>0.19223572402239389</v>
      </c>
      <c r="N32" s="13">
        <f t="shared" si="8"/>
        <v>-0.52019467509769879</v>
      </c>
      <c r="O32" s="12" t="s">
        <v>247</v>
      </c>
    </row>
    <row r="33" spans="1:15" x14ac:dyDescent="0.25">
      <c r="A33" s="30">
        <v>23</v>
      </c>
      <c r="B33" s="31" t="s">
        <v>238</v>
      </c>
      <c r="C33" s="32">
        <v>2.2999999999999998</v>
      </c>
      <c r="D33" s="33" t="s">
        <v>255</v>
      </c>
      <c r="E33" s="48" t="str">
        <f t="shared" si="0"/>
        <v>Not Significantly Different</v>
      </c>
      <c r="G33" s="12">
        <f t="shared" si="1"/>
        <v>2.2999999999999998</v>
      </c>
      <c r="H33" s="12">
        <f t="shared" si="2"/>
        <v>6</v>
      </c>
      <c r="I33" s="12" t="str">
        <f t="shared" si="3"/>
        <v>+/-</v>
      </c>
      <c r="J33" s="12" t="str">
        <f t="shared" si="4"/>
        <v>0.4</v>
      </c>
      <c r="K33" s="13">
        <f t="shared" si="5"/>
        <v>0.24316109422492402</v>
      </c>
      <c r="L33" s="13">
        <f t="shared" si="6"/>
        <v>0</v>
      </c>
      <c r="M33" s="13">
        <f t="shared" si="7"/>
        <v>0.25064471888253259</v>
      </c>
      <c r="N33" s="13">
        <f t="shared" si="8"/>
        <v>0</v>
      </c>
      <c r="O33" s="12" t="s">
        <v>249</v>
      </c>
    </row>
    <row r="34" spans="1:15" x14ac:dyDescent="0.25">
      <c r="A34" s="30">
        <v>24</v>
      </c>
      <c r="B34" s="31" t="s">
        <v>229</v>
      </c>
      <c r="C34" s="32">
        <v>2.2000000000000002</v>
      </c>
      <c r="D34" s="33" t="s">
        <v>206</v>
      </c>
      <c r="E34" s="48" t="str">
        <f t="shared" si="0"/>
        <v>Not Significantly Different</v>
      </c>
      <c r="G34" s="12">
        <f t="shared" si="1"/>
        <v>2.2000000000000002</v>
      </c>
      <c r="H34" s="12">
        <f t="shared" si="2"/>
        <v>6</v>
      </c>
      <c r="I34" s="12" t="str">
        <f t="shared" si="3"/>
        <v>+/-</v>
      </c>
      <c r="J34" s="12" t="str">
        <f t="shared" si="4"/>
        <v>0.1</v>
      </c>
      <c r="K34" s="13">
        <f t="shared" si="5"/>
        <v>6.0790273556231005E-2</v>
      </c>
      <c r="L34" s="13">
        <f t="shared" si="6"/>
        <v>9.9999999999999645E-2</v>
      </c>
      <c r="M34" s="13">
        <f t="shared" si="7"/>
        <v>8.5970429323592404E-2</v>
      </c>
      <c r="N34" s="13">
        <f t="shared" si="8"/>
        <v>1.1631906550518665</v>
      </c>
      <c r="O34" s="12" t="s">
        <v>240</v>
      </c>
    </row>
    <row r="35" spans="1:15" x14ac:dyDescent="0.25">
      <c r="A35" s="30">
        <v>24</v>
      </c>
      <c r="B35" s="31" t="s">
        <v>241</v>
      </c>
      <c r="C35" s="32">
        <v>2.2000000000000002</v>
      </c>
      <c r="D35" s="33" t="s">
        <v>210</v>
      </c>
      <c r="E35" s="48" t="str">
        <f t="shared" si="0"/>
        <v>Not Significantly Different</v>
      </c>
      <c r="G35" s="12">
        <f t="shared" si="1"/>
        <v>2.2000000000000002</v>
      </c>
      <c r="H35" s="12">
        <f t="shared" si="2"/>
        <v>6</v>
      </c>
      <c r="I35" s="12" t="str">
        <f t="shared" si="3"/>
        <v>+/-</v>
      </c>
      <c r="J35" s="12" t="str">
        <f t="shared" si="4"/>
        <v>0.2</v>
      </c>
      <c r="K35" s="13">
        <f t="shared" si="5"/>
        <v>0.12158054711246201</v>
      </c>
      <c r="L35" s="13">
        <f t="shared" si="6"/>
        <v>9.9999999999999645E-2</v>
      </c>
      <c r="M35" s="13">
        <f t="shared" si="7"/>
        <v>0.1359311840425404</v>
      </c>
      <c r="N35" s="13">
        <f t="shared" si="8"/>
        <v>0.73566636459742829</v>
      </c>
      <c r="O35" s="12" t="s">
        <v>250</v>
      </c>
    </row>
    <row r="36" spans="1:15" x14ac:dyDescent="0.25">
      <c r="A36" s="30">
        <v>24</v>
      </c>
      <c r="B36" s="31" t="s">
        <v>249</v>
      </c>
      <c r="C36" s="32">
        <v>2.2000000000000002</v>
      </c>
      <c r="D36" s="33" t="s">
        <v>206</v>
      </c>
      <c r="E36" s="48" t="str">
        <f t="shared" si="0"/>
        <v>Not Significantly Different</v>
      </c>
      <c r="G36" s="12">
        <f t="shared" si="1"/>
        <v>2.2000000000000002</v>
      </c>
      <c r="H36" s="12">
        <f t="shared" si="2"/>
        <v>6</v>
      </c>
      <c r="I36" s="12" t="str">
        <f t="shared" si="3"/>
        <v>+/-</v>
      </c>
      <c r="J36" s="12" t="str">
        <f t="shared" si="4"/>
        <v>0.1</v>
      </c>
      <c r="K36" s="13">
        <f t="shared" si="5"/>
        <v>6.0790273556231005E-2</v>
      </c>
      <c r="L36" s="13">
        <f t="shared" si="6"/>
        <v>9.9999999999999645E-2</v>
      </c>
      <c r="M36" s="13">
        <f t="shared" si="7"/>
        <v>8.5970429323592404E-2</v>
      </c>
      <c r="N36" s="13">
        <f t="shared" si="8"/>
        <v>1.1631906550518665</v>
      </c>
      <c r="O36" s="12" t="s">
        <v>242</v>
      </c>
    </row>
    <row r="37" spans="1:15" x14ac:dyDescent="0.25">
      <c r="A37" s="30">
        <v>24</v>
      </c>
      <c r="B37" s="31" t="s">
        <v>230</v>
      </c>
      <c r="C37" s="32">
        <v>2.2000000000000002</v>
      </c>
      <c r="D37" s="33" t="s">
        <v>217</v>
      </c>
      <c r="E37" s="48" t="str">
        <f t="shared" si="0"/>
        <v>Not Significantly Different</v>
      </c>
      <c r="G37" s="12">
        <f t="shared" si="1"/>
        <v>2.2000000000000002</v>
      </c>
      <c r="H37" s="12">
        <f t="shared" si="2"/>
        <v>6</v>
      </c>
      <c r="I37" s="12" t="str">
        <f t="shared" si="3"/>
        <v>+/-</v>
      </c>
      <c r="J37" s="12" t="str">
        <f t="shared" si="4"/>
        <v>0.5</v>
      </c>
      <c r="K37" s="13">
        <f t="shared" si="5"/>
        <v>0.303951367781155</v>
      </c>
      <c r="L37" s="13">
        <f t="shared" si="6"/>
        <v>9.9999999999999645E-2</v>
      </c>
      <c r="M37" s="13">
        <f t="shared" si="7"/>
        <v>0.30997079109986531</v>
      </c>
      <c r="N37" s="13">
        <f t="shared" si="8"/>
        <v>0.32261104230231163</v>
      </c>
      <c r="O37" s="12" t="s">
        <v>223</v>
      </c>
    </row>
    <row r="38" spans="1:15" x14ac:dyDescent="0.25">
      <c r="A38" s="30">
        <v>28</v>
      </c>
      <c r="B38" s="31" t="s">
        <v>235</v>
      </c>
      <c r="C38" s="32">
        <v>2.1</v>
      </c>
      <c r="D38" s="33" t="s">
        <v>206</v>
      </c>
      <c r="E38" s="48" t="str">
        <f t="shared" si="0"/>
        <v>Significantly Different</v>
      </c>
      <c r="G38" s="12">
        <f t="shared" si="1"/>
        <v>2.1</v>
      </c>
      <c r="H38" s="12">
        <f t="shared" si="2"/>
        <v>6</v>
      </c>
      <c r="I38" s="12" t="str">
        <f t="shared" si="3"/>
        <v>+/-</v>
      </c>
      <c r="J38" s="12" t="str">
        <f t="shared" si="4"/>
        <v>0.1</v>
      </c>
      <c r="K38" s="13">
        <f t="shared" si="5"/>
        <v>6.0790273556231005E-2</v>
      </c>
      <c r="L38" s="13">
        <f t="shared" si="6"/>
        <v>0.19999999999999973</v>
      </c>
      <c r="M38" s="13">
        <f t="shared" si="7"/>
        <v>8.5970429323592404E-2</v>
      </c>
      <c r="N38" s="13">
        <f t="shared" si="8"/>
        <v>2.3263813101037383</v>
      </c>
      <c r="O38" s="12" t="s">
        <v>227</v>
      </c>
    </row>
    <row r="39" spans="1:15" x14ac:dyDescent="0.25">
      <c r="A39" s="30">
        <v>29</v>
      </c>
      <c r="B39" s="31" t="s">
        <v>244</v>
      </c>
      <c r="C39" s="32">
        <v>2</v>
      </c>
      <c r="D39" s="33" t="s">
        <v>206</v>
      </c>
      <c r="E39" s="48" t="str">
        <f t="shared" si="0"/>
        <v>Significantly Different</v>
      </c>
      <c r="G39" s="12">
        <f t="shared" si="1"/>
        <v>2</v>
      </c>
      <c r="H39" s="12">
        <f t="shared" si="2"/>
        <v>6</v>
      </c>
      <c r="I39" s="12" t="str">
        <f t="shared" si="3"/>
        <v>+/-</v>
      </c>
      <c r="J39" s="12" t="str">
        <f t="shared" si="4"/>
        <v>0.1</v>
      </c>
      <c r="K39" s="13">
        <f t="shared" si="5"/>
        <v>6.0790273556231005E-2</v>
      </c>
      <c r="L39" s="13">
        <f t="shared" si="6"/>
        <v>0.29999999999999982</v>
      </c>
      <c r="M39" s="13">
        <f t="shared" si="7"/>
        <v>8.5970429323592404E-2</v>
      </c>
      <c r="N39" s="13">
        <f t="shared" si="8"/>
        <v>3.4895719651556099</v>
      </c>
      <c r="O39" s="12" t="s">
        <v>254</v>
      </c>
    </row>
    <row r="40" spans="1:15" x14ac:dyDescent="0.25">
      <c r="A40" s="30">
        <v>29</v>
      </c>
      <c r="B40" s="31" t="s">
        <v>262</v>
      </c>
      <c r="C40" s="32">
        <v>2</v>
      </c>
      <c r="D40" s="33" t="s">
        <v>206</v>
      </c>
      <c r="E40" s="48" t="str">
        <f t="shared" si="0"/>
        <v>Significantly Different</v>
      </c>
      <c r="G40" s="12">
        <f t="shared" si="1"/>
        <v>2</v>
      </c>
      <c r="H40" s="12">
        <f t="shared" si="2"/>
        <v>6</v>
      </c>
      <c r="I40" s="12" t="str">
        <f t="shared" si="3"/>
        <v>+/-</v>
      </c>
      <c r="J40" s="12" t="str">
        <f t="shared" si="4"/>
        <v>0.1</v>
      </c>
      <c r="K40" s="13">
        <f t="shared" si="5"/>
        <v>6.0790273556231005E-2</v>
      </c>
      <c r="L40" s="13">
        <f t="shared" si="6"/>
        <v>0.29999999999999982</v>
      </c>
      <c r="M40" s="13">
        <f t="shared" si="7"/>
        <v>8.5970429323592404E-2</v>
      </c>
      <c r="N40" s="13">
        <f t="shared" si="8"/>
        <v>3.4895719651556099</v>
      </c>
      <c r="O40" s="12" t="s">
        <v>214</v>
      </c>
    </row>
    <row r="41" spans="1:15" x14ac:dyDescent="0.25">
      <c r="A41" s="30">
        <v>31</v>
      </c>
      <c r="B41" s="31" t="s">
        <v>220</v>
      </c>
      <c r="C41" s="32">
        <v>1.9</v>
      </c>
      <c r="D41" s="33" t="s">
        <v>210</v>
      </c>
      <c r="E41" s="48" t="str">
        <f t="shared" si="0"/>
        <v>Significantly Different</v>
      </c>
      <c r="G41" s="12">
        <f t="shared" si="1"/>
        <v>1.9</v>
      </c>
      <c r="H41" s="12">
        <f t="shared" si="2"/>
        <v>6</v>
      </c>
      <c r="I41" s="12" t="str">
        <f t="shared" si="3"/>
        <v>+/-</v>
      </c>
      <c r="J41" s="12" t="str">
        <f t="shared" si="4"/>
        <v>0.2</v>
      </c>
      <c r="K41" s="13">
        <f t="shared" si="5"/>
        <v>0.12158054711246201</v>
      </c>
      <c r="L41" s="13">
        <f t="shared" si="6"/>
        <v>0.39999999999999991</v>
      </c>
      <c r="M41" s="13">
        <f t="shared" si="7"/>
        <v>0.1359311840425404</v>
      </c>
      <c r="N41" s="13">
        <f t="shared" si="8"/>
        <v>2.9426654583897229</v>
      </c>
      <c r="O41" s="12" t="s">
        <v>257</v>
      </c>
    </row>
    <row r="42" spans="1:15" x14ac:dyDescent="0.25">
      <c r="A42" s="30">
        <v>31</v>
      </c>
      <c r="B42" s="31" t="s">
        <v>250</v>
      </c>
      <c r="C42" s="32">
        <v>1.9</v>
      </c>
      <c r="D42" s="33" t="s">
        <v>210</v>
      </c>
      <c r="E42" s="48" t="str">
        <f t="shared" si="0"/>
        <v>Significantly Different</v>
      </c>
      <c r="G42" s="12">
        <f t="shared" si="1"/>
        <v>1.9</v>
      </c>
      <c r="H42" s="12">
        <f t="shared" si="2"/>
        <v>6</v>
      </c>
      <c r="I42" s="12" t="str">
        <f t="shared" si="3"/>
        <v>+/-</v>
      </c>
      <c r="J42" s="12" t="str">
        <f t="shared" si="4"/>
        <v>0.2</v>
      </c>
      <c r="K42" s="13">
        <f t="shared" si="5"/>
        <v>0.12158054711246201</v>
      </c>
      <c r="L42" s="13">
        <f t="shared" si="6"/>
        <v>0.39999999999999991</v>
      </c>
      <c r="M42" s="13">
        <f t="shared" si="7"/>
        <v>0.1359311840425404</v>
      </c>
      <c r="N42" s="13">
        <f t="shared" si="8"/>
        <v>2.9426654583897229</v>
      </c>
      <c r="O42" s="12" t="s">
        <v>252</v>
      </c>
    </row>
    <row r="43" spans="1:15" x14ac:dyDescent="0.25">
      <c r="A43" s="30">
        <v>33</v>
      </c>
      <c r="B43" s="31" t="s">
        <v>224</v>
      </c>
      <c r="C43" s="32">
        <v>1.8</v>
      </c>
      <c r="D43" s="33" t="s">
        <v>255</v>
      </c>
      <c r="E43" s="48" t="str">
        <f t="shared" si="0"/>
        <v>Significantly Different</v>
      </c>
      <c r="G43" s="12">
        <f t="shared" si="1"/>
        <v>1.8</v>
      </c>
      <c r="H43" s="12">
        <f t="shared" si="2"/>
        <v>6</v>
      </c>
      <c r="I43" s="12" t="str">
        <f t="shared" si="3"/>
        <v>+/-</v>
      </c>
      <c r="J43" s="12" t="str">
        <f t="shared" si="4"/>
        <v>0.4</v>
      </c>
      <c r="K43" s="13">
        <f t="shared" si="5"/>
        <v>0.24316109422492402</v>
      </c>
      <c r="L43" s="13">
        <f t="shared" si="6"/>
        <v>0.49999999999999978</v>
      </c>
      <c r="M43" s="13">
        <f t="shared" si="7"/>
        <v>0.25064471888253259</v>
      </c>
      <c r="N43" s="13">
        <f t="shared" si="8"/>
        <v>1.9948555159238375</v>
      </c>
      <c r="O43" s="12" t="s">
        <v>259</v>
      </c>
    </row>
    <row r="44" spans="1:15" x14ac:dyDescent="0.25">
      <c r="A44" s="30">
        <v>33</v>
      </c>
      <c r="B44" s="31" t="s">
        <v>219</v>
      </c>
      <c r="C44" s="32">
        <v>1.8</v>
      </c>
      <c r="D44" s="33" t="s">
        <v>210</v>
      </c>
      <c r="E44" s="48" t="str">
        <f t="shared" si="0"/>
        <v>Significantly Different</v>
      </c>
      <c r="G44" s="12">
        <f t="shared" si="1"/>
        <v>1.8</v>
      </c>
      <c r="H44" s="12">
        <f t="shared" si="2"/>
        <v>6</v>
      </c>
      <c r="I44" s="12" t="str">
        <f t="shared" si="3"/>
        <v>+/-</v>
      </c>
      <c r="J44" s="12" t="str">
        <f t="shared" si="4"/>
        <v>0.2</v>
      </c>
      <c r="K44" s="13">
        <f t="shared" si="5"/>
        <v>0.12158054711246201</v>
      </c>
      <c r="L44" s="13">
        <f t="shared" si="6"/>
        <v>0.49999999999999978</v>
      </c>
      <c r="M44" s="13">
        <f t="shared" si="7"/>
        <v>0.1359311840425404</v>
      </c>
      <c r="N44" s="13">
        <f t="shared" si="8"/>
        <v>3.6783318229871527</v>
      </c>
      <c r="O44" s="12" t="s">
        <v>261</v>
      </c>
    </row>
    <row r="45" spans="1:15" x14ac:dyDescent="0.25">
      <c r="A45" s="30">
        <v>33</v>
      </c>
      <c r="B45" s="31" t="s">
        <v>251</v>
      </c>
      <c r="C45" s="32">
        <v>1.8</v>
      </c>
      <c r="D45" s="33" t="s">
        <v>206</v>
      </c>
      <c r="E45" s="48" t="str">
        <f t="shared" si="0"/>
        <v>Significantly Different</v>
      </c>
      <c r="G45" s="12">
        <f t="shared" si="1"/>
        <v>1.8</v>
      </c>
      <c r="H45" s="12">
        <f t="shared" si="2"/>
        <v>6</v>
      </c>
      <c r="I45" s="12" t="str">
        <f t="shared" si="3"/>
        <v>+/-</v>
      </c>
      <c r="J45" s="12" t="str">
        <f t="shared" si="4"/>
        <v>0.1</v>
      </c>
      <c r="K45" s="13">
        <f t="shared" si="5"/>
        <v>6.0790273556231005E-2</v>
      </c>
      <c r="L45" s="13">
        <f t="shared" si="6"/>
        <v>0.49999999999999978</v>
      </c>
      <c r="M45" s="13">
        <f t="shared" si="7"/>
        <v>8.5970429323592404E-2</v>
      </c>
      <c r="N45" s="13">
        <f t="shared" si="8"/>
        <v>5.8159532752593508</v>
      </c>
      <c r="O45" s="12" t="s">
        <v>230</v>
      </c>
    </row>
    <row r="46" spans="1:15" x14ac:dyDescent="0.25">
      <c r="A46" s="30">
        <v>36</v>
      </c>
      <c r="B46" s="31" t="s">
        <v>225</v>
      </c>
      <c r="C46" s="32">
        <v>1.7</v>
      </c>
      <c r="D46" s="33" t="s">
        <v>210</v>
      </c>
      <c r="E46" s="48" t="str">
        <f t="shared" si="0"/>
        <v>Significantly Different</v>
      </c>
      <c r="G46" s="12">
        <f t="shared" si="1"/>
        <v>1.7</v>
      </c>
      <c r="H46" s="12">
        <f t="shared" si="2"/>
        <v>6</v>
      </c>
      <c r="I46" s="12" t="str">
        <f t="shared" si="3"/>
        <v>+/-</v>
      </c>
      <c r="J46" s="12" t="str">
        <f t="shared" si="4"/>
        <v>0.2</v>
      </c>
      <c r="K46" s="13">
        <f t="shared" si="5"/>
        <v>0.12158054711246201</v>
      </c>
      <c r="L46" s="13">
        <f t="shared" si="6"/>
        <v>0.59999999999999987</v>
      </c>
      <c r="M46" s="13">
        <f t="shared" si="7"/>
        <v>0.1359311840425404</v>
      </c>
      <c r="N46" s="13">
        <f t="shared" si="8"/>
        <v>4.4139981875845837</v>
      </c>
      <c r="O46" s="12" t="s">
        <v>243</v>
      </c>
    </row>
    <row r="47" spans="1:15" x14ac:dyDescent="0.25">
      <c r="A47" s="30">
        <v>36</v>
      </c>
      <c r="B47" s="31" t="s">
        <v>242</v>
      </c>
      <c r="C47" s="32">
        <v>1.7</v>
      </c>
      <c r="D47" s="33" t="s">
        <v>206</v>
      </c>
      <c r="E47" s="48" t="str">
        <f t="shared" si="0"/>
        <v>Significantly Different</v>
      </c>
      <c r="G47" s="12">
        <f t="shared" si="1"/>
        <v>1.7</v>
      </c>
      <c r="H47" s="12">
        <f t="shared" si="2"/>
        <v>6</v>
      </c>
      <c r="I47" s="12" t="str">
        <f t="shared" si="3"/>
        <v>+/-</v>
      </c>
      <c r="J47" s="12" t="str">
        <f t="shared" si="4"/>
        <v>0.1</v>
      </c>
      <c r="K47" s="13">
        <f t="shared" si="5"/>
        <v>6.0790273556231005E-2</v>
      </c>
      <c r="L47" s="13">
        <f t="shared" si="6"/>
        <v>0.59999999999999987</v>
      </c>
      <c r="M47" s="13">
        <f t="shared" si="7"/>
        <v>8.5970429323592404E-2</v>
      </c>
      <c r="N47" s="13">
        <f t="shared" si="8"/>
        <v>6.9791439303112224</v>
      </c>
      <c r="O47" s="12" t="s">
        <v>260</v>
      </c>
    </row>
    <row r="48" spans="1:15" x14ac:dyDescent="0.25">
      <c r="A48" s="30">
        <v>36</v>
      </c>
      <c r="B48" s="31" t="s">
        <v>227</v>
      </c>
      <c r="C48" s="32">
        <v>1.7</v>
      </c>
      <c r="D48" s="33" t="s">
        <v>210</v>
      </c>
      <c r="E48" s="48" t="str">
        <f t="shared" si="0"/>
        <v>Significantly Different</v>
      </c>
      <c r="G48" s="12">
        <f t="shared" si="1"/>
        <v>1.7</v>
      </c>
      <c r="H48" s="12">
        <f t="shared" si="2"/>
        <v>6</v>
      </c>
      <c r="I48" s="12" t="str">
        <f t="shared" si="3"/>
        <v>+/-</v>
      </c>
      <c r="J48" s="12" t="str">
        <f t="shared" si="4"/>
        <v>0.2</v>
      </c>
      <c r="K48" s="13">
        <f t="shared" si="5"/>
        <v>0.12158054711246201</v>
      </c>
      <c r="L48" s="13">
        <f t="shared" si="6"/>
        <v>0.59999999999999987</v>
      </c>
      <c r="M48" s="13">
        <f t="shared" si="7"/>
        <v>0.1359311840425404</v>
      </c>
      <c r="N48" s="13">
        <f t="shared" si="8"/>
        <v>4.4139981875845837</v>
      </c>
      <c r="O48" s="12" t="s">
        <v>239</v>
      </c>
    </row>
    <row r="49" spans="1:15" x14ac:dyDescent="0.25">
      <c r="A49" s="30">
        <v>36</v>
      </c>
      <c r="B49" s="31" t="s">
        <v>234</v>
      </c>
      <c r="C49" s="32">
        <v>1.7</v>
      </c>
      <c r="D49" s="33" t="s">
        <v>206</v>
      </c>
      <c r="E49" s="48" t="str">
        <f t="shared" si="0"/>
        <v>Significantly Different</v>
      </c>
      <c r="G49" s="12">
        <f t="shared" si="1"/>
        <v>1.7</v>
      </c>
      <c r="H49" s="12">
        <f t="shared" si="2"/>
        <v>6</v>
      </c>
      <c r="I49" s="12" t="str">
        <f t="shared" si="3"/>
        <v>+/-</v>
      </c>
      <c r="J49" s="12" t="str">
        <f t="shared" si="4"/>
        <v>0.1</v>
      </c>
      <c r="K49" s="13">
        <f t="shared" si="5"/>
        <v>6.0790273556231005E-2</v>
      </c>
      <c r="L49" s="13">
        <f t="shared" si="6"/>
        <v>0.59999999999999987</v>
      </c>
      <c r="M49" s="13">
        <f t="shared" si="7"/>
        <v>8.5970429323592404E-2</v>
      </c>
      <c r="N49" s="13">
        <f t="shared" si="8"/>
        <v>6.9791439303112224</v>
      </c>
      <c r="O49" s="12" t="s">
        <v>248</v>
      </c>
    </row>
    <row r="50" spans="1:15" x14ac:dyDescent="0.25">
      <c r="A50" s="30">
        <v>40</v>
      </c>
      <c r="B50" s="31" t="s">
        <v>213</v>
      </c>
      <c r="C50" s="32">
        <v>1.6</v>
      </c>
      <c r="D50" s="33" t="s">
        <v>206</v>
      </c>
      <c r="E50" s="48" t="str">
        <f t="shared" si="0"/>
        <v>Significantly Different</v>
      </c>
      <c r="G50" s="12">
        <f t="shared" si="1"/>
        <v>1.6</v>
      </c>
      <c r="H50" s="12">
        <f t="shared" si="2"/>
        <v>6</v>
      </c>
      <c r="I50" s="12" t="str">
        <f t="shared" si="3"/>
        <v>+/-</v>
      </c>
      <c r="J50" s="12" t="str">
        <f t="shared" si="4"/>
        <v>0.1</v>
      </c>
      <c r="K50" s="13">
        <f t="shared" si="5"/>
        <v>6.0790273556231005E-2</v>
      </c>
      <c r="L50" s="13">
        <f t="shared" si="6"/>
        <v>0.69999999999999973</v>
      </c>
      <c r="M50" s="13">
        <f t="shared" si="7"/>
        <v>8.5970429323592404E-2</v>
      </c>
      <c r="N50" s="13">
        <f t="shared" si="8"/>
        <v>8.1423345853630913</v>
      </c>
      <c r="O50" s="12" t="s">
        <v>245</v>
      </c>
    </row>
    <row r="51" spans="1:15" x14ac:dyDescent="0.25">
      <c r="A51" s="30">
        <v>40</v>
      </c>
      <c r="B51" s="31" t="s">
        <v>257</v>
      </c>
      <c r="C51" s="32">
        <v>1.6</v>
      </c>
      <c r="D51" s="33" t="s">
        <v>206</v>
      </c>
      <c r="E51" s="48" t="str">
        <f t="shared" si="0"/>
        <v>Significantly Different</v>
      </c>
      <c r="G51" s="12">
        <f t="shared" si="1"/>
        <v>1.6</v>
      </c>
      <c r="H51" s="12">
        <f t="shared" si="2"/>
        <v>6</v>
      </c>
      <c r="I51" s="12" t="str">
        <f t="shared" si="3"/>
        <v>+/-</v>
      </c>
      <c r="J51" s="12" t="str">
        <f t="shared" si="4"/>
        <v>0.1</v>
      </c>
      <c r="K51" s="13">
        <f t="shared" si="5"/>
        <v>6.0790273556231005E-2</v>
      </c>
      <c r="L51" s="13">
        <f t="shared" si="6"/>
        <v>0.69999999999999973</v>
      </c>
      <c r="M51" s="13">
        <f t="shared" si="7"/>
        <v>8.5970429323592404E-2</v>
      </c>
      <c r="N51" s="13">
        <f t="shared" si="8"/>
        <v>8.1423345853630913</v>
      </c>
      <c r="O51" s="12" t="s">
        <v>263</v>
      </c>
    </row>
    <row r="52" spans="1:15" x14ac:dyDescent="0.25">
      <c r="A52" s="30">
        <v>42</v>
      </c>
      <c r="B52" s="31" t="s">
        <v>208</v>
      </c>
      <c r="C52" s="32">
        <v>1.5</v>
      </c>
      <c r="D52" s="33" t="s">
        <v>210</v>
      </c>
      <c r="E52" s="48" t="str">
        <f t="shared" si="0"/>
        <v>Significantly Different</v>
      </c>
      <c r="G52" s="12">
        <f t="shared" si="1"/>
        <v>1.5</v>
      </c>
      <c r="H52" s="12">
        <f t="shared" si="2"/>
        <v>6</v>
      </c>
      <c r="I52" s="12" t="str">
        <f t="shared" si="3"/>
        <v>+/-</v>
      </c>
      <c r="J52" s="12" t="str">
        <f t="shared" si="4"/>
        <v>0.2</v>
      </c>
      <c r="K52" s="13">
        <f t="shared" si="5"/>
        <v>0.12158054711246201</v>
      </c>
      <c r="L52" s="13">
        <f t="shared" si="6"/>
        <v>0.79999999999999982</v>
      </c>
      <c r="M52" s="13">
        <f t="shared" si="7"/>
        <v>0.1359311840425404</v>
      </c>
      <c r="N52" s="13">
        <f t="shared" si="8"/>
        <v>5.8853309167794459</v>
      </c>
      <c r="O52" s="12" t="s">
        <v>238</v>
      </c>
    </row>
    <row r="53" spans="1:15" x14ac:dyDescent="0.25">
      <c r="A53" s="30">
        <v>42</v>
      </c>
      <c r="B53" s="31" t="s">
        <v>215</v>
      </c>
      <c r="C53" s="32">
        <v>1.5</v>
      </c>
      <c r="D53" s="33" t="s">
        <v>210</v>
      </c>
      <c r="E53" s="48" t="str">
        <f t="shared" si="0"/>
        <v>Significantly Different</v>
      </c>
      <c r="G53" s="12">
        <f t="shared" si="1"/>
        <v>1.5</v>
      </c>
      <c r="H53" s="12">
        <f t="shared" si="2"/>
        <v>6</v>
      </c>
      <c r="I53" s="12" t="str">
        <f t="shared" si="3"/>
        <v>+/-</v>
      </c>
      <c r="J53" s="12" t="str">
        <f t="shared" si="4"/>
        <v>0.2</v>
      </c>
      <c r="K53" s="13">
        <f t="shared" si="5"/>
        <v>0.12158054711246201</v>
      </c>
      <c r="L53" s="13">
        <f t="shared" si="6"/>
        <v>0.79999999999999982</v>
      </c>
      <c r="M53" s="13">
        <f t="shared" si="7"/>
        <v>0.1359311840425404</v>
      </c>
      <c r="N53" s="13">
        <f t="shared" si="8"/>
        <v>5.8853309167794459</v>
      </c>
      <c r="O53" s="12" t="s">
        <v>251</v>
      </c>
    </row>
    <row r="54" spans="1:15" x14ac:dyDescent="0.25">
      <c r="A54" s="30">
        <v>42</v>
      </c>
      <c r="B54" s="31" t="s">
        <v>236</v>
      </c>
      <c r="C54" s="32">
        <v>1.5</v>
      </c>
      <c r="D54" s="33" t="s">
        <v>210</v>
      </c>
      <c r="E54" s="48" t="str">
        <f t="shared" si="0"/>
        <v>Significantly Different</v>
      </c>
      <c r="G54" s="12">
        <f t="shared" si="1"/>
        <v>1.5</v>
      </c>
      <c r="H54" s="12">
        <f t="shared" si="2"/>
        <v>6</v>
      </c>
      <c r="I54" s="12" t="str">
        <f t="shared" si="3"/>
        <v>+/-</v>
      </c>
      <c r="J54" s="12" t="str">
        <f t="shared" si="4"/>
        <v>0.2</v>
      </c>
      <c r="K54" s="13">
        <f t="shared" si="5"/>
        <v>0.12158054711246201</v>
      </c>
      <c r="L54" s="13">
        <f t="shared" si="6"/>
        <v>0.79999999999999982</v>
      </c>
      <c r="M54" s="13">
        <f t="shared" si="7"/>
        <v>0.1359311840425404</v>
      </c>
      <c r="N54" s="13">
        <f t="shared" si="8"/>
        <v>5.8853309167794459</v>
      </c>
      <c r="O54" s="12" t="s">
        <v>258</v>
      </c>
    </row>
    <row r="55" spans="1:15" x14ac:dyDescent="0.25">
      <c r="A55" s="30">
        <v>42</v>
      </c>
      <c r="B55" s="31" t="s">
        <v>258</v>
      </c>
      <c r="C55" s="32">
        <v>1.5</v>
      </c>
      <c r="D55" s="33" t="s">
        <v>206</v>
      </c>
      <c r="E55" s="48" t="str">
        <f t="shared" si="0"/>
        <v>Significantly Different</v>
      </c>
      <c r="G55" s="12">
        <f t="shared" si="1"/>
        <v>1.5</v>
      </c>
      <c r="H55" s="12">
        <f t="shared" si="2"/>
        <v>6</v>
      </c>
      <c r="I55" s="12" t="str">
        <f t="shared" si="3"/>
        <v>+/-</v>
      </c>
      <c r="J55" s="12" t="str">
        <f t="shared" si="4"/>
        <v>0.1</v>
      </c>
      <c r="K55" s="13">
        <f t="shared" si="5"/>
        <v>6.0790273556231005E-2</v>
      </c>
      <c r="L55" s="13">
        <f t="shared" si="6"/>
        <v>0.79999999999999982</v>
      </c>
      <c r="M55" s="13">
        <f t="shared" si="7"/>
        <v>8.5970429323592404E-2</v>
      </c>
      <c r="N55" s="13">
        <f t="shared" si="8"/>
        <v>9.3055252404149638</v>
      </c>
      <c r="O55" s="12" t="s">
        <v>232</v>
      </c>
    </row>
    <row r="56" spans="1:15" x14ac:dyDescent="0.25">
      <c r="A56" s="30">
        <v>46</v>
      </c>
      <c r="B56" s="31" t="s">
        <v>237</v>
      </c>
      <c r="C56" s="32">
        <v>1.4</v>
      </c>
      <c r="D56" s="33" t="s">
        <v>206</v>
      </c>
      <c r="E56" s="48" t="str">
        <f t="shared" si="0"/>
        <v>Significantly Different</v>
      </c>
      <c r="G56" s="12">
        <f t="shared" si="1"/>
        <v>1.4</v>
      </c>
      <c r="H56" s="12">
        <f t="shared" si="2"/>
        <v>6</v>
      </c>
      <c r="I56" s="12" t="str">
        <f t="shared" si="3"/>
        <v>+/-</v>
      </c>
      <c r="J56" s="12" t="str">
        <f t="shared" si="4"/>
        <v>0.1</v>
      </c>
      <c r="K56" s="13">
        <f t="shared" si="5"/>
        <v>6.0790273556231005E-2</v>
      </c>
      <c r="L56" s="13">
        <f t="shared" si="6"/>
        <v>0.89999999999999991</v>
      </c>
      <c r="M56" s="13">
        <f t="shared" si="7"/>
        <v>8.5970429323592404E-2</v>
      </c>
      <c r="N56" s="13">
        <f t="shared" si="8"/>
        <v>10.468715895466834</v>
      </c>
      <c r="O56" s="12" t="s">
        <v>209</v>
      </c>
    </row>
    <row r="57" spans="1:15" x14ac:dyDescent="0.25">
      <c r="A57" s="30">
        <v>46</v>
      </c>
      <c r="B57" s="31" t="s">
        <v>261</v>
      </c>
      <c r="C57" s="32">
        <v>1.4</v>
      </c>
      <c r="D57" s="33" t="s">
        <v>206</v>
      </c>
      <c r="E57" s="48" t="str">
        <f t="shared" si="0"/>
        <v>Significantly Different</v>
      </c>
      <c r="G57" s="12">
        <f t="shared" si="1"/>
        <v>1.4</v>
      </c>
      <c r="H57" s="12">
        <f t="shared" si="2"/>
        <v>6</v>
      </c>
      <c r="I57" s="12" t="str">
        <f t="shared" si="3"/>
        <v>+/-</v>
      </c>
      <c r="J57" s="12" t="str">
        <f t="shared" si="4"/>
        <v>0.1</v>
      </c>
      <c r="K57" s="13">
        <f t="shared" si="5"/>
        <v>6.0790273556231005E-2</v>
      </c>
      <c r="L57" s="13">
        <f t="shared" si="6"/>
        <v>0.89999999999999991</v>
      </c>
      <c r="M57" s="13">
        <f t="shared" si="7"/>
        <v>8.5970429323592404E-2</v>
      </c>
      <c r="N57" s="13">
        <f t="shared" si="8"/>
        <v>10.468715895466834</v>
      </c>
      <c r="O57" s="12" t="s">
        <v>262</v>
      </c>
    </row>
    <row r="58" spans="1:15" x14ac:dyDescent="0.25">
      <c r="A58" s="30">
        <v>46</v>
      </c>
      <c r="B58" s="31" t="s">
        <v>263</v>
      </c>
      <c r="C58" s="32">
        <v>1.4</v>
      </c>
      <c r="D58" s="33" t="s">
        <v>206</v>
      </c>
      <c r="E58" s="48" t="str">
        <f t="shared" si="0"/>
        <v>Significantly Different</v>
      </c>
      <c r="G58" s="12">
        <f t="shared" si="1"/>
        <v>1.4</v>
      </c>
      <c r="H58" s="12">
        <f t="shared" si="2"/>
        <v>6</v>
      </c>
      <c r="I58" s="12" t="str">
        <f t="shared" si="3"/>
        <v>+/-</v>
      </c>
      <c r="J58" s="12" t="str">
        <f t="shared" si="4"/>
        <v>0.1</v>
      </c>
      <c r="K58" s="13">
        <f t="shared" si="5"/>
        <v>6.0790273556231005E-2</v>
      </c>
      <c r="L58" s="13">
        <f t="shared" si="6"/>
        <v>0.89999999999999991</v>
      </c>
      <c r="M58" s="13">
        <f t="shared" si="7"/>
        <v>8.5970429323592404E-2</v>
      </c>
      <c r="N58" s="13">
        <f t="shared" si="8"/>
        <v>10.468715895466834</v>
      </c>
      <c r="O58" s="12" t="s">
        <v>256</v>
      </c>
    </row>
    <row r="59" spans="1:15" x14ac:dyDescent="0.25">
      <c r="A59" s="30">
        <v>49</v>
      </c>
      <c r="B59" s="31" t="s">
        <v>231</v>
      </c>
      <c r="C59" s="32">
        <v>1.2</v>
      </c>
      <c r="D59" s="33" t="s">
        <v>206</v>
      </c>
      <c r="E59" s="48" t="str">
        <f t="shared" si="0"/>
        <v>Significantly Different</v>
      </c>
      <c r="G59" s="12">
        <f t="shared" si="1"/>
        <v>1.2</v>
      </c>
      <c r="H59" s="12">
        <f t="shared" si="2"/>
        <v>6</v>
      </c>
      <c r="I59" s="12" t="str">
        <f t="shared" si="3"/>
        <v>+/-</v>
      </c>
      <c r="J59" s="12" t="str">
        <f t="shared" si="4"/>
        <v>0.1</v>
      </c>
      <c r="K59" s="13">
        <f t="shared" si="5"/>
        <v>6.0790273556231005E-2</v>
      </c>
      <c r="L59" s="13">
        <f t="shared" si="6"/>
        <v>1.0999999999999999</v>
      </c>
      <c r="M59" s="13">
        <f t="shared" si="7"/>
        <v>8.5970429323592404E-2</v>
      </c>
      <c r="N59" s="13">
        <f t="shared" si="8"/>
        <v>12.795097205570576</v>
      </c>
      <c r="O59" s="12" t="s">
        <v>212</v>
      </c>
    </row>
    <row r="60" spans="1:15" x14ac:dyDescent="0.25">
      <c r="A60" s="30">
        <v>49</v>
      </c>
      <c r="B60" s="31" t="s">
        <v>232</v>
      </c>
      <c r="C60" s="32">
        <v>1.2</v>
      </c>
      <c r="D60" s="33" t="s">
        <v>206</v>
      </c>
      <c r="E60" s="48" t="str">
        <f t="shared" si="0"/>
        <v>Significantly Different</v>
      </c>
      <c r="G60" s="12">
        <f t="shared" si="1"/>
        <v>1.2</v>
      </c>
      <c r="H60" s="12">
        <f t="shared" si="2"/>
        <v>6</v>
      </c>
      <c r="I60" s="12" t="str">
        <f t="shared" si="3"/>
        <v>+/-</v>
      </c>
      <c r="J60" s="12" t="str">
        <f t="shared" si="4"/>
        <v>0.1</v>
      </c>
      <c r="K60" s="13">
        <f t="shared" si="5"/>
        <v>6.0790273556231005E-2</v>
      </c>
      <c r="L60" s="13">
        <f t="shared" si="6"/>
        <v>1.0999999999999999</v>
      </c>
      <c r="M60" s="13">
        <f t="shared" si="7"/>
        <v>8.5970429323592404E-2</v>
      </c>
      <c r="N60" s="13">
        <f t="shared" si="8"/>
        <v>12.795097205570576</v>
      </c>
      <c r="O60" s="12" t="s">
        <v>234</v>
      </c>
    </row>
    <row r="61" spans="1:15" x14ac:dyDescent="0.25">
      <c r="A61" s="30">
        <v>49</v>
      </c>
      <c r="B61" s="31" t="s">
        <v>216</v>
      </c>
      <c r="C61" s="32">
        <v>1.2</v>
      </c>
      <c r="D61" s="33" t="s">
        <v>228</v>
      </c>
      <c r="E61" s="48" t="str">
        <f t="shared" si="0"/>
        <v>Significantly Different</v>
      </c>
      <c r="G61" s="12">
        <f t="shared" si="1"/>
        <v>1.2</v>
      </c>
      <c r="H61" s="12">
        <f t="shared" si="2"/>
        <v>6</v>
      </c>
      <c r="I61" s="12" t="str">
        <f t="shared" si="3"/>
        <v>+/-</v>
      </c>
      <c r="J61" s="12" t="str">
        <f t="shared" si="4"/>
        <v>0.3</v>
      </c>
      <c r="K61" s="13">
        <f t="shared" si="5"/>
        <v>0.18237082066869301</v>
      </c>
      <c r="L61" s="13">
        <f t="shared" si="6"/>
        <v>1.0999999999999999</v>
      </c>
      <c r="M61" s="13">
        <f t="shared" si="7"/>
        <v>0.19223572402239389</v>
      </c>
      <c r="N61" s="13">
        <f t="shared" si="8"/>
        <v>5.722141426074681</v>
      </c>
      <c r="O61" s="12" t="s">
        <v>216</v>
      </c>
    </row>
    <row r="62" spans="1:15" ht="15.75" thickBot="1" x14ac:dyDescent="0.3">
      <c r="A62" s="36"/>
      <c r="B62" s="37" t="s">
        <v>264</v>
      </c>
      <c r="C62" s="38">
        <v>7.9</v>
      </c>
      <c r="D62" s="39" t="s">
        <v>255</v>
      </c>
      <c r="E62" s="49" t="str">
        <f t="shared" si="0"/>
        <v>Significantly Different</v>
      </c>
      <c r="G62" s="12">
        <f t="shared" si="1"/>
        <v>7.9</v>
      </c>
      <c r="H62" s="12">
        <f t="shared" si="2"/>
        <v>6</v>
      </c>
      <c r="I62" s="12" t="str">
        <f t="shared" si="3"/>
        <v>+/-</v>
      </c>
      <c r="J62" s="12" t="str">
        <f t="shared" si="4"/>
        <v>0.4</v>
      </c>
      <c r="K62" s="13">
        <f t="shared" si="5"/>
        <v>0.24316109422492402</v>
      </c>
      <c r="L62" s="13">
        <f t="shared" si="6"/>
        <v>-5.6000000000000005</v>
      </c>
      <c r="M62" s="13">
        <f t="shared" si="7"/>
        <v>0.25064471888253259</v>
      </c>
      <c r="N62" s="13">
        <f t="shared" si="8"/>
        <v>-22.342381778346994</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197" priority="5" operator="equal">
      <formula>"State Selected"</formula>
    </cfRule>
    <cfRule type="cellIs" dxfId="196" priority="6" operator="equal">
      <formula>"Not Significantly Different"</formula>
    </cfRule>
  </conditionalFormatting>
  <conditionalFormatting sqref="E10:E62">
    <cfRule type="cellIs" dxfId="195" priority="1" operator="equal">
      <formula>"OTHER ERROR"</formula>
    </cfRule>
    <cfRule type="cellIs" dxfId="194" priority="2" operator="equal">
      <formula>"Statistical Test not applicable"</formula>
    </cfRule>
    <cfRule type="cellIs" dxfId="193" priority="3" operator="equal">
      <formula>"Geography Selected"</formula>
    </cfRule>
    <cfRule type="cellIs" dxfId="192"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1B6DBA12-5169-4013-80BA-E2718DA8428E}">
      <formula1>$O$10:$O$62</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ED239-7F7B-472A-A691-6B728D7C95B9}">
  <sheetPr codeName="Sheet8"/>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1" t="s">
        <v>179</v>
      </c>
      <c r="B1" s="12" t="s">
        <v>292</v>
      </c>
    </row>
    <row r="2" spans="1:16" x14ac:dyDescent="0.25">
      <c r="A2" s="14" t="s">
        <v>181</v>
      </c>
      <c r="B2" s="12" t="s">
        <v>293</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5.6</v>
      </c>
      <c r="C6" s="12" t="s">
        <v>188</v>
      </c>
      <c r="H6" s="19" t="s">
        <v>189</v>
      </c>
      <c r="I6" s="12">
        <f>VLOOKUP($B$4,$B$9:$K$62,6,FALSE)</f>
        <v>5.6</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5.6</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5.6</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233</v>
      </c>
      <c r="C11" s="32">
        <v>37.6</v>
      </c>
      <c r="D11" s="35" t="s">
        <v>294</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37.6</v>
      </c>
      <c r="H11" s="12">
        <f t="shared" ref="H11:H62" si="2">LEN(TRIM(D11))</f>
        <v>6</v>
      </c>
      <c r="I11" s="12" t="str">
        <f t="shared" ref="I11:I62" si="3">IF(H11&gt;=3,MID(TRIM(D11),1,3),"NO")</f>
        <v>+/-</v>
      </c>
      <c r="J11" s="12" t="str">
        <f t="shared" ref="J11:J62" si="4">IF(TRIM(I11)="+/-",MID(TRIM(D11),4,H11-3),D11)</f>
        <v>0.8</v>
      </c>
      <c r="K11" s="13">
        <f t="shared" ref="K11:K62" si="5">IF(TRIM(J11)="*****",0,IF(ISERROR(VALUE(J11)),"NA",VALUE(J11/$I$4)))</f>
        <v>0.48632218844984804</v>
      </c>
      <c r="L11" s="13">
        <f t="shared" ref="L11:L62" si="6">IF(AND(ISNUMBER(G11),ISNUMBER($I$6)),$I$6-G11,"N/A")</f>
        <v>-32</v>
      </c>
      <c r="M11" s="13">
        <f t="shared" ref="M11:M62" si="7">IF(AND(ISNUMBER(K11),ISNUMBER($I$7)),SQRT(K11^2+($I$7)^2),"N/A")</f>
        <v>0.49010685399991183</v>
      </c>
      <c r="N11" s="13">
        <f>IF(AND(ISNUMBER(L11),ISNUMBER(M11),M11&lt;&gt;0),L11/M11,"NA")</f>
        <v>-65.291884287759331</v>
      </c>
      <c r="O11" s="12" t="s">
        <v>208</v>
      </c>
    </row>
    <row r="12" spans="1:16" x14ac:dyDescent="0.25">
      <c r="A12" s="30">
        <v>2</v>
      </c>
      <c r="B12" s="31" t="s">
        <v>218</v>
      </c>
      <c r="C12" s="32">
        <v>14.7</v>
      </c>
      <c r="D12" s="33" t="s">
        <v>206</v>
      </c>
      <c r="E12" s="48" t="str">
        <f t="shared" si="0"/>
        <v>Significantly Different</v>
      </c>
      <c r="G12" s="12">
        <f t="shared" si="1"/>
        <v>14.7</v>
      </c>
      <c r="H12" s="12">
        <f t="shared" si="2"/>
        <v>6</v>
      </c>
      <c r="I12" s="12" t="str">
        <f t="shared" si="3"/>
        <v>+/-</v>
      </c>
      <c r="J12" s="12" t="str">
        <f t="shared" si="4"/>
        <v>0.1</v>
      </c>
      <c r="K12" s="13">
        <f t="shared" si="5"/>
        <v>6.0790273556231005E-2</v>
      </c>
      <c r="L12" s="13">
        <f t="shared" si="6"/>
        <v>-9.1</v>
      </c>
      <c r="M12" s="13">
        <f t="shared" si="7"/>
        <v>8.5970429323592404E-2</v>
      </c>
      <c r="N12" s="13">
        <f t="shared" ref="N12:N62" si="8">IF(AND(ISNUMBER(L12),ISNUMBER(M12),M12&lt;&gt;0),L12/M12,"NA")</f>
        <v>-105.85034960972023</v>
      </c>
      <c r="O12" s="12" t="s">
        <v>211</v>
      </c>
    </row>
    <row r="13" spans="1:16" x14ac:dyDescent="0.25">
      <c r="A13" s="30">
        <v>3</v>
      </c>
      <c r="B13" s="31" t="s">
        <v>257</v>
      </c>
      <c r="C13" s="32">
        <v>9.6999999999999993</v>
      </c>
      <c r="D13" s="33" t="s">
        <v>206</v>
      </c>
      <c r="E13" s="48" t="str">
        <f t="shared" si="0"/>
        <v>Significantly Different</v>
      </c>
      <c r="G13" s="12">
        <f t="shared" si="1"/>
        <v>9.6999999999999993</v>
      </c>
      <c r="H13" s="12">
        <f t="shared" si="2"/>
        <v>6</v>
      </c>
      <c r="I13" s="12" t="str">
        <f t="shared" si="3"/>
        <v>+/-</v>
      </c>
      <c r="J13" s="12" t="str">
        <f t="shared" si="4"/>
        <v>0.1</v>
      </c>
      <c r="K13" s="13">
        <f t="shared" si="5"/>
        <v>6.0790273556231005E-2</v>
      </c>
      <c r="L13" s="13">
        <f t="shared" si="6"/>
        <v>-4.0999999999999996</v>
      </c>
      <c r="M13" s="13">
        <f t="shared" si="7"/>
        <v>8.5970429323592404E-2</v>
      </c>
      <c r="N13" s="13">
        <f t="shared" si="8"/>
        <v>-47.690816857126691</v>
      </c>
      <c r="O13" s="12" t="s">
        <v>213</v>
      </c>
    </row>
    <row r="14" spans="1:16" x14ac:dyDescent="0.25">
      <c r="A14" s="30">
        <v>4</v>
      </c>
      <c r="B14" s="31" t="s">
        <v>256</v>
      </c>
      <c r="C14" s="32">
        <v>8.8000000000000007</v>
      </c>
      <c r="D14" s="33" t="s">
        <v>206</v>
      </c>
      <c r="E14" s="48" t="str">
        <f t="shared" si="0"/>
        <v>Significantly Different</v>
      </c>
      <c r="G14" s="12">
        <f t="shared" si="1"/>
        <v>8.8000000000000007</v>
      </c>
      <c r="H14" s="12">
        <f t="shared" si="2"/>
        <v>6</v>
      </c>
      <c r="I14" s="12" t="str">
        <f t="shared" si="3"/>
        <v>+/-</v>
      </c>
      <c r="J14" s="12" t="str">
        <f t="shared" si="4"/>
        <v>0.1</v>
      </c>
      <c r="K14" s="13">
        <f t="shared" si="5"/>
        <v>6.0790273556231005E-2</v>
      </c>
      <c r="L14" s="13">
        <f t="shared" si="6"/>
        <v>-3.2000000000000011</v>
      </c>
      <c r="M14" s="13">
        <f t="shared" si="7"/>
        <v>8.5970429323592404E-2</v>
      </c>
      <c r="N14" s="13">
        <f t="shared" si="8"/>
        <v>-37.222100961659876</v>
      </c>
      <c r="O14" s="12" t="s">
        <v>215</v>
      </c>
    </row>
    <row r="15" spans="1:16" x14ac:dyDescent="0.25">
      <c r="A15" s="30">
        <v>5</v>
      </c>
      <c r="B15" s="31" t="s">
        <v>259</v>
      </c>
      <c r="C15" s="32">
        <v>8.5</v>
      </c>
      <c r="D15" s="33" t="s">
        <v>206</v>
      </c>
      <c r="E15" s="48" t="str">
        <f t="shared" si="0"/>
        <v>Significantly Different</v>
      </c>
      <c r="G15" s="12">
        <f t="shared" si="1"/>
        <v>8.5</v>
      </c>
      <c r="H15" s="12">
        <f t="shared" si="2"/>
        <v>6</v>
      </c>
      <c r="I15" s="12" t="str">
        <f t="shared" si="3"/>
        <v>+/-</v>
      </c>
      <c r="J15" s="12" t="str">
        <f t="shared" si="4"/>
        <v>0.1</v>
      </c>
      <c r="K15" s="13">
        <f t="shared" si="5"/>
        <v>6.0790273556231005E-2</v>
      </c>
      <c r="L15" s="13">
        <f t="shared" si="6"/>
        <v>-2.9000000000000004</v>
      </c>
      <c r="M15" s="13">
        <f t="shared" si="7"/>
        <v>8.5970429323592404E-2</v>
      </c>
      <c r="N15" s="13">
        <f t="shared" si="8"/>
        <v>-33.732528996504257</v>
      </c>
      <c r="O15" s="12" t="s">
        <v>218</v>
      </c>
    </row>
    <row r="16" spans="1:16" x14ac:dyDescent="0.25">
      <c r="A16" s="30">
        <v>6</v>
      </c>
      <c r="B16" s="31" t="s">
        <v>254</v>
      </c>
      <c r="C16" s="32">
        <v>8.1999999999999993</v>
      </c>
      <c r="D16" s="33" t="s">
        <v>210</v>
      </c>
      <c r="E16" s="48" t="str">
        <f t="shared" si="0"/>
        <v>Significantly Different</v>
      </c>
      <c r="G16" s="12">
        <f t="shared" si="1"/>
        <v>8.1999999999999993</v>
      </c>
      <c r="H16" s="12">
        <f t="shared" si="2"/>
        <v>6</v>
      </c>
      <c r="I16" s="12" t="str">
        <f t="shared" si="3"/>
        <v>+/-</v>
      </c>
      <c r="J16" s="12" t="str">
        <f t="shared" si="4"/>
        <v>0.2</v>
      </c>
      <c r="K16" s="13">
        <f t="shared" si="5"/>
        <v>0.12158054711246201</v>
      </c>
      <c r="L16" s="13">
        <f t="shared" si="6"/>
        <v>-2.5999999999999996</v>
      </c>
      <c r="M16" s="13">
        <f t="shared" si="7"/>
        <v>0.1359311840425404</v>
      </c>
      <c r="N16" s="13">
        <f t="shared" si="8"/>
        <v>-19.127325479533198</v>
      </c>
      <c r="O16" s="12" t="s">
        <v>220</v>
      </c>
    </row>
    <row r="17" spans="1:15" x14ac:dyDescent="0.25">
      <c r="A17" s="30">
        <v>7</v>
      </c>
      <c r="B17" s="31" t="s">
        <v>247</v>
      </c>
      <c r="C17" s="32">
        <v>6.8</v>
      </c>
      <c r="D17" s="33" t="s">
        <v>206</v>
      </c>
      <c r="E17" s="48" t="str">
        <f t="shared" si="0"/>
        <v>Significantly Different</v>
      </c>
      <c r="G17" s="12">
        <f t="shared" si="1"/>
        <v>6.8</v>
      </c>
      <c r="H17" s="12">
        <f t="shared" si="2"/>
        <v>6</v>
      </c>
      <c r="I17" s="12" t="str">
        <f t="shared" si="3"/>
        <v>+/-</v>
      </c>
      <c r="J17" s="12" t="str">
        <f t="shared" si="4"/>
        <v>0.1</v>
      </c>
      <c r="K17" s="13">
        <f t="shared" si="5"/>
        <v>6.0790273556231005E-2</v>
      </c>
      <c r="L17" s="13">
        <f t="shared" si="6"/>
        <v>-1.2000000000000002</v>
      </c>
      <c r="M17" s="13">
        <f t="shared" si="7"/>
        <v>8.5970429323592404E-2</v>
      </c>
      <c r="N17" s="13">
        <f t="shared" si="8"/>
        <v>-13.95828786062245</v>
      </c>
      <c r="O17" s="12" t="s">
        <v>222</v>
      </c>
    </row>
    <row r="18" spans="1:15" x14ac:dyDescent="0.25">
      <c r="A18" s="30">
        <v>8</v>
      </c>
      <c r="B18" s="31" t="s">
        <v>262</v>
      </c>
      <c r="C18" s="32">
        <v>6.5</v>
      </c>
      <c r="D18" s="33" t="s">
        <v>206</v>
      </c>
      <c r="E18" s="48" t="str">
        <f t="shared" si="0"/>
        <v>Significantly Different</v>
      </c>
      <c r="G18" s="12">
        <f t="shared" si="1"/>
        <v>6.5</v>
      </c>
      <c r="H18" s="12">
        <f t="shared" si="2"/>
        <v>6</v>
      </c>
      <c r="I18" s="12" t="str">
        <f t="shared" si="3"/>
        <v>+/-</v>
      </c>
      <c r="J18" s="12" t="str">
        <f t="shared" si="4"/>
        <v>0.1</v>
      </c>
      <c r="K18" s="13">
        <f t="shared" si="5"/>
        <v>6.0790273556231005E-2</v>
      </c>
      <c r="L18" s="13">
        <f t="shared" si="6"/>
        <v>-0.90000000000000036</v>
      </c>
      <c r="M18" s="13">
        <f t="shared" si="7"/>
        <v>8.5970429323592404E-2</v>
      </c>
      <c r="N18" s="13">
        <f t="shared" si="8"/>
        <v>-10.46871589546684</v>
      </c>
      <c r="O18" s="12" t="s">
        <v>224</v>
      </c>
    </row>
    <row r="19" spans="1:15" x14ac:dyDescent="0.25">
      <c r="A19" s="30">
        <v>9</v>
      </c>
      <c r="B19" s="31" t="s">
        <v>211</v>
      </c>
      <c r="C19" s="32">
        <v>6.3</v>
      </c>
      <c r="D19" s="33" t="s">
        <v>255</v>
      </c>
      <c r="E19" s="48" t="str">
        <f t="shared" si="0"/>
        <v>Significantly Different</v>
      </c>
      <c r="G19" s="12">
        <f t="shared" si="1"/>
        <v>6.3</v>
      </c>
      <c r="H19" s="12">
        <f t="shared" si="2"/>
        <v>6</v>
      </c>
      <c r="I19" s="12" t="str">
        <f t="shared" si="3"/>
        <v>+/-</v>
      </c>
      <c r="J19" s="12" t="str">
        <f t="shared" si="4"/>
        <v>0.4</v>
      </c>
      <c r="K19" s="13">
        <f t="shared" si="5"/>
        <v>0.24316109422492402</v>
      </c>
      <c r="L19" s="13">
        <f t="shared" si="6"/>
        <v>-0.70000000000000018</v>
      </c>
      <c r="M19" s="13">
        <f t="shared" si="7"/>
        <v>0.25064471888253259</v>
      </c>
      <c r="N19" s="13">
        <f t="shared" si="8"/>
        <v>-2.7927977222933746</v>
      </c>
      <c r="O19" s="12" t="s">
        <v>226</v>
      </c>
    </row>
    <row r="20" spans="1:15" x14ac:dyDescent="0.25">
      <c r="A20" s="30">
        <v>9</v>
      </c>
      <c r="B20" s="31" t="s">
        <v>244</v>
      </c>
      <c r="C20" s="32">
        <v>6.3</v>
      </c>
      <c r="D20" s="35" t="s">
        <v>206</v>
      </c>
      <c r="E20" s="48" t="str">
        <f t="shared" si="0"/>
        <v>Significantly Different</v>
      </c>
      <c r="G20" s="12">
        <f t="shared" si="1"/>
        <v>6.3</v>
      </c>
      <c r="H20" s="12">
        <f t="shared" si="2"/>
        <v>6</v>
      </c>
      <c r="I20" s="12" t="str">
        <f t="shared" si="3"/>
        <v>+/-</v>
      </c>
      <c r="J20" s="12" t="str">
        <f t="shared" si="4"/>
        <v>0.1</v>
      </c>
      <c r="K20" s="13">
        <f t="shared" si="5"/>
        <v>6.0790273556231005E-2</v>
      </c>
      <c r="L20" s="13">
        <f t="shared" si="6"/>
        <v>-0.70000000000000018</v>
      </c>
      <c r="M20" s="13">
        <f t="shared" si="7"/>
        <v>8.5970429323592404E-2</v>
      </c>
      <c r="N20" s="13">
        <f t="shared" si="8"/>
        <v>-8.1423345853630966</v>
      </c>
      <c r="O20" s="12" t="s">
        <v>229</v>
      </c>
    </row>
    <row r="21" spans="1:15" x14ac:dyDescent="0.25">
      <c r="A21" s="30">
        <v>11</v>
      </c>
      <c r="B21" s="31" t="s">
        <v>235</v>
      </c>
      <c r="C21" s="32">
        <v>5.6</v>
      </c>
      <c r="D21" s="33" t="s">
        <v>206</v>
      </c>
      <c r="E21" s="48" t="str">
        <f t="shared" si="0"/>
        <v>Not Significantly Different</v>
      </c>
      <c r="G21" s="12">
        <f t="shared" si="1"/>
        <v>5.6</v>
      </c>
      <c r="H21" s="12">
        <f t="shared" si="2"/>
        <v>6</v>
      </c>
      <c r="I21" s="12" t="str">
        <f t="shared" si="3"/>
        <v>+/-</v>
      </c>
      <c r="J21" s="12" t="str">
        <f t="shared" si="4"/>
        <v>0.1</v>
      </c>
      <c r="K21" s="13">
        <f t="shared" si="5"/>
        <v>6.0790273556231005E-2</v>
      </c>
      <c r="L21" s="13">
        <f t="shared" si="6"/>
        <v>0</v>
      </c>
      <c r="M21" s="13">
        <f t="shared" si="7"/>
        <v>8.5970429323592404E-2</v>
      </c>
      <c r="N21" s="13">
        <f t="shared" si="8"/>
        <v>0</v>
      </c>
      <c r="O21" s="12" t="s">
        <v>231</v>
      </c>
    </row>
    <row r="22" spans="1:15" x14ac:dyDescent="0.25">
      <c r="A22" s="30">
        <v>12</v>
      </c>
      <c r="B22" s="31" t="s">
        <v>258</v>
      </c>
      <c r="C22" s="32">
        <v>5</v>
      </c>
      <c r="D22" s="33" t="s">
        <v>206</v>
      </c>
      <c r="E22" s="48" t="str">
        <f t="shared" si="0"/>
        <v>Significantly Different</v>
      </c>
      <c r="G22" s="12">
        <f t="shared" si="1"/>
        <v>5</v>
      </c>
      <c r="H22" s="12">
        <f t="shared" si="2"/>
        <v>6</v>
      </c>
      <c r="I22" s="12" t="str">
        <f t="shared" si="3"/>
        <v>+/-</v>
      </c>
      <c r="J22" s="12" t="str">
        <f t="shared" si="4"/>
        <v>0.1</v>
      </c>
      <c r="K22" s="13">
        <f t="shared" si="5"/>
        <v>6.0790273556231005E-2</v>
      </c>
      <c r="L22" s="13">
        <f t="shared" si="6"/>
        <v>0.59999999999999964</v>
      </c>
      <c r="M22" s="13">
        <f t="shared" si="7"/>
        <v>8.5970429323592404E-2</v>
      </c>
      <c r="N22" s="13">
        <f t="shared" si="8"/>
        <v>6.9791439303112197</v>
      </c>
      <c r="O22" s="12" t="s">
        <v>233</v>
      </c>
    </row>
    <row r="23" spans="1:15" x14ac:dyDescent="0.25">
      <c r="A23" s="30">
        <v>13</v>
      </c>
      <c r="B23" s="31" t="s">
        <v>240</v>
      </c>
      <c r="C23" s="32">
        <v>4.9000000000000004</v>
      </c>
      <c r="D23" s="33" t="s">
        <v>206</v>
      </c>
      <c r="E23" s="48" t="str">
        <f t="shared" si="0"/>
        <v>Significantly Different</v>
      </c>
      <c r="G23" s="12">
        <f t="shared" si="1"/>
        <v>4.9000000000000004</v>
      </c>
      <c r="H23" s="12">
        <f t="shared" si="2"/>
        <v>6</v>
      </c>
      <c r="I23" s="12" t="str">
        <f t="shared" si="3"/>
        <v>+/-</v>
      </c>
      <c r="J23" s="12" t="str">
        <f t="shared" si="4"/>
        <v>0.1</v>
      </c>
      <c r="K23" s="13">
        <f t="shared" si="5"/>
        <v>6.0790273556231005E-2</v>
      </c>
      <c r="L23" s="13">
        <f t="shared" si="6"/>
        <v>0.69999999999999929</v>
      </c>
      <c r="M23" s="13">
        <f t="shared" si="7"/>
        <v>8.5970429323592404E-2</v>
      </c>
      <c r="N23" s="13">
        <f t="shared" si="8"/>
        <v>8.142334585363086</v>
      </c>
      <c r="O23" s="12" t="s">
        <v>221</v>
      </c>
    </row>
    <row r="24" spans="1:15" x14ac:dyDescent="0.25">
      <c r="A24" s="30">
        <v>14</v>
      </c>
      <c r="B24" s="31" t="s">
        <v>222</v>
      </c>
      <c r="C24" s="32">
        <v>4.5999999999999996</v>
      </c>
      <c r="D24" s="33" t="s">
        <v>206</v>
      </c>
      <c r="E24" s="48" t="str">
        <f t="shared" si="0"/>
        <v>Significantly Different</v>
      </c>
      <c r="G24" s="12">
        <f t="shared" si="1"/>
        <v>4.5999999999999996</v>
      </c>
      <c r="H24" s="12">
        <f t="shared" si="2"/>
        <v>6</v>
      </c>
      <c r="I24" s="12" t="str">
        <f t="shared" si="3"/>
        <v>+/-</v>
      </c>
      <c r="J24" s="12" t="str">
        <f t="shared" si="4"/>
        <v>0.1</v>
      </c>
      <c r="K24" s="13">
        <f t="shared" si="5"/>
        <v>6.0790273556231005E-2</v>
      </c>
      <c r="L24" s="13">
        <f t="shared" si="6"/>
        <v>1</v>
      </c>
      <c r="M24" s="13">
        <f t="shared" si="7"/>
        <v>8.5970429323592404E-2</v>
      </c>
      <c r="N24" s="13">
        <f t="shared" si="8"/>
        <v>11.631906550518707</v>
      </c>
      <c r="O24" s="12" t="s">
        <v>235</v>
      </c>
    </row>
    <row r="25" spans="1:15" x14ac:dyDescent="0.25">
      <c r="A25" s="30">
        <v>14</v>
      </c>
      <c r="B25" s="31" t="s">
        <v>239</v>
      </c>
      <c r="C25" s="32">
        <v>4.5999999999999996</v>
      </c>
      <c r="D25" s="33" t="s">
        <v>206</v>
      </c>
      <c r="E25" s="48" t="str">
        <f t="shared" si="0"/>
        <v>Significantly Different</v>
      </c>
      <c r="G25" s="12">
        <f t="shared" si="1"/>
        <v>4.5999999999999996</v>
      </c>
      <c r="H25" s="12">
        <f t="shared" si="2"/>
        <v>6</v>
      </c>
      <c r="I25" s="12" t="str">
        <f t="shared" si="3"/>
        <v>+/-</v>
      </c>
      <c r="J25" s="12" t="str">
        <f t="shared" si="4"/>
        <v>0.1</v>
      </c>
      <c r="K25" s="13">
        <f t="shared" si="5"/>
        <v>6.0790273556231005E-2</v>
      </c>
      <c r="L25" s="13">
        <f t="shared" si="6"/>
        <v>1</v>
      </c>
      <c r="M25" s="13">
        <f t="shared" si="7"/>
        <v>8.5970429323592404E-2</v>
      </c>
      <c r="N25" s="13">
        <f t="shared" si="8"/>
        <v>11.631906550518707</v>
      </c>
      <c r="O25" s="12" t="s">
        <v>237</v>
      </c>
    </row>
    <row r="26" spans="1:15" x14ac:dyDescent="0.25">
      <c r="A26" s="30">
        <v>16</v>
      </c>
      <c r="B26" s="31" t="s">
        <v>231</v>
      </c>
      <c r="C26" s="32">
        <v>4.0999999999999996</v>
      </c>
      <c r="D26" s="33" t="s">
        <v>206</v>
      </c>
      <c r="E26" s="48" t="str">
        <f t="shared" si="0"/>
        <v>Significantly Different</v>
      </c>
      <c r="G26" s="12">
        <f t="shared" si="1"/>
        <v>4.0999999999999996</v>
      </c>
      <c r="H26" s="12">
        <f t="shared" si="2"/>
        <v>6</v>
      </c>
      <c r="I26" s="12" t="str">
        <f t="shared" si="3"/>
        <v>+/-</v>
      </c>
      <c r="J26" s="12" t="str">
        <f t="shared" si="4"/>
        <v>0.1</v>
      </c>
      <c r="K26" s="13">
        <f t="shared" si="5"/>
        <v>6.0790273556231005E-2</v>
      </c>
      <c r="L26" s="13">
        <f t="shared" si="6"/>
        <v>1.5</v>
      </c>
      <c r="M26" s="13">
        <f t="shared" si="7"/>
        <v>8.5970429323592404E-2</v>
      </c>
      <c r="N26" s="13">
        <f t="shared" si="8"/>
        <v>17.44785982577806</v>
      </c>
      <c r="O26" s="12" t="s">
        <v>219</v>
      </c>
    </row>
    <row r="27" spans="1:15" x14ac:dyDescent="0.25">
      <c r="A27" s="30">
        <v>17</v>
      </c>
      <c r="B27" s="31" t="s">
        <v>224</v>
      </c>
      <c r="C27" s="32">
        <v>4</v>
      </c>
      <c r="D27" s="33" t="s">
        <v>210</v>
      </c>
      <c r="E27" s="48" t="str">
        <f t="shared" si="0"/>
        <v>Significantly Different</v>
      </c>
      <c r="G27" s="12">
        <f t="shared" si="1"/>
        <v>4</v>
      </c>
      <c r="H27" s="12">
        <f t="shared" si="2"/>
        <v>6</v>
      </c>
      <c r="I27" s="12" t="str">
        <f t="shared" si="3"/>
        <v>+/-</v>
      </c>
      <c r="J27" s="12" t="str">
        <f t="shared" si="4"/>
        <v>0.2</v>
      </c>
      <c r="K27" s="13">
        <f t="shared" si="5"/>
        <v>0.12158054711246201</v>
      </c>
      <c r="L27" s="13">
        <f t="shared" si="6"/>
        <v>1.5999999999999996</v>
      </c>
      <c r="M27" s="13">
        <f t="shared" si="7"/>
        <v>0.1359311840425404</v>
      </c>
      <c r="N27" s="13">
        <f t="shared" si="8"/>
        <v>11.770661833558892</v>
      </c>
      <c r="O27" s="12" t="s">
        <v>236</v>
      </c>
    </row>
    <row r="28" spans="1:15" x14ac:dyDescent="0.25">
      <c r="A28" s="30">
        <v>18</v>
      </c>
      <c r="B28" s="31" t="s">
        <v>226</v>
      </c>
      <c r="C28" s="32">
        <v>3.9</v>
      </c>
      <c r="D28" s="33" t="s">
        <v>210</v>
      </c>
      <c r="E28" s="48" t="str">
        <f t="shared" si="0"/>
        <v>Significantly Different</v>
      </c>
      <c r="G28" s="12">
        <f t="shared" si="1"/>
        <v>3.9</v>
      </c>
      <c r="H28" s="12">
        <f t="shared" si="2"/>
        <v>6</v>
      </c>
      <c r="I28" s="12" t="str">
        <f t="shared" si="3"/>
        <v>+/-</v>
      </c>
      <c r="J28" s="12" t="str">
        <f t="shared" si="4"/>
        <v>0.2</v>
      </c>
      <c r="K28" s="13">
        <f t="shared" si="5"/>
        <v>0.12158054711246201</v>
      </c>
      <c r="L28" s="13">
        <f t="shared" si="6"/>
        <v>1.6999999999999997</v>
      </c>
      <c r="M28" s="13">
        <f t="shared" si="7"/>
        <v>0.1359311840425404</v>
      </c>
      <c r="N28" s="13">
        <f t="shared" si="8"/>
        <v>12.506328198156323</v>
      </c>
      <c r="O28" s="12" t="s">
        <v>225</v>
      </c>
    </row>
    <row r="29" spans="1:15" x14ac:dyDescent="0.25">
      <c r="A29" s="30">
        <v>19</v>
      </c>
      <c r="B29" s="31" t="s">
        <v>248</v>
      </c>
      <c r="C29" s="32">
        <v>3.6</v>
      </c>
      <c r="D29" s="33" t="s">
        <v>206</v>
      </c>
      <c r="E29" s="48" t="str">
        <f t="shared" si="0"/>
        <v>Significantly Different</v>
      </c>
      <c r="G29" s="12">
        <f t="shared" si="1"/>
        <v>3.6</v>
      </c>
      <c r="H29" s="12">
        <f t="shared" si="2"/>
        <v>6</v>
      </c>
      <c r="I29" s="12" t="str">
        <f t="shared" si="3"/>
        <v>+/-</v>
      </c>
      <c r="J29" s="12" t="str">
        <f t="shared" si="4"/>
        <v>0.1</v>
      </c>
      <c r="K29" s="13">
        <f t="shared" si="5"/>
        <v>6.0790273556231005E-2</v>
      </c>
      <c r="L29" s="13">
        <f t="shared" si="6"/>
        <v>1.9999999999999996</v>
      </c>
      <c r="M29" s="13">
        <f t="shared" si="7"/>
        <v>8.5970429323592404E-2</v>
      </c>
      <c r="N29" s="13">
        <f t="shared" si="8"/>
        <v>23.263813101037407</v>
      </c>
      <c r="O29" s="12" t="s">
        <v>241</v>
      </c>
    </row>
    <row r="30" spans="1:15" x14ac:dyDescent="0.25">
      <c r="A30" s="30">
        <v>20</v>
      </c>
      <c r="B30" s="31" t="s">
        <v>245</v>
      </c>
      <c r="C30" s="32">
        <v>3.4</v>
      </c>
      <c r="D30" s="33" t="s">
        <v>210</v>
      </c>
      <c r="E30" s="48" t="str">
        <f t="shared" si="0"/>
        <v>Significantly Different</v>
      </c>
      <c r="G30" s="12">
        <f t="shared" si="1"/>
        <v>3.4</v>
      </c>
      <c r="H30" s="12">
        <f t="shared" si="2"/>
        <v>6</v>
      </c>
      <c r="I30" s="12" t="str">
        <f t="shared" si="3"/>
        <v>+/-</v>
      </c>
      <c r="J30" s="12" t="str">
        <f t="shared" si="4"/>
        <v>0.2</v>
      </c>
      <c r="K30" s="13">
        <f t="shared" si="5"/>
        <v>0.12158054711246201</v>
      </c>
      <c r="L30" s="13">
        <f t="shared" si="6"/>
        <v>2.1999999999999997</v>
      </c>
      <c r="M30" s="13">
        <f t="shared" si="7"/>
        <v>0.1359311840425404</v>
      </c>
      <c r="N30" s="13">
        <f t="shared" si="8"/>
        <v>16.184660021143475</v>
      </c>
      <c r="O30" s="12" t="s">
        <v>207</v>
      </c>
    </row>
    <row r="31" spans="1:15" x14ac:dyDescent="0.25">
      <c r="A31" s="30">
        <v>21</v>
      </c>
      <c r="B31" s="31" t="s">
        <v>213</v>
      </c>
      <c r="C31" s="32">
        <v>3.3</v>
      </c>
      <c r="D31" s="33" t="s">
        <v>206</v>
      </c>
      <c r="E31" s="48" t="str">
        <f t="shared" si="0"/>
        <v>Significantly Different</v>
      </c>
      <c r="G31" s="12">
        <f t="shared" si="1"/>
        <v>3.3</v>
      </c>
      <c r="H31" s="12">
        <f t="shared" si="2"/>
        <v>6</v>
      </c>
      <c r="I31" s="12" t="str">
        <f t="shared" si="3"/>
        <v>+/-</v>
      </c>
      <c r="J31" s="12" t="str">
        <f t="shared" si="4"/>
        <v>0.1</v>
      </c>
      <c r="K31" s="13">
        <f t="shared" si="5"/>
        <v>6.0790273556231005E-2</v>
      </c>
      <c r="L31" s="13">
        <f t="shared" si="6"/>
        <v>2.2999999999999998</v>
      </c>
      <c r="M31" s="13">
        <f t="shared" si="7"/>
        <v>8.5970429323592404E-2</v>
      </c>
      <c r="N31" s="13">
        <f t="shared" si="8"/>
        <v>26.753385066193022</v>
      </c>
      <c r="O31" s="12" t="s">
        <v>244</v>
      </c>
    </row>
    <row r="32" spans="1:15" x14ac:dyDescent="0.25">
      <c r="A32" s="30">
        <v>21</v>
      </c>
      <c r="B32" s="31" t="s">
        <v>249</v>
      </c>
      <c r="C32" s="32">
        <v>3.3</v>
      </c>
      <c r="D32" s="33" t="s">
        <v>206</v>
      </c>
      <c r="E32" s="48" t="str">
        <f t="shared" si="0"/>
        <v>Significantly Different</v>
      </c>
      <c r="G32" s="12">
        <f t="shared" si="1"/>
        <v>3.3</v>
      </c>
      <c r="H32" s="12">
        <f t="shared" si="2"/>
        <v>6</v>
      </c>
      <c r="I32" s="12" t="str">
        <f t="shared" si="3"/>
        <v>+/-</v>
      </c>
      <c r="J32" s="12" t="str">
        <f t="shared" si="4"/>
        <v>0.1</v>
      </c>
      <c r="K32" s="13">
        <f t="shared" si="5"/>
        <v>6.0790273556231005E-2</v>
      </c>
      <c r="L32" s="13">
        <f t="shared" si="6"/>
        <v>2.2999999999999998</v>
      </c>
      <c r="M32" s="13">
        <f t="shared" si="7"/>
        <v>8.5970429323592404E-2</v>
      </c>
      <c r="N32" s="13">
        <f t="shared" si="8"/>
        <v>26.753385066193022</v>
      </c>
      <c r="O32" s="12" t="s">
        <v>247</v>
      </c>
    </row>
    <row r="33" spans="1:15" x14ac:dyDescent="0.25">
      <c r="A33" s="30">
        <v>23</v>
      </c>
      <c r="B33" s="31" t="s">
        <v>220</v>
      </c>
      <c r="C33" s="32">
        <v>3.2</v>
      </c>
      <c r="D33" s="33" t="s">
        <v>206</v>
      </c>
      <c r="E33" s="48" t="str">
        <f t="shared" si="0"/>
        <v>Significantly Different</v>
      </c>
      <c r="G33" s="12">
        <f t="shared" si="1"/>
        <v>3.2</v>
      </c>
      <c r="H33" s="12">
        <f t="shared" si="2"/>
        <v>6</v>
      </c>
      <c r="I33" s="12" t="str">
        <f t="shared" si="3"/>
        <v>+/-</v>
      </c>
      <c r="J33" s="12" t="str">
        <f t="shared" si="4"/>
        <v>0.1</v>
      </c>
      <c r="K33" s="13">
        <f t="shared" si="5"/>
        <v>6.0790273556231005E-2</v>
      </c>
      <c r="L33" s="13">
        <f t="shared" si="6"/>
        <v>2.3999999999999995</v>
      </c>
      <c r="M33" s="13">
        <f t="shared" si="7"/>
        <v>8.5970429323592404E-2</v>
      </c>
      <c r="N33" s="13">
        <f t="shared" si="8"/>
        <v>27.91657572124489</v>
      </c>
      <c r="O33" s="12" t="s">
        <v>249</v>
      </c>
    </row>
    <row r="34" spans="1:15" x14ac:dyDescent="0.25">
      <c r="A34" s="30">
        <v>24</v>
      </c>
      <c r="B34" s="31" t="s">
        <v>261</v>
      </c>
      <c r="C34" s="32">
        <v>3</v>
      </c>
      <c r="D34" s="33" t="s">
        <v>206</v>
      </c>
      <c r="E34" s="48" t="str">
        <f t="shared" si="0"/>
        <v>Significantly Different</v>
      </c>
      <c r="G34" s="12">
        <f t="shared" si="1"/>
        <v>3</v>
      </c>
      <c r="H34" s="12">
        <f t="shared" si="2"/>
        <v>6</v>
      </c>
      <c r="I34" s="12" t="str">
        <f t="shared" si="3"/>
        <v>+/-</v>
      </c>
      <c r="J34" s="12" t="str">
        <f t="shared" si="4"/>
        <v>0.1</v>
      </c>
      <c r="K34" s="13">
        <f t="shared" si="5"/>
        <v>6.0790273556231005E-2</v>
      </c>
      <c r="L34" s="13">
        <f t="shared" si="6"/>
        <v>2.5999999999999996</v>
      </c>
      <c r="M34" s="13">
        <f t="shared" si="7"/>
        <v>8.5970429323592404E-2</v>
      </c>
      <c r="N34" s="13">
        <f t="shared" si="8"/>
        <v>30.242957031348634</v>
      </c>
      <c r="O34" s="12" t="s">
        <v>240</v>
      </c>
    </row>
    <row r="35" spans="1:15" x14ac:dyDescent="0.25">
      <c r="A35" s="30">
        <v>25</v>
      </c>
      <c r="B35" s="31" t="s">
        <v>229</v>
      </c>
      <c r="C35" s="32">
        <v>2.8</v>
      </c>
      <c r="D35" s="33" t="s">
        <v>206</v>
      </c>
      <c r="E35" s="48" t="str">
        <f t="shared" si="0"/>
        <v>Significantly Different</v>
      </c>
      <c r="G35" s="12">
        <f t="shared" si="1"/>
        <v>2.8</v>
      </c>
      <c r="H35" s="12">
        <f t="shared" si="2"/>
        <v>6</v>
      </c>
      <c r="I35" s="12" t="str">
        <f t="shared" si="3"/>
        <v>+/-</v>
      </c>
      <c r="J35" s="12" t="str">
        <f t="shared" si="4"/>
        <v>0.1</v>
      </c>
      <c r="K35" s="13">
        <f t="shared" si="5"/>
        <v>6.0790273556231005E-2</v>
      </c>
      <c r="L35" s="13">
        <f t="shared" si="6"/>
        <v>2.8</v>
      </c>
      <c r="M35" s="13">
        <f t="shared" si="7"/>
        <v>8.5970429323592404E-2</v>
      </c>
      <c r="N35" s="13">
        <f t="shared" si="8"/>
        <v>32.569338341452379</v>
      </c>
      <c r="O35" s="12" t="s">
        <v>250</v>
      </c>
    </row>
    <row r="36" spans="1:15" x14ac:dyDescent="0.25">
      <c r="A36" s="30">
        <v>25</v>
      </c>
      <c r="B36" s="31" t="s">
        <v>236</v>
      </c>
      <c r="C36" s="32">
        <v>2.8</v>
      </c>
      <c r="D36" s="33" t="s">
        <v>206</v>
      </c>
      <c r="E36" s="48" t="str">
        <f t="shared" si="0"/>
        <v>Significantly Different</v>
      </c>
      <c r="G36" s="12">
        <f t="shared" si="1"/>
        <v>2.8</v>
      </c>
      <c r="H36" s="12">
        <f t="shared" si="2"/>
        <v>6</v>
      </c>
      <c r="I36" s="12" t="str">
        <f t="shared" si="3"/>
        <v>+/-</v>
      </c>
      <c r="J36" s="12" t="str">
        <f t="shared" si="4"/>
        <v>0.1</v>
      </c>
      <c r="K36" s="13">
        <f t="shared" si="5"/>
        <v>6.0790273556231005E-2</v>
      </c>
      <c r="L36" s="13">
        <f t="shared" si="6"/>
        <v>2.8</v>
      </c>
      <c r="M36" s="13">
        <f t="shared" si="7"/>
        <v>8.5970429323592404E-2</v>
      </c>
      <c r="N36" s="13">
        <f t="shared" si="8"/>
        <v>32.569338341452379</v>
      </c>
      <c r="O36" s="12" t="s">
        <v>242</v>
      </c>
    </row>
    <row r="37" spans="1:15" x14ac:dyDescent="0.25">
      <c r="A37" s="30">
        <v>25</v>
      </c>
      <c r="B37" s="31" t="s">
        <v>234</v>
      </c>
      <c r="C37" s="32">
        <v>2.8</v>
      </c>
      <c r="D37" s="33" t="s">
        <v>206</v>
      </c>
      <c r="E37" s="48" t="str">
        <f t="shared" si="0"/>
        <v>Significantly Different</v>
      </c>
      <c r="G37" s="12">
        <f t="shared" si="1"/>
        <v>2.8</v>
      </c>
      <c r="H37" s="12">
        <f t="shared" si="2"/>
        <v>6</v>
      </c>
      <c r="I37" s="12" t="str">
        <f t="shared" si="3"/>
        <v>+/-</v>
      </c>
      <c r="J37" s="12" t="str">
        <f t="shared" si="4"/>
        <v>0.1</v>
      </c>
      <c r="K37" s="13">
        <f t="shared" si="5"/>
        <v>6.0790273556231005E-2</v>
      </c>
      <c r="L37" s="13">
        <f t="shared" si="6"/>
        <v>2.8</v>
      </c>
      <c r="M37" s="13">
        <f t="shared" si="7"/>
        <v>8.5970429323592404E-2</v>
      </c>
      <c r="N37" s="13">
        <f t="shared" si="8"/>
        <v>32.569338341452379</v>
      </c>
      <c r="O37" s="12" t="s">
        <v>223</v>
      </c>
    </row>
    <row r="38" spans="1:15" x14ac:dyDescent="0.25">
      <c r="A38" s="30">
        <v>28</v>
      </c>
      <c r="B38" s="31" t="s">
        <v>214</v>
      </c>
      <c r="C38" s="32">
        <v>2.7</v>
      </c>
      <c r="D38" s="33" t="s">
        <v>210</v>
      </c>
      <c r="E38" s="48" t="str">
        <f t="shared" si="0"/>
        <v>Significantly Different</v>
      </c>
      <c r="G38" s="12">
        <f t="shared" si="1"/>
        <v>2.7</v>
      </c>
      <c r="H38" s="12">
        <f t="shared" si="2"/>
        <v>6</v>
      </c>
      <c r="I38" s="12" t="str">
        <f t="shared" si="3"/>
        <v>+/-</v>
      </c>
      <c r="J38" s="12" t="str">
        <f t="shared" si="4"/>
        <v>0.2</v>
      </c>
      <c r="K38" s="13">
        <f t="shared" si="5"/>
        <v>0.12158054711246201</v>
      </c>
      <c r="L38" s="13">
        <f t="shared" si="6"/>
        <v>2.8999999999999995</v>
      </c>
      <c r="M38" s="13">
        <f t="shared" si="7"/>
        <v>0.1359311840425404</v>
      </c>
      <c r="N38" s="13">
        <f t="shared" si="8"/>
        <v>21.334324573325492</v>
      </c>
      <c r="O38" s="12" t="s">
        <v>227</v>
      </c>
    </row>
    <row r="39" spans="1:15" x14ac:dyDescent="0.25">
      <c r="A39" s="30">
        <v>29</v>
      </c>
      <c r="B39" s="31" t="s">
        <v>219</v>
      </c>
      <c r="C39" s="32">
        <v>2.5</v>
      </c>
      <c r="D39" s="33" t="s">
        <v>206</v>
      </c>
      <c r="E39" s="48" t="str">
        <f t="shared" si="0"/>
        <v>Significantly Different</v>
      </c>
      <c r="G39" s="12">
        <f t="shared" si="1"/>
        <v>2.5</v>
      </c>
      <c r="H39" s="12">
        <f t="shared" si="2"/>
        <v>6</v>
      </c>
      <c r="I39" s="12" t="str">
        <f t="shared" si="3"/>
        <v>+/-</v>
      </c>
      <c r="J39" s="12" t="str">
        <f t="shared" si="4"/>
        <v>0.1</v>
      </c>
      <c r="K39" s="13">
        <f t="shared" si="5"/>
        <v>6.0790273556231005E-2</v>
      </c>
      <c r="L39" s="13">
        <f t="shared" si="6"/>
        <v>3.0999999999999996</v>
      </c>
      <c r="M39" s="13">
        <f t="shared" si="7"/>
        <v>8.5970429323592404E-2</v>
      </c>
      <c r="N39" s="13">
        <f t="shared" si="8"/>
        <v>36.058910306607984</v>
      </c>
      <c r="O39" s="12" t="s">
        <v>254</v>
      </c>
    </row>
    <row r="40" spans="1:15" x14ac:dyDescent="0.25">
      <c r="A40" s="30">
        <v>30</v>
      </c>
      <c r="B40" s="31" t="s">
        <v>227</v>
      </c>
      <c r="C40" s="32">
        <v>2.4</v>
      </c>
      <c r="D40" s="33" t="s">
        <v>206</v>
      </c>
      <c r="E40" s="48" t="str">
        <f t="shared" si="0"/>
        <v>Significantly Different</v>
      </c>
      <c r="G40" s="12">
        <f t="shared" si="1"/>
        <v>2.4</v>
      </c>
      <c r="H40" s="12">
        <f t="shared" si="2"/>
        <v>6</v>
      </c>
      <c r="I40" s="12" t="str">
        <f t="shared" si="3"/>
        <v>+/-</v>
      </c>
      <c r="J40" s="12" t="str">
        <f t="shared" si="4"/>
        <v>0.1</v>
      </c>
      <c r="K40" s="13">
        <f t="shared" si="5"/>
        <v>6.0790273556231005E-2</v>
      </c>
      <c r="L40" s="13">
        <f t="shared" si="6"/>
        <v>3.1999999999999997</v>
      </c>
      <c r="M40" s="13">
        <f t="shared" si="7"/>
        <v>8.5970429323592404E-2</v>
      </c>
      <c r="N40" s="13">
        <f t="shared" si="8"/>
        <v>37.222100961659862</v>
      </c>
      <c r="O40" s="12" t="s">
        <v>214</v>
      </c>
    </row>
    <row r="41" spans="1:15" x14ac:dyDescent="0.25">
      <c r="A41" s="30">
        <v>30</v>
      </c>
      <c r="B41" s="31" t="s">
        <v>232</v>
      </c>
      <c r="C41" s="32">
        <v>2.4</v>
      </c>
      <c r="D41" s="33" t="s">
        <v>206</v>
      </c>
      <c r="E41" s="48" t="str">
        <f t="shared" si="0"/>
        <v>Significantly Different</v>
      </c>
      <c r="G41" s="12">
        <f t="shared" si="1"/>
        <v>2.4</v>
      </c>
      <c r="H41" s="12">
        <f t="shared" si="2"/>
        <v>6</v>
      </c>
      <c r="I41" s="12" t="str">
        <f t="shared" si="3"/>
        <v>+/-</v>
      </c>
      <c r="J41" s="12" t="str">
        <f t="shared" si="4"/>
        <v>0.1</v>
      </c>
      <c r="K41" s="13">
        <f t="shared" si="5"/>
        <v>6.0790273556231005E-2</v>
      </c>
      <c r="L41" s="13">
        <f t="shared" si="6"/>
        <v>3.1999999999999997</v>
      </c>
      <c r="M41" s="13">
        <f t="shared" si="7"/>
        <v>8.5970429323592404E-2</v>
      </c>
      <c r="N41" s="13">
        <f t="shared" si="8"/>
        <v>37.222100961659862</v>
      </c>
      <c r="O41" s="12" t="s">
        <v>257</v>
      </c>
    </row>
    <row r="42" spans="1:15" x14ac:dyDescent="0.25">
      <c r="A42" s="30">
        <v>32</v>
      </c>
      <c r="B42" s="31" t="s">
        <v>237</v>
      </c>
      <c r="C42" s="32">
        <v>2.2999999999999998</v>
      </c>
      <c r="D42" s="33" t="s">
        <v>206</v>
      </c>
      <c r="E42" s="48" t="str">
        <f t="shared" si="0"/>
        <v>Significantly Different</v>
      </c>
      <c r="G42" s="12">
        <f t="shared" si="1"/>
        <v>2.2999999999999998</v>
      </c>
      <c r="H42" s="12">
        <f t="shared" si="2"/>
        <v>6</v>
      </c>
      <c r="I42" s="12" t="str">
        <f t="shared" si="3"/>
        <v>+/-</v>
      </c>
      <c r="J42" s="12" t="str">
        <f t="shared" si="4"/>
        <v>0.1</v>
      </c>
      <c r="K42" s="13">
        <f t="shared" si="5"/>
        <v>6.0790273556231005E-2</v>
      </c>
      <c r="L42" s="13">
        <f t="shared" si="6"/>
        <v>3.3</v>
      </c>
      <c r="M42" s="13">
        <f t="shared" si="7"/>
        <v>8.5970429323592404E-2</v>
      </c>
      <c r="N42" s="13">
        <f t="shared" si="8"/>
        <v>38.385291616711733</v>
      </c>
      <c r="O42" s="12" t="s">
        <v>252</v>
      </c>
    </row>
    <row r="43" spans="1:15" x14ac:dyDescent="0.25">
      <c r="A43" s="30">
        <v>32</v>
      </c>
      <c r="B43" s="31" t="s">
        <v>243</v>
      </c>
      <c r="C43" s="32">
        <v>2.2999999999999998</v>
      </c>
      <c r="D43" s="33" t="s">
        <v>206</v>
      </c>
      <c r="E43" s="48" t="str">
        <f t="shared" si="0"/>
        <v>Significantly Different</v>
      </c>
      <c r="G43" s="12">
        <f t="shared" si="1"/>
        <v>2.2999999999999998</v>
      </c>
      <c r="H43" s="12">
        <f t="shared" si="2"/>
        <v>6</v>
      </c>
      <c r="I43" s="12" t="str">
        <f t="shared" si="3"/>
        <v>+/-</v>
      </c>
      <c r="J43" s="12" t="str">
        <f t="shared" si="4"/>
        <v>0.1</v>
      </c>
      <c r="K43" s="13">
        <f t="shared" si="5"/>
        <v>6.0790273556231005E-2</v>
      </c>
      <c r="L43" s="13">
        <f t="shared" si="6"/>
        <v>3.3</v>
      </c>
      <c r="M43" s="13">
        <f t="shared" si="7"/>
        <v>8.5970429323592404E-2</v>
      </c>
      <c r="N43" s="13">
        <f t="shared" si="8"/>
        <v>38.385291616711733</v>
      </c>
      <c r="O43" s="12" t="s">
        <v>259</v>
      </c>
    </row>
    <row r="44" spans="1:15" x14ac:dyDescent="0.25">
      <c r="A44" s="30">
        <v>34</v>
      </c>
      <c r="B44" s="31" t="s">
        <v>260</v>
      </c>
      <c r="C44" s="32">
        <v>2.1</v>
      </c>
      <c r="D44" s="33" t="s">
        <v>206</v>
      </c>
      <c r="E44" s="48" t="str">
        <f t="shared" si="0"/>
        <v>Significantly Different</v>
      </c>
      <c r="G44" s="12">
        <f t="shared" si="1"/>
        <v>2.1</v>
      </c>
      <c r="H44" s="12">
        <f t="shared" si="2"/>
        <v>6</v>
      </c>
      <c r="I44" s="12" t="str">
        <f t="shared" si="3"/>
        <v>+/-</v>
      </c>
      <c r="J44" s="12" t="str">
        <f t="shared" si="4"/>
        <v>0.1</v>
      </c>
      <c r="K44" s="13">
        <f t="shared" si="5"/>
        <v>6.0790273556231005E-2</v>
      </c>
      <c r="L44" s="13">
        <f t="shared" si="6"/>
        <v>3.4999999999999996</v>
      </c>
      <c r="M44" s="13">
        <f t="shared" si="7"/>
        <v>8.5970429323592404E-2</v>
      </c>
      <c r="N44" s="13">
        <f t="shared" si="8"/>
        <v>40.711672926815467</v>
      </c>
      <c r="O44" s="12" t="s">
        <v>261</v>
      </c>
    </row>
    <row r="45" spans="1:15" x14ac:dyDescent="0.25">
      <c r="A45" s="30">
        <v>35</v>
      </c>
      <c r="B45" s="31" t="s">
        <v>242</v>
      </c>
      <c r="C45" s="32">
        <v>2</v>
      </c>
      <c r="D45" s="33" t="s">
        <v>206</v>
      </c>
      <c r="E45" s="48" t="str">
        <f t="shared" si="0"/>
        <v>Significantly Different</v>
      </c>
      <c r="G45" s="12">
        <f t="shared" si="1"/>
        <v>2</v>
      </c>
      <c r="H45" s="12">
        <f t="shared" si="2"/>
        <v>6</v>
      </c>
      <c r="I45" s="12" t="str">
        <f t="shared" si="3"/>
        <v>+/-</v>
      </c>
      <c r="J45" s="12" t="str">
        <f t="shared" si="4"/>
        <v>0.1</v>
      </c>
      <c r="K45" s="13">
        <f t="shared" si="5"/>
        <v>6.0790273556231005E-2</v>
      </c>
      <c r="L45" s="13">
        <f t="shared" si="6"/>
        <v>3.5999999999999996</v>
      </c>
      <c r="M45" s="13">
        <f t="shared" si="7"/>
        <v>8.5970429323592404E-2</v>
      </c>
      <c r="N45" s="13">
        <f t="shared" si="8"/>
        <v>41.874863581867338</v>
      </c>
      <c r="O45" s="12" t="s">
        <v>230</v>
      </c>
    </row>
    <row r="46" spans="1:15" x14ac:dyDescent="0.25">
      <c r="A46" s="30">
        <v>36</v>
      </c>
      <c r="B46" s="31" t="s">
        <v>209</v>
      </c>
      <c r="C46" s="32">
        <v>1.9</v>
      </c>
      <c r="D46" s="33" t="s">
        <v>210</v>
      </c>
      <c r="E46" s="48" t="str">
        <f t="shared" si="0"/>
        <v>Significantly Different</v>
      </c>
      <c r="G46" s="12">
        <f t="shared" si="1"/>
        <v>1.9</v>
      </c>
      <c r="H46" s="12">
        <f t="shared" si="2"/>
        <v>6</v>
      </c>
      <c r="I46" s="12" t="str">
        <f t="shared" si="3"/>
        <v>+/-</v>
      </c>
      <c r="J46" s="12" t="str">
        <f t="shared" si="4"/>
        <v>0.2</v>
      </c>
      <c r="K46" s="13">
        <f t="shared" si="5"/>
        <v>0.12158054711246201</v>
      </c>
      <c r="L46" s="13">
        <f t="shared" si="6"/>
        <v>3.6999999999999997</v>
      </c>
      <c r="M46" s="13">
        <f t="shared" si="7"/>
        <v>0.1359311840425404</v>
      </c>
      <c r="N46" s="13">
        <f t="shared" si="8"/>
        <v>27.219655490104941</v>
      </c>
      <c r="O46" s="12" t="s">
        <v>243</v>
      </c>
    </row>
    <row r="47" spans="1:15" x14ac:dyDescent="0.25">
      <c r="A47" s="30">
        <v>37</v>
      </c>
      <c r="B47" s="31" t="s">
        <v>230</v>
      </c>
      <c r="C47" s="32">
        <v>1.8</v>
      </c>
      <c r="D47" s="33" t="s">
        <v>228</v>
      </c>
      <c r="E47" s="48" t="str">
        <f t="shared" si="0"/>
        <v>Significantly Different</v>
      </c>
      <c r="G47" s="12">
        <f t="shared" si="1"/>
        <v>1.8</v>
      </c>
      <c r="H47" s="12">
        <f t="shared" si="2"/>
        <v>6</v>
      </c>
      <c r="I47" s="12" t="str">
        <f t="shared" si="3"/>
        <v>+/-</v>
      </c>
      <c r="J47" s="12" t="str">
        <f t="shared" si="4"/>
        <v>0.3</v>
      </c>
      <c r="K47" s="13">
        <f t="shared" si="5"/>
        <v>0.18237082066869301</v>
      </c>
      <c r="L47" s="13">
        <f t="shared" si="6"/>
        <v>3.8</v>
      </c>
      <c r="M47" s="13">
        <f t="shared" si="7"/>
        <v>0.19223572402239389</v>
      </c>
      <c r="N47" s="13">
        <f t="shared" si="8"/>
        <v>19.767397653712539</v>
      </c>
      <c r="O47" s="12" t="s">
        <v>260</v>
      </c>
    </row>
    <row r="48" spans="1:15" x14ac:dyDescent="0.25">
      <c r="A48" s="30">
        <v>37</v>
      </c>
      <c r="B48" s="31" t="s">
        <v>251</v>
      </c>
      <c r="C48" s="32">
        <v>1.8</v>
      </c>
      <c r="D48" s="33" t="s">
        <v>206</v>
      </c>
      <c r="E48" s="48" t="str">
        <f t="shared" si="0"/>
        <v>Significantly Different</v>
      </c>
      <c r="G48" s="12">
        <f t="shared" si="1"/>
        <v>1.8</v>
      </c>
      <c r="H48" s="12">
        <f t="shared" si="2"/>
        <v>6</v>
      </c>
      <c r="I48" s="12" t="str">
        <f t="shared" si="3"/>
        <v>+/-</v>
      </c>
      <c r="J48" s="12" t="str">
        <f t="shared" si="4"/>
        <v>0.1</v>
      </c>
      <c r="K48" s="13">
        <f t="shared" si="5"/>
        <v>6.0790273556231005E-2</v>
      </c>
      <c r="L48" s="13">
        <f t="shared" si="6"/>
        <v>3.8</v>
      </c>
      <c r="M48" s="13">
        <f t="shared" si="7"/>
        <v>8.5970429323592404E-2</v>
      </c>
      <c r="N48" s="13">
        <f t="shared" si="8"/>
        <v>44.201244891971086</v>
      </c>
      <c r="O48" s="12" t="s">
        <v>239</v>
      </c>
    </row>
    <row r="49" spans="1:15" x14ac:dyDescent="0.25">
      <c r="A49" s="30">
        <v>39</v>
      </c>
      <c r="B49" s="31" t="s">
        <v>238</v>
      </c>
      <c r="C49" s="32">
        <v>1.7</v>
      </c>
      <c r="D49" s="33" t="s">
        <v>228</v>
      </c>
      <c r="E49" s="48" t="str">
        <f t="shared" si="0"/>
        <v>Significantly Different</v>
      </c>
      <c r="G49" s="12">
        <f t="shared" si="1"/>
        <v>1.7</v>
      </c>
      <c r="H49" s="12">
        <f t="shared" si="2"/>
        <v>6</v>
      </c>
      <c r="I49" s="12" t="str">
        <f t="shared" si="3"/>
        <v>+/-</v>
      </c>
      <c r="J49" s="12" t="str">
        <f t="shared" si="4"/>
        <v>0.3</v>
      </c>
      <c r="K49" s="13">
        <f t="shared" si="5"/>
        <v>0.18237082066869301</v>
      </c>
      <c r="L49" s="13">
        <f t="shared" si="6"/>
        <v>3.8999999999999995</v>
      </c>
      <c r="M49" s="13">
        <f t="shared" si="7"/>
        <v>0.19223572402239389</v>
      </c>
      <c r="N49" s="13">
        <f t="shared" si="8"/>
        <v>20.287592328810234</v>
      </c>
      <c r="O49" s="12" t="s">
        <v>248</v>
      </c>
    </row>
    <row r="50" spans="1:15" x14ac:dyDescent="0.25">
      <c r="A50" s="30">
        <v>40</v>
      </c>
      <c r="B50" s="31" t="s">
        <v>215</v>
      </c>
      <c r="C50" s="32">
        <v>1.6</v>
      </c>
      <c r="D50" s="33" t="s">
        <v>206</v>
      </c>
      <c r="E50" s="48" t="str">
        <f t="shared" si="0"/>
        <v>Significantly Different</v>
      </c>
      <c r="G50" s="12">
        <f t="shared" si="1"/>
        <v>1.6</v>
      </c>
      <c r="H50" s="12">
        <f t="shared" si="2"/>
        <v>6</v>
      </c>
      <c r="I50" s="12" t="str">
        <f t="shared" si="3"/>
        <v>+/-</v>
      </c>
      <c r="J50" s="12" t="str">
        <f t="shared" si="4"/>
        <v>0.1</v>
      </c>
      <c r="K50" s="13">
        <f t="shared" si="5"/>
        <v>6.0790273556231005E-2</v>
      </c>
      <c r="L50" s="13">
        <f t="shared" si="6"/>
        <v>3.9999999999999996</v>
      </c>
      <c r="M50" s="13">
        <f t="shared" si="7"/>
        <v>8.5970429323592404E-2</v>
      </c>
      <c r="N50" s="13">
        <f t="shared" si="8"/>
        <v>46.527626202074821</v>
      </c>
      <c r="O50" s="12" t="s">
        <v>245</v>
      </c>
    </row>
    <row r="51" spans="1:15" x14ac:dyDescent="0.25">
      <c r="A51" s="30">
        <v>40</v>
      </c>
      <c r="B51" s="31" t="s">
        <v>241</v>
      </c>
      <c r="C51" s="32">
        <v>1.6</v>
      </c>
      <c r="D51" s="33" t="s">
        <v>206</v>
      </c>
      <c r="E51" s="48" t="str">
        <f t="shared" si="0"/>
        <v>Significantly Different</v>
      </c>
      <c r="G51" s="12">
        <f t="shared" si="1"/>
        <v>1.6</v>
      </c>
      <c r="H51" s="12">
        <f t="shared" si="2"/>
        <v>6</v>
      </c>
      <c r="I51" s="12" t="str">
        <f t="shared" si="3"/>
        <v>+/-</v>
      </c>
      <c r="J51" s="12" t="str">
        <f t="shared" si="4"/>
        <v>0.1</v>
      </c>
      <c r="K51" s="13">
        <f t="shared" si="5"/>
        <v>6.0790273556231005E-2</v>
      </c>
      <c r="L51" s="13">
        <f t="shared" si="6"/>
        <v>3.9999999999999996</v>
      </c>
      <c r="M51" s="13">
        <f t="shared" si="7"/>
        <v>8.5970429323592404E-2</v>
      </c>
      <c r="N51" s="13">
        <f t="shared" si="8"/>
        <v>46.527626202074821</v>
      </c>
      <c r="O51" s="12" t="s">
        <v>263</v>
      </c>
    </row>
    <row r="52" spans="1:15" x14ac:dyDescent="0.25">
      <c r="A52" s="30">
        <v>40</v>
      </c>
      <c r="B52" s="31" t="s">
        <v>252</v>
      </c>
      <c r="C52" s="32">
        <v>1.6</v>
      </c>
      <c r="D52" s="33" t="s">
        <v>206</v>
      </c>
      <c r="E52" s="48" t="str">
        <f t="shared" si="0"/>
        <v>Significantly Different</v>
      </c>
      <c r="G52" s="12">
        <f t="shared" si="1"/>
        <v>1.6</v>
      </c>
      <c r="H52" s="12">
        <f t="shared" si="2"/>
        <v>6</v>
      </c>
      <c r="I52" s="12" t="str">
        <f t="shared" si="3"/>
        <v>+/-</v>
      </c>
      <c r="J52" s="12" t="str">
        <f t="shared" si="4"/>
        <v>0.1</v>
      </c>
      <c r="K52" s="13">
        <f t="shared" si="5"/>
        <v>6.0790273556231005E-2</v>
      </c>
      <c r="L52" s="13">
        <f t="shared" si="6"/>
        <v>3.9999999999999996</v>
      </c>
      <c r="M52" s="13">
        <f t="shared" si="7"/>
        <v>8.5970429323592404E-2</v>
      </c>
      <c r="N52" s="13">
        <f t="shared" si="8"/>
        <v>46.527626202074821</v>
      </c>
      <c r="O52" s="12" t="s">
        <v>238</v>
      </c>
    </row>
    <row r="53" spans="1:15" x14ac:dyDescent="0.25">
      <c r="A53" s="30">
        <v>40</v>
      </c>
      <c r="B53" s="31" t="s">
        <v>263</v>
      </c>
      <c r="C53" s="32">
        <v>1.6</v>
      </c>
      <c r="D53" s="33" t="s">
        <v>206</v>
      </c>
      <c r="E53" s="48" t="str">
        <f t="shared" si="0"/>
        <v>Significantly Different</v>
      </c>
      <c r="G53" s="12">
        <f t="shared" si="1"/>
        <v>1.6</v>
      </c>
      <c r="H53" s="12">
        <f t="shared" si="2"/>
        <v>6</v>
      </c>
      <c r="I53" s="12" t="str">
        <f t="shared" si="3"/>
        <v>+/-</v>
      </c>
      <c r="J53" s="12" t="str">
        <f t="shared" si="4"/>
        <v>0.1</v>
      </c>
      <c r="K53" s="13">
        <f t="shared" si="5"/>
        <v>6.0790273556231005E-2</v>
      </c>
      <c r="L53" s="13">
        <f t="shared" si="6"/>
        <v>3.9999999999999996</v>
      </c>
      <c r="M53" s="13">
        <f t="shared" si="7"/>
        <v>8.5970429323592404E-2</v>
      </c>
      <c r="N53" s="13">
        <f t="shared" si="8"/>
        <v>46.527626202074821</v>
      </c>
      <c r="O53" s="12" t="s">
        <v>251</v>
      </c>
    </row>
    <row r="54" spans="1:15" x14ac:dyDescent="0.25">
      <c r="A54" s="30">
        <v>44</v>
      </c>
      <c r="B54" s="31" t="s">
        <v>221</v>
      </c>
      <c r="C54" s="32">
        <v>1.5</v>
      </c>
      <c r="D54" s="33" t="s">
        <v>206</v>
      </c>
      <c r="E54" s="48" t="str">
        <f t="shared" si="0"/>
        <v>Significantly Different</v>
      </c>
      <c r="G54" s="12">
        <f t="shared" si="1"/>
        <v>1.5</v>
      </c>
      <c r="H54" s="12">
        <f t="shared" si="2"/>
        <v>6</v>
      </c>
      <c r="I54" s="12" t="str">
        <f t="shared" si="3"/>
        <v>+/-</v>
      </c>
      <c r="J54" s="12" t="str">
        <f t="shared" si="4"/>
        <v>0.1</v>
      </c>
      <c r="K54" s="13">
        <f t="shared" si="5"/>
        <v>6.0790273556231005E-2</v>
      </c>
      <c r="L54" s="13">
        <f t="shared" si="6"/>
        <v>4.0999999999999996</v>
      </c>
      <c r="M54" s="13">
        <f t="shared" si="7"/>
        <v>8.5970429323592404E-2</v>
      </c>
      <c r="N54" s="13">
        <f t="shared" si="8"/>
        <v>47.690816857126691</v>
      </c>
      <c r="O54" s="12" t="s">
        <v>258</v>
      </c>
    </row>
    <row r="55" spans="1:15" x14ac:dyDescent="0.25">
      <c r="A55" s="30">
        <v>44</v>
      </c>
      <c r="B55" s="31" t="s">
        <v>225</v>
      </c>
      <c r="C55" s="32">
        <v>1.5</v>
      </c>
      <c r="D55" s="33" t="s">
        <v>206</v>
      </c>
      <c r="E55" s="48" t="str">
        <f t="shared" si="0"/>
        <v>Significantly Different</v>
      </c>
      <c r="G55" s="12">
        <f t="shared" si="1"/>
        <v>1.5</v>
      </c>
      <c r="H55" s="12">
        <f t="shared" si="2"/>
        <v>6</v>
      </c>
      <c r="I55" s="12" t="str">
        <f t="shared" si="3"/>
        <v>+/-</v>
      </c>
      <c r="J55" s="12" t="str">
        <f t="shared" si="4"/>
        <v>0.1</v>
      </c>
      <c r="K55" s="13">
        <f t="shared" si="5"/>
        <v>6.0790273556231005E-2</v>
      </c>
      <c r="L55" s="13">
        <f t="shared" si="6"/>
        <v>4.0999999999999996</v>
      </c>
      <c r="M55" s="13">
        <f t="shared" si="7"/>
        <v>8.5970429323592404E-2</v>
      </c>
      <c r="N55" s="13">
        <f t="shared" si="8"/>
        <v>47.690816857126691</v>
      </c>
      <c r="O55" s="12" t="s">
        <v>232</v>
      </c>
    </row>
    <row r="56" spans="1:15" x14ac:dyDescent="0.25">
      <c r="A56" s="30">
        <v>46</v>
      </c>
      <c r="B56" s="31" t="s">
        <v>208</v>
      </c>
      <c r="C56" s="32">
        <v>1.3</v>
      </c>
      <c r="D56" s="33" t="s">
        <v>206</v>
      </c>
      <c r="E56" s="48" t="str">
        <f t="shared" si="0"/>
        <v>Significantly Different</v>
      </c>
      <c r="G56" s="12">
        <f t="shared" si="1"/>
        <v>1.3</v>
      </c>
      <c r="H56" s="12">
        <f t="shared" si="2"/>
        <v>6</v>
      </c>
      <c r="I56" s="12" t="str">
        <f t="shared" si="3"/>
        <v>+/-</v>
      </c>
      <c r="J56" s="12" t="str">
        <f t="shared" si="4"/>
        <v>0.1</v>
      </c>
      <c r="K56" s="13">
        <f t="shared" si="5"/>
        <v>6.0790273556231005E-2</v>
      </c>
      <c r="L56" s="13">
        <f t="shared" si="6"/>
        <v>4.3</v>
      </c>
      <c r="M56" s="13">
        <f t="shared" si="7"/>
        <v>8.5970429323592404E-2</v>
      </c>
      <c r="N56" s="13">
        <f t="shared" si="8"/>
        <v>50.01719816723044</v>
      </c>
      <c r="O56" s="12" t="s">
        <v>209</v>
      </c>
    </row>
    <row r="57" spans="1:15" x14ac:dyDescent="0.25">
      <c r="A57" s="30">
        <v>47</v>
      </c>
      <c r="B57" s="31" t="s">
        <v>207</v>
      </c>
      <c r="C57" s="32">
        <v>1.2</v>
      </c>
      <c r="D57" s="33" t="s">
        <v>206</v>
      </c>
      <c r="E57" s="48" t="str">
        <f t="shared" si="0"/>
        <v>Significantly Different</v>
      </c>
      <c r="G57" s="12">
        <f t="shared" si="1"/>
        <v>1.2</v>
      </c>
      <c r="H57" s="12">
        <f t="shared" si="2"/>
        <v>6</v>
      </c>
      <c r="I57" s="12" t="str">
        <f t="shared" si="3"/>
        <v>+/-</v>
      </c>
      <c r="J57" s="12" t="str">
        <f t="shared" si="4"/>
        <v>0.1</v>
      </c>
      <c r="K57" s="13">
        <f t="shared" si="5"/>
        <v>6.0790273556231005E-2</v>
      </c>
      <c r="L57" s="13">
        <f t="shared" si="6"/>
        <v>4.3999999999999995</v>
      </c>
      <c r="M57" s="13">
        <f t="shared" si="7"/>
        <v>8.5970429323592404E-2</v>
      </c>
      <c r="N57" s="13">
        <f t="shared" si="8"/>
        <v>51.180388822282303</v>
      </c>
      <c r="O57" s="12" t="s">
        <v>262</v>
      </c>
    </row>
    <row r="58" spans="1:15" x14ac:dyDescent="0.25">
      <c r="A58" s="30">
        <v>48</v>
      </c>
      <c r="B58" s="31" t="s">
        <v>216</v>
      </c>
      <c r="C58" s="32">
        <v>1</v>
      </c>
      <c r="D58" s="33" t="s">
        <v>210</v>
      </c>
      <c r="E58" s="48" t="str">
        <f t="shared" si="0"/>
        <v>Significantly Different</v>
      </c>
      <c r="G58" s="12">
        <f t="shared" si="1"/>
        <v>1</v>
      </c>
      <c r="H58" s="12">
        <f t="shared" si="2"/>
        <v>6</v>
      </c>
      <c r="I58" s="12" t="str">
        <f t="shared" si="3"/>
        <v>+/-</v>
      </c>
      <c r="J58" s="12" t="str">
        <f t="shared" si="4"/>
        <v>0.2</v>
      </c>
      <c r="K58" s="13">
        <f t="shared" si="5"/>
        <v>0.12158054711246201</v>
      </c>
      <c r="L58" s="13">
        <f t="shared" si="6"/>
        <v>4.5999999999999996</v>
      </c>
      <c r="M58" s="13">
        <f t="shared" si="7"/>
        <v>0.1359311840425404</v>
      </c>
      <c r="N58" s="13">
        <f t="shared" si="8"/>
        <v>33.840652771481814</v>
      </c>
      <c r="O58" s="12" t="s">
        <v>256</v>
      </c>
    </row>
    <row r="59" spans="1:15" x14ac:dyDescent="0.25">
      <c r="A59" s="30">
        <v>49</v>
      </c>
      <c r="B59" s="31" t="s">
        <v>250</v>
      </c>
      <c r="C59" s="32">
        <v>0.9</v>
      </c>
      <c r="D59" s="33" t="s">
        <v>206</v>
      </c>
      <c r="E59" s="48" t="str">
        <f t="shared" si="0"/>
        <v>Significantly Different</v>
      </c>
      <c r="G59" s="12">
        <f t="shared" si="1"/>
        <v>0.9</v>
      </c>
      <c r="H59" s="12">
        <f t="shared" si="2"/>
        <v>6</v>
      </c>
      <c r="I59" s="12" t="str">
        <f t="shared" si="3"/>
        <v>+/-</v>
      </c>
      <c r="J59" s="12" t="str">
        <f t="shared" si="4"/>
        <v>0.1</v>
      </c>
      <c r="K59" s="13">
        <f t="shared" si="5"/>
        <v>6.0790273556231005E-2</v>
      </c>
      <c r="L59" s="13">
        <f t="shared" si="6"/>
        <v>4.6999999999999993</v>
      </c>
      <c r="M59" s="13">
        <f t="shared" si="7"/>
        <v>8.5970429323592404E-2</v>
      </c>
      <c r="N59" s="13">
        <f t="shared" si="8"/>
        <v>54.669960787437915</v>
      </c>
      <c r="O59" s="12" t="s">
        <v>212</v>
      </c>
    </row>
    <row r="60" spans="1:15" x14ac:dyDescent="0.25">
      <c r="A60" s="30">
        <v>50</v>
      </c>
      <c r="B60" s="31" t="s">
        <v>223</v>
      </c>
      <c r="C60" s="32">
        <v>0.8</v>
      </c>
      <c r="D60" s="33" t="s">
        <v>206</v>
      </c>
      <c r="E60" s="48" t="str">
        <f t="shared" si="0"/>
        <v>Significantly Different</v>
      </c>
      <c r="G60" s="12">
        <f t="shared" si="1"/>
        <v>0.8</v>
      </c>
      <c r="H60" s="12">
        <f t="shared" si="2"/>
        <v>6</v>
      </c>
      <c r="I60" s="12" t="str">
        <f t="shared" si="3"/>
        <v>+/-</v>
      </c>
      <c r="J60" s="12" t="str">
        <f t="shared" si="4"/>
        <v>0.1</v>
      </c>
      <c r="K60" s="13">
        <f t="shared" si="5"/>
        <v>6.0790273556231005E-2</v>
      </c>
      <c r="L60" s="13">
        <f t="shared" si="6"/>
        <v>4.8</v>
      </c>
      <c r="M60" s="13">
        <f t="shared" si="7"/>
        <v>8.5970429323592404E-2</v>
      </c>
      <c r="N60" s="13">
        <f t="shared" si="8"/>
        <v>55.833151442489793</v>
      </c>
      <c r="O60" s="12" t="s">
        <v>234</v>
      </c>
    </row>
    <row r="61" spans="1:15" x14ac:dyDescent="0.25">
      <c r="A61" s="30">
        <v>51</v>
      </c>
      <c r="B61" s="31" t="s">
        <v>212</v>
      </c>
      <c r="C61" s="32">
        <v>0.7</v>
      </c>
      <c r="D61" s="33" t="s">
        <v>206</v>
      </c>
      <c r="E61" s="48" t="str">
        <f t="shared" si="0"/>
        <v>Significantly Different</v>
      </c>
      <c r="G61" s="12">
        <f t="shared" si="1"/>
        <v>0.7</v>
      </c>
      <c r="H61" s="12">
        <f t="shared" si="2"/>
        <v>6</v>
      </c>
      <c r="I61" s="12" t="str">
        <f t="shared" si="3"/>
        <v>+/-</v>
      </c>
      <c r="J61" s="12" t="str">
        <f t="shared" si="4"/>
        <v>0.1</v>
      </c>
      <c r="K61" s="13">
        <f t="shared" si="5"/>
        <v>6.0790273556231005E-2</v>
      </c>
      <c r="L61" s="13">
        <f t="shared" si="6"/>
        <v>4.8999999999999995</v>
      </c>
      <c r="M61" s="13">
        <f t="shared" si="7"/>
        <v>8.5970429323592404E-2</v>
      </c>
      <c r="N61" s="13">
        <f t="shared" si="8"/>
        <v>56.996342097541657</v>
      </c>
      <c r="O61" s="12" t="s">
        <v>216</v>
      </c>
    </row>
    <row r="62" spans="1:15" ht="15.75" thickBot="1" x14ac:dyDescent="0.3">
      <c r="A62" s="36"/>
      <c r="B62" s="37" t="s">
        <v>264</v>
      </c>
      <c r="C62" s="38">
        <v>0.2</v>
      </c>
      <c r="D62" s="39" t="s">
        <v>206</v>
      </c>
      <c r="E62" s="49" t="str">
        <f t="shared" si="0"/>
        <v>Significantly Different</v>
      </c>
      <c r="G62" s="12">
        <f t="shared" si="1"/>
        <v>0.2</v>
      </c>
      <c r="H62" s="12">
        <f t="shared" si="2"/>
        <v>6</v>
      </c>
      <c r="I62" s="12" t="str">
        <f t="shared" si="3"/>
        <v>+/-</v>
      </c>
      <c r="J62" s="12" t="str">
        <f t="shared" si="4"/>
        <v>0.1</v>
      </c>
      <c r="K62" s="13">
        <f t="shared" si="5"/>
        <v>6.0790273556231005E-2</v>
      </c>
      <c r="L62" s="13">
        <f t="shared" si="6"/>
        <v>5.3999999999999995</v>
      </c>
      <c r="M62" s="13">
        <f t="shared" si="7"/>
        <v>8.5970429323592404E-2</v>
      </c>
      <c r="N62" s="13">
        <f t="shared" si="8"/>
        <v>62.81229537280101</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521" priority="5" operator="equal">
      <formula>"State Selected"</formula>
    </cfRule>
    <cfRule type="cellIs" dxfId="520" priority="6" operator="equal">
      <formula>"Not Significantly Different"</formula>
    </cfRule>
  </conditionalFormatting>
  <conditionalFormatting sqref="E10:E62">
    <cfRule type="cellIs" dxfId="519" priority="1" operator="equal">
      <formula>"OTHER ERROR"</formula>
    </cfRule>
    <cfRule type="cellIs" dxfId="518" priority="2" operator="equal">
      <formula>"Statistical Test not applicable"</formula>
    </cfRule>
    <cfRule type="cellIs" dxfId="517" priority="3" operator="equal">
      <formula>"Geography Selected"</formula>
    </cfRule>
    <cfRule type="cellIs" dxfId="516"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E3601F87-A279-42AD-B6DB-8C0B16DCB1AF}">
      <formula1>$O$10:$O$62</formula1>
    </dataValidation>
  </dataValidation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C62E4-4A87-407E-825D-842494DA13AB}">
  <sheetPr codeName="Sheet116"/>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117</v>
      </c>
    </row>
    <row r="2" spans="1:16" x14ac:dyDescent="0.25">
      <c r="A2" s="14" t="s">
        <v>181</v>
      </c>
      <c r="B2" s="12" t="s">
        <v>597</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78">
        <f>VLOOKUP($B$4,$B$10:$D$62,2,FALSE)</f>
        <v>52004</v>
      </c>
      <c r="C6" s="12" t="s">
        <v>188</v>
      </c>
      <c r="H6" s="19" t="s">
        <v>189</v>
      </c>
      <c r="I6" s="12">
        <f>VLOOKUP($B$4,$B$9:$K$62,6,FALSE)</f>
        <v>52004</v>
      </c>
      <c r="K6" s="23"/>
      <c r="L6" s="21"/>
      <c r="M6" s="21"/>
      <c r="N6" s="21"/>
      <c r="O6" s="21"/>
      <c r="P6" s="21"/>
    </row>
    <row r="7" spans="1:16" ht="15.75" thickBot="1" x14ac:dyDescent="0.3">
      <c r="A7" s="15" t="s">
        <v>190</v>
      </c>
      <c r="B7" s="46" t="str">
        <f>VLOOKUP($B$4,$B$10:$D$62,3,FALSE)</f>
        <v>+/-62</v>
      </c>
      <c r="C7" s="12" t="s">
        <v>191</v>
      </c>
      <c r="H7" s="19" t="s">
        <v>192</v>
      </c>
      <c r="I7" s="25">
        <f>VLOOKUP($B$4,$B$9:$K$62,10,FALSE)</f>
        <v>37.689969604863222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79">
        <v>52004</v>
      </c>
      <c r="D10" s="33" t="s">
        <v>598</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52004</v>
      </c>
      <c r="H10" s="12">
        <f>LEN(TRIM(D10))</f>
        <v>5</v>
      </c>
      <c r="I10" s="12" t="str">
        <f>IF(H10&gt;=3,MID(TRIM(D10),1,3),"NO")</f>
        <v>+/-</v>
      </c>
      <c r="J10" s="12" t="str">
        <f>IF(TRIM(I10)="+/-",MID(TRIM(D10),4,H10-3),D10)</f>
        <v>62</v>
      </c>
      <c r="K10" s="13">
        <f>IF(TRIM(J10)="*****",0,IF(ISERROR(VALUE(J10)),"NA",VALUE(J10/$I$4)))</f>
        <v>37.689969604863222</v>
      </c>
      <c r="L10" s="13">
        <f>IF(AND(ISNUMBER(G10),ISNUMBER($I$6)),$I$6-G10,"N/A")</f>
        <v>0</v>
      </c>
      <c r="M10" s="13">
        <f>IF(AND(ISNUMBER(K10),ISNUMBER($I$7)),SQRT(K10^2+($I$7)^2),"N/A")</f>
        <v>53.301666180627294</v>
      </c>
      <c r="N10" s="13">
        <f>IF(AND(ISNUMBER(L10),ISNUMBER(M10),M10&lt;&gt;0),L10/M10,"NA")</f>
        <v>0</v>
      </c>
      <c r="O10" s="12" t="s">
        <v>184</v>
      </c>
    </row>
    <row r="11" spans="1:16" x14ac:dyDescent="0.25">
      <c r="A11" s="30">
        <v>1</v>
      </c>
      <c r="B11" s="31" t="s">
        <v>226</v>
      </c>
      <c r="C11" s="79">
        <v>81267</v>
      </c>
      <c r="D11" s="35" t="s">
        <v>599</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81267</v>
      </c>
      <c r="H11" s="12">
        <f t="shared" ref="H11:H62" si="2">LEN(TRIM(D11))</f>
        <v>8</v>
      </c>
      <c r="I11" s="12" t="str">
        <f t="shared" ref="I11:I62" si="3">IF(H11&gt;=3,MID(TRIM(D11),1,3),"NO")</f>
        <v>+/-</v>
      </c>
      <c r="J11" s="12" t="str">
        <f t="shared" ref="J11:J62" si="4">IF(TRIM(I11)="+/-",MID(TRIM(D11),4,H11-3),D11)</f>
        <v>1,849</v>
      </c>
      <c r="K11" s="13">
        <f t="shared" ref="K11:K62" si="5">IF(TRIM(J11)="*****",0,IF(ISERROR(VALUE(J11)),"NA",VALUE(J11/$I$4)))</f>
        <v>1124.0121580547113</v>
      </c>
      <c r="L11" s="13">
        <f t="shared" ref="L11:L62" si="6">IF(AND(ISNUMBER(G11),ISNUMBER($I$6)),$I$6-G11,"N/A")</f>
        <v>-29263</v>
      </c>
      <c r="M11" s="13">
        <f t="shared" ref="M11:M62" si="7">IF(AND(ISNUMBER(K11),ISNUMBER($I$7)),SQRT(K11^2+($I$7)^2),"N/A")</f>
        <v>1124.6438837532639</v>
      </c>
      <c r="N11" s="13">
        <f>IF(AND(ISNUMBER(L11),ISNUMBER(M11),M11&lt;&gt;0),L11/M11,"NA")</f>
        <v>-26.019792062835794</v>
      </c>
      <c r="O11" s="12" t="s">
        <v>208</v>
      </c>
    </row>
    <row r="12" spans="1:16" x14ac:dyDescent="0.25">
      <c r="A12" s="30">
        <v>2</v>
      </c>
      <c r="B12" s="31" t="s">
        <v>247</v>
      </c>
      <c r="C12" s="79">
        <v>67147</v>
      </c>
      <c r="D12" s="33" t="s">
        <v>600</v>
      </c>
      <c r="E12" s="48" t="str">
        <f t="shared" si="0"/>
        <v>Significantly Different</v>
      </c>
      <c r="G12" s="12">
        <f t="shared" si="1"/>
        <v>67147</v>
      </c>
      <c r="H12" s="12">
        <f t="shared" si="2"/>
        <v>6</v>
      </c>
      <c r="I12" s="12" t="str">
        <f t="shared" si="3"/>
        <v>+/-</v>
      </c>
      <c r="J12" s="12" t="str">
        <f t="shared" si="4"/>
        <v>588</v>
      </c>
      <c r="K12" s="13">
        <f t="shared" si="5"/>
        <v>357.44680851063828</v>
      </c>
      <c r="L12" s="13">
        <f t="shared" si="6"/>
        <v>-15143</v>
      </c>
      <c r="M12" s="13">
        <f t="shared" si="7"/>
        <v>359.4283721734505</v>
      </c>
      <c r="N12" s="13">
        <f t="shared" ref="N12:N62" si="8">IF(AND(ISNUMBER(L12),ISNUMBER(M12),M12&lt;&gt;0),L12/M12,"NA")</f>
        <v>-42.130786471949392</v>
      </c>
      <c r="O12" s="12" t="s">
        <v>211</v>
      </c>
    </row>
    <row r="13" spans="1:16" x14ac:dyDescent="0.25">
      <c r="A13" s="30">
        <v>3</v>
      </c>
      <c r="B13" s="31" t="s">
        <v>257</v>
      </c>
      <c r="C13" s="79">
        <v>66532</v>
      </c>
      <c r="D13" s="33" t="s">
        <v>601</v>
      </c>
      <c r="E13" s="48" t="str">
        <f t="shared" si="0"/>
        <v>Significantly Different</v>
      </c>
      <c r="G13" s="12">
        <f t="shared" si="1"/>
        <v>66532</v>
      </c>
      <c r="H13" s="12">
        <f t="shared" si="2"/>
        <v>6</v>
      </c>
      <c r="I13" s="12" t="str">
        <f t="shared" si="3"/>
        <v>+/-</v>
      </c>
      <c r="J13" s="12" t="str">
        <f t="shared" si="4"/>
        <v>734</v>
      </c>
      <c r="K13" s="13">
        <f t="shared" si="5"/>
        <v>446.20060790273556</v>
      </c>
      <c r="L13" s="13">
        <f t="shared" si="6"/>
        <v>-14528</v>
      </c>
      <c r="M13" s="13">
        <f t="shared" si="7"/>
        <v>447.78958931800355</v>
      </c>
      <c r="N13" s="13">
        <f t="shared" si="8"/>
        <v>-32.443809205405074</v>
      </c>
      <c r="O13" s="12" t="s">
        <v>213</v>
      </c>
    </row>
    <row r="14" spans="1:16" x14ac:dyDescent="0.25">
      <c r="A14" s="30">
        <v>4</v>
      </c>
      <c r="B14" s="31" t="s">
        <v>222</v>
      </c>
      <c r="C14" s="79">
        <v>65948</v>
      </c>
      <c r="D14" s="33" t="s">
        <v>602</v>
      </c>
      <c r="E14" s="48" t="str">
        <f t="shared" si="0"/>
        <v>Significantly Different</v>
      </c>
      <c r="G14" s="12">
        <f t="shared" si="1"/>
        <v>65948</v>
      </c>
      <c r="H14" s="12">
        <f t="shared" si="2"/>
        <v>6</v>
      </c>
      <c r="I14" s="12" t="str">
        <f t="shared" si="3"/>
        <v>+/-</v>
      </c>
      <c r="J14" s="12" t="str">
        <f t="shared" si="4"/>
        <v>829</v>
      </c>
      <c r="K14" s="13">
        <f t="shared" si="5"/>
        <v>503.951367781155</v>
      </c>
      <c r="L14" s="13">
        <f t="shared" si="6"/>
        <v>-13944</v>
      </c>
      <c r="M14" s="13">
        <f t="shared" si="7"/>
        <v>505.35879817938508</v>
      </c>
      <c r="N14" s="13">
        <f t="shared" si="8"/>
        <v>-27.592277111301737</v>
      </c>
      <c r="O14" s="12" t="s">
        <v>215</v>
      </c>
    </row>
    <row r="15" spans="1:16" x14ac:dyDescent="0.25">
      <c r="A15" s="30">
        <v>5</v>
      </c>
      <c r="B15" s="31" t="s">
        <v>244</v>
      </c>
      <c r="C15" s="79">
        <v>62167</v>
      </c>
      <c r="D15" s="33" t="s">
        <v>603</v>
      </c>
      <c r="E15" s="48" t="str">
        <f t="shared" si="0"/>
        <v>Significantly Different</v>
      </c>
      <c r="G15" s="12">
        <f t="shared" si="1"/>
        <v>62167</v>
      </c>
      <c r="H15" s="12">
        <f t="shared" si="2"/>
        <v>6</v>
      </c>
      <c r="I15" s="12" t="str">
        <f t="shared" si="3"/>
        <v>+/-</v>
      </c>
      <c r="J15" s="12" t="str">
        <f t="shared" si="4"/>
        <v>408</v>
      </c>
      <c r="K15" s="13">
        <f t="shared" si="5"/>
        <v>248.0243161094225</v>
      </c>
      <c r="L15" s="13">
        <f t="shared" si="6"/>
        <v>-10163</v>
      </c>
      <c r="M15" s="13">
        <f t="shared" si="7"/>
        <v>250.87167076089369</v>
      </c>
      <c r="N15" s="13">
        <f t="shared" si="8"/>
        <v>-40.510751848447555</v>
      </c>
      <c r="O15" s="12" t="s">
        <v>218</v>
      </c>
    </row>
    <row r="16" spans="1:16" x14ac:dyDescent="0.25">
      <c r="A16" s="30">
        <v>6</v>
      </c>
      <c r="B16" s="31" t="s">
        <v>256</v>
      </c>
      <c r="C16" s="79">
        <v>61666</v>
      </c>
      <c r="D16" s="33" t="s">
        <v>604</v>
      </c>
      <c r="E16" s="48" t="str">
        <f t="shared" si="0"/>
        <v>Significantly Different</v>
      </c>
      <c r="G16" s="12">
        <f t="shared" si="1"/>
        <v>61666</v>
      </c>
      <c r="H16" s="12">
        <f t="shared" si="2"/>
        <v>6</v>
      </c>
      <c r="I16" s="12" t="str">
        <f t="shared" si="3"/>
        <v>+/-</v>
      </c>
      <c r="J16" s="12" t="str">
        <f t="shared" si="4"/>
        <v>326</v>
      </c>
      <c r="K16" s="13">
        <f t="shared" si="5"/>
        <v>198.17629179331306</v>
      </c>
      <c r="L16" s="13">
        <f t="shared" si="6"/>
        <v>-9662</v>
      </c>
      <c r="M16" s="13">
        <f t="shared" si="7"/>
        <v>201.72847205529484</v>
      </c>
      <c r="N16" s="13">
        <f t="shared" si="8"/>
        <v>-47.896064950869182</v>
      </c>
      <c r="O16" s="12" t="s">
        <v>220</v>
      </c>
    </row>
    <row r="17" spans="1:15" x14ac:dyDescent="0.25">
      <c r="A17" s="30">
        <v>7</v>
      </c>
      <c r="B17" s="31" t="s">
        <v>211</v>
      </c>
      <c r="C17" s="79">
        <v>61226</v>
      </c>
      <c r="D17" s="33" t="s">
        <v>605</v>
      </c>
      <c r="E17" s="48" t="str">
        <f t="shared" si="0"/>
        <v>Significantly Different</v>
      </c>
      <c r="G17" s="12">
        <f t="shared" si="1"/>
        <v>61226</v>
      </c>
      <c r="H17" s="12">
        <f t="shared" si="2"/>
        <v>8</v>
      </c>
      <c r="I17" s="12" t="str">
        <f t="shared" si="3"/>
        <v>+/-</v>
      </c>
      <c r="J17" s="12" t="str">
        <f t="shared" si="4"/>
        <v>1,038</v>
      </c>
      <c r="K17" s="13">
        <f t="shared" si="5"/>
        <v>631.00303951367778</v>
      </c>
      <c r="L17" s="13">
        <f t="shared" si="6"/>
        <v>-9222</v>
      </c>
      <c r="M17" s="13">
        <f t="shared" si="7"/>
        <v>632.12765299764851</v>
      </c>
      <c r="N17" s="13">
        <f t="shared" si="8"/>
        <v>-14.588825463128893</v>
      </c>
      <c r="O17" s="12" t="s">
        <v>222</v>
      </c>
    </row>
    <row r="18" spans="1:15" x14ac:dyDescent="0.25">
      <c r="A18" s="30">
        <v>8</v>
      </c>
      <c r="B18" s="31" t="s">
        <v>214</v>
      </c>
      <c r="C18" s="79">
        <v>61046</v>
      </c>
      <c r="D18" s="33" t="s">
        <v>606</v>
      </c>
      <c r="E18" s="48" t="str">
        <f t="shared" si="0"/>
        <v>Significantly Different</v>
      </c>
      <c r="G18" s="12">
        <f t="shared" si="1"/>
        <v>61046</v>
      </c>
      <c r="H18" s="12">
        <f t="shared" si="2"/>
        <v>8</v>
      </c>
      <c r="I18" s="12" t="str">
        <f t="shared" si="3"/>
        <v>+/-</v>
      </c>
      <c r="J18" s="12" t="str">
        <f t="shared" si="4"/>
        <v>1,093</v>
      </c>
      <c r="K18" s="13">
        <f t="shared" si="5"/>
        <v>664.43768996960489</v>
      </c>
      <c r="L18" s="13">
        <f t="shared" si="6"/>
        <v>-9042</v>
      </c>
      <c r="M18" s="13">
        <f t="shared" si="7"/>
        <v>665.50580588073035</v>
      </c>
      <c r="N18" s="13">
        <f t="shared" si="8"/>
        <v>-13.586658328297855</v>
      </c>
      <c r="O18" s="12" t="s">
        <v>224</v>
      </c>
    </row>
    <row r="19" spans="1:15" x14ac:dyDescent="0.25">
      <c r="A19" s="30">
        <v>9</v>
      </c>
      <c r="B19" s="31" t="s">
        <v>262</v>
      </c>
      <c r="C19" s="79">
        <v>59305</v>
      </c>
      <c r="D19" s="33" t="s">
        <v>607</v>
      </c>
      <c r="E19" s="48" t="str">
        <f t="shared" si="0"/>
        <v>Significantly Different</v>
      </c>
      <c r="G19" s="12">
        <f t="shared" si="1"/>
        <v>59305</v>
      </c>
      <c r="H19" s="12">
        <f t="shared" si="2"/>
        <v>8</v>
      </c>
      <c r="I19" s="12" t="str">
        <f t="shared" si="3"/>
        <v>+/-</v>
      </c>
      <c r="J19" s="12" t="str">
        <f t="shared" si="4"/>
        <v>1,325</v>
      </c>
      <c r="K19" s="13">
        <f t="shared" si="5"/>
        <v>805.47112462006078</v>
      </c>
      <c r="L19" s="13">
        <f t="shared" si="6"/>
        <v>-7301</v>
      </c>
      <c r="M19" s="13">
        <f t="shared" si="7"/>
        <v>806.35244552585129</v>
      </c>
      <c r="N19" s="13">
        <f t="shared" si="8"/>
        <v>-9.0543533916347911</v>
      </c>
      <c r="O19" s="12" t="s">
        <v>226</v>
      </c>
    </row>
    <row r="20" spans="1:15" x14ac:dyDescent="0.25">
      <c r="A20" s="30">
        <v>10</v>
      </c>
      <c r="B20" s="31" t="s">
        <v>259</v>
      </c>
      <c r="C20" s="79">
        <v>58064</v>
      </c>
      <c r="D20" s="35" t="s">
        <v>490</v>
      </c>
      <c r="E20" s="48" t="str">
        <f t="shared" si="0"/>
        <v>Significantly Different</v>
      </c>
      <c r="G20" s="12">
        <f t="shared" si="1"/>
        <v>58064</v>
      </c>
      <c r="H20" s="12">
        <f t="shared" si="2"/>
        <v>8</v>
      </c>
      <c r="I20" s="12" t="str">
        <f t="shared" si="3"/>
        <v>+/-</v>
      </c>
      <c r="J20" s="12" t="str">
        <f t="shared" si="4"/>
        <v>1,022</v>
      </c>
      <c r="K20" s="13">
        <f t="shared" si="5"/>
        <v>621.27659574468089</v>
      </c>
      <c r="L20" s="13">
        <f t="shared" si="6"/>
        <v>-6060</v>
      </c>
      <c r="M20" s="13">
        <f t="shared" si="7"/>
        <v>622.41878364081776</v>
      </c>
      <c r="N20" s="13">
        <f t="shared" si="8"/>
        <v>-9.7362100233418953</v>
      </c>
      <c r="O20" s="12" t="s">
        <v>229</v>
      </c>
    </row>
    <row r="21" spans="1:15" x14ac:dyDescent="0.25">
      <c r="A21" s="30">
        <v>11</v>
      </c>
      <c r="B21" s="31" t="s">
        <v>245</v>
      </c>
      <c r="C21" s="79">
        <v>57416</v>
      </c>
      <c r="D21" s="33" t="s">
        <v>608</v>
      </c>
      <c r="E21" s="48" t="str">
        <f t="shared" si="0"/>
        <v>Significantly Different</v>
      </c>
      <c r="G21" s="12">
        <f t="shared" si="1"/>
        <v>57416</v>
      </c>
      <c r="H21" s="12">
        <f t="shared" si="2"/>
        <v>8</v>
      </c>
      <c r="I21" s="12" t="str">
        <f t="shared" si="3"/>
        <v>+/-</v>
      </c>
      <c r="J21" s="12" t="str">
        <f t="shared" si="4"/>
        <v>2,298</v>
      </c>
      <c r="K21" s="13">
        <f t="shared" si="5"/>
        <v>1396.9604863221884</v>
      </c>
      <c r="L21" s="13">
        <f t="shared" si="6"/>
        <v>-5412</v>
      </c>
      <c r="M21" s="13">
        <f t="shared" si="7"/>
        <v>1397.4688311924315</v>
      </c>
      <c r="N21" s="13">
        <f t="shared" si="8"/>
        <v>-3.8727160700836896</v>
      </c>
      <c r="O21" s="12" t="s">
        <v>231</v>
      </c>
    </row>
    <row r="22" spans="1:15" x14ac:dyDescent="0.25">
      <c r="A22" s="30">
        <v>12</v>
      </c>
      <c r="B22" s="31" t="s">
        <v>235</v>
      </c>
      <c r="C22" s="79">
        <v>56838</v>
      </c>
      <c r="D22" s="33" t="s">
        <v>609</v>
      </c>
      <c r="E22" s="48" t="str">
        <f t="shared" si="0"/>
        <v>Significantly Different</v>
      </c>
      <c r="G22" s="12">
        <f t="shared" si="1"/>
        <v>56838</v>
      </c>
      <c r="H22" s="12">
        <f t="shared" si="2"/>
        <v>6</v>
      </c>
      <c r="I22" s="12" t="str">
        <f t="shared" si="3"/>
        <v>+/-</v>
      </c>
      <c r="J22" s="12" t="str">
        <f t="shared" si="4"/>
        <v>460</v>
      </c>
      <c r="K22" s="13">
        <f t="shared" si="5"/>
        <v>279.63525835866261</v>
      </c>
      <c r="L22" s="13">
        <f t="shared" si="6"/>
        <v>-4834</v>
      </c>
      <c r="M22" s="13">
        <f t="shared" si="7"/>
        <v>282.16380265039578</v>
      </c>
      <c r="N22" s="13">
        <f t="shared" si="8"/>
        <v>-17.131892732496883</v>
      </c>
      <c r="O22" s="12" t="s">
        <v>233</v>
      </c>
    </row>
    <row r="23" spans="1:15" x14ac:dyDescent="0.25">
      <c r="A23" s="30">
        <v>13</v>
      </c>
      <c r="B23" s="31" t="s">
        <v>240</v>
      </c>
      <c r="C23" s="79">
        <v>56809</v>
      </c>
      <c r="D23" s="33" t="s">
        <v>610</v>
      </c>
      <c r="E23" s="48" t="str">
        <f t="shared" si="0"/>
        <v>Significantly Different</v>
      </c>
      <c r="G23" s="12">
        <f t="shared" si="1"/>
        <v>56809</v>
      </c>
      <c r="H23" s="12">
        <f t="shared" si="2"/>
        <v>6</v>
      </c>
      <c r="I23" s="12" t="str">
        <f t="shared" si="3"/>
        <v>+/-</v>
      </c>
      <c r="J23" s="12" t="str">
        <f t="shared" si="4"/>
        <v>565</v>
      </c>
      <c r="K23" s="13">
        <f t="shared" si="5"/>
        <v>343.46504559270517</v>
      </c>
      <c r="L23" s="13">
        <f t="shared" si="6"/>
        <v>-4805</v>
      </c>
      <c r="M23" s="13">
        <f t="shared" si="7"/>
        <v>345.52680265474999</v>
      </c>
      <c r="N23" s="13">
        <f t="shared" si="8"/>
        <v>-13.906301806639153</v>
      </c>
      <c r="O23" s="12" t="s">
        <v>221</v>
      </c>
    </row>
    <row r="24" spans="1:15" x14ac:dyDescent="0.25">
      <c r="A24" s="30">
        <v>14</v>
      </c>
      <c r="B24" s="31" t="s">
        <v>220</v>
      </c>
      <c r="C24" s="79">
        <v>56377</v>
      </c>
      <c r="D24" s="33" t="s">
        <v>611</v>
      </c>
      <c r="E24" s="48" t="str">
        <f t="shared" si="0"/>
        <v>Significantly Different</v>
      </c>
      <c r="G24" s="12">
        <f t="shared" si="1"/>
        <v>56377</v>
      </c>
      <c r="H24" s="12">
        <f t="shared" si="2"/>
        <v>6</v>
      </c>
      <c r="I24" s="12" t="str">
        <f t="shared" si="3"/>
        <v>+/-</v>
      </c>
      <c r="J24" s="12" t="str">
        <f t="shared" si="4"/>
        <v>644</v>
      </c>
      <c r="K24" s="13">
        <f t="shared" si="5"/>
        <v>391.48936170212767</v>
      </c>
      <c r="L24" s="13">
        <f t="shared" si="6"/>
        <v>-4373</v>
      </c>
      <c r="M24" s="13">
        <f t="shared" si="7"/>
        <v>393.29944588666137</v>
      </c>
      <c r="N24" s="13">
        <f t="shared" si="8"/>
        <v>-11.118754541190441</v>
      </c>
      <c r="O24" s="12" t="s">
        <v>235</v>
      </c>
    </row>
    <row r="25" spans="1:15" x14ac:dyDescent="0.25">
      <c r="A25" s="30">
        <v>15</v>
      </c>
      <c r="B25" s="31" t="s">
        <v>218</v>
      </c>
      <c r="C25" s="79">
        <v>55646</v>
      </c>
      <c r="D25" s="33" t="s">
        <v>612</v>
      </c>
      <c r="E25" s="48" t="str">
        <f t="shared" si="0"/>
        <v>Significantly Different</v>
      </c>
      <c r="G25" s="12">
        <f t="shared" si="1"/>
        <v>55646</v>
      </c>
      <c r="H25" s="12">
        <f t="shared" si="2"/>
        <v>6</v>
      </c>
      <c r="I25" s="12" t="str">
        <f t="shared" si="3"/>
        <v>+/-</v>
      </c>
      <c r="J25" s="12" t="str">
        <f t="shared" si="4"/>
        <v>353</v>
      </c>
      <c r="K25" s="13">
        <f t="shared" si="5"/>
        <v>214.58966565349544</v>
      </c>
      <c r="L25" s="13">
        <f t="shared" si="6"/>
        <v>-3642</v>
      </c>
      <c r="M25" s="13">
        <f t="shared" si="7"/>
        <v>217.87440972747228</v>
      </c>
      <c r="N25" s="13">
        <f t="shared" si="8"/>
        <v>-16.716052172238069</v>
      </c>
      <c r="O25" s="12" t="s">
        <v>237</v>
      </c>
    </row>
    <row r="26" spans="1:15" x14ac:dyDescent="0.25">
      <c r="A26" s="30">
        <v>16</v>
      </c>
      <c r="B26" s="31" t="s">
        <v>230</v>
      </c>
      <c r="C26" s="79">
        <v>55608</v>
      </c>
      <c r="D26" s="33" t="s">
        <v>613</v>
      </c>
      <c r="E26" s="48" t="str">
        <f t="shared" si="0"/>
        <v>Significantly Different</v>
      </c>
      <c r="G26" s="12">
        <f t="shared" si="1"/>
        <v>55608</v>
      </c>
      <c r="H26" s="12">
        <f t="shared" si="2"/>
        <v>8</v>
      </c>
      <c r="I26" s="12" t="str">
        <f t="shared" si="3"/>
        <v>+/-</v>
      </c>
      <c r="J26" s="12" t="str">
        <f t="shared" si="4"/>
        <v>1,679</v>
      </c>
      <c r="K26" s="13">
        <f t="shared" si="5"/>
        <v>1020.6686930091186</v>
      </c>
      <c r="L26" s="13">
        <f t="shared" si="6"/>
        <v>-3604</v>
      </c>
      <c r="M26" s="13">
        <f t="shared" si="7"/>
        <v>1021.3643398404694</v>
      </c>
      <c r="N26" s="13">
        <f t="shared" si="8"/>
        <v>-3.5286135019780716</v>
      </c>
      <c r="O26" s="12" t="s">
        <v>219</v>
      </c>
    </row>
    <row r="27" spans="1:15" x14ac:dyDescent="0.25">
      <c r="A27" s="30">
        <v>17</v>
      </c>
      <c r="B27" s="31" t="s">
        <v>216</v>
      </c>
      <c r="C27" s="79">
        <v>54834</v>
      </c>
      <c r="D27" s="33" t="s">
        <v>614</v>
      </c>
      <c r="E27" s="48" t="str">
        <f t="shared" si="0"/>
        <v>Not Significantly Different</v>
      </c>
      <c r="G27" s="12">
        <f t="shared" si="1"/>
        <v>54834</v>
      </c>
      <c r="H27" s="12">
        <f t="shared" si="2"/>
        <v>8</v>
      </c>
      <c r="I27" s="12" t="str">
        <f t="shared" si="3"/>
        <v>+/-</v>
      </c>
      <c r="J27" s="12" t="str">
        <f t="shared" si="4"/>
        <v>3,173</v>
      </c>
      <c r="K27" s="13">
        <f t="shared" si="5"/>
        <v>1928.8753799392098</v>
      </c>
      <c r="L27" s="13">
        <f t="shared" si="6"/>
        <v>-2830</v>
      </c>
      <c r="M27" s="13">
        <f t="shared" si="7"/>
        <v>1929.2435733065035</v>
      </c>
      <c r="N27" s="13">
        <f t="shared" si="8"/>
        <v>-1.4668961655006074</v>
      </c>
      <c r="O27" s="12" t="s">
        <v>236</v>
      </c>
    </row>
    <row r="28" spans="1:15" x14ac:dyDescent="0.25">
      <c r="A28" s="30">
        <v>18</v>
      </c>
      <c r="B28" s="31" t="s">
        <v>232</v>
      </c>
      <c r="C28" s="79">
        <v>53409</v>
      </c>
      <c r="D28" s="33" t="s">
        <v>615</v>
      </c>
      <c r="E28" s="48" t="str">
        <f t="shared" si="0"/>
        <v>Not Significantly Different</v>
      </c>
      <c r="G28" s="12">
        <f t="shared" si="1"/>
        <v>53409</v>
      </c>
      <c r="H28" s="12">
        <f t="shared" si="2"/>
        <v>8</v>
      </c>
      <c r="I28" s="12" t="str">
        <f t="shared" si="3"/>
        <v>+/-</v>
      </c>
      <c r="J28" s="12" t="str">
        <f t="shared" si="4"/>
        <v>1,538</v>
      </c>
      <c r="K28" s="13">
        <f t="shared" si="5"/>
        <v>934.95440729483278</v>
      </c>
      <c r="L28" s="13">
        <f t="shared" si="6"/>
        <v>-1405</v>
      </c>
      <c r="M28" s="13">
        <f t="shared" si="7"/>
        <v>935.71377970448179</v>
      </c>
      <c r="N28" s="13">
        <f t="shared" si="8"/>
        <v>-1.5015275295440542</v>
      </c>
      <c r="O28" s="12" t="s">
        <v>225</v>
      </c>
    </row>
    <row r="29" spans="1:15" x14ac:dyDescent="0.25">
      <c r="A29" s="30">
        <v>19</v>
      </c>
      <c r="B29" s="31" t="s">
        <v>248</v>
      </c>
      <c r="C29" s="79">
        <v>53269</v>
      </c>
      <c r="D29" s="33" t="s">
        <v>616</v>
      </c>
      <c r="E29" s="48" t="str">
        <f t="shared" si="0"/>
        <v>Significantly Different</v>
      </c>
      <c r="G29" s="12">
        <f t="shared" si="1"/>
        <v>53269</v>
      </c>
      <c r="H29" s="12">
        <f t="shared" si="2"/>
        <v>6</v>
      </c>
      <c r="I29" s="12" t="str">
        <f t="shared" si="3"/>
        <v>+/-</v>
      </c>
      <c r="J29" s="12" t="str">
        <f t="shared" si="4"/>
        <v>679</v>
      </c>
      <c r="K29" s="13">
        <f t="shared" si="5"/>
        <v>412.7659574468085</v>
      </c>
      <c r="L29" s="13">
        <f t="shared" si="6"/>
        <v>-1265</v>
      </c>
      <c r="M29" s="13">
        <f t="shared" si="7"/>
        <v>414.48313528513563</v>
      </c>
      <c r="N29" s="13">
        <f t="shared" si="8"/>
        <v>-3.0519938986896724</v>
      </c>
      <c r="O29" s="12" t="s">
        <v>241</v>
      </c>
    </row>
    <row r="30" spans="1:15" x14ac:dyDescent="0.25">
      <c r="A30" s="30">
        <v>20</v>
      </c>
      <c r="B30" s="31" t="s">
        <v>249</v>
      </c>
      <c r="C30" s="79">
        <v>52332</v>
      </c>
      <c r="D30" s="33" t="s">
        <v>617</v>
      </c>
      <c r="E30" s="48" t="str">
        <f t="shared" si="0"/>
        <v>Significantly Different</v>
      </c>
      <c r="G30" s="12">
        <f t="shared" si="1"/>
        <v>52332</v>
      </c>
      <c r="H30" s="12">
        <f t="shared" si="2"/>
        <v>6</v>
      </c>
      <c r="I30" s="12" t="str">
        <f t="shared" si="3"/>
        <v>+/-</v>
      </c>
      <c r="J30" s="12" t="str">
        <f t="shared" si="4"/>
        <v>262</v>
      </c>
      <c r="K30" s="13">
        <f t="shared" si="5"/>
        <v>159.27051671732522</v>
      </c>
      <c r="L30" s="13">
        <f t="shared" si="6"/>
        <v>-328</v>
      </c>
      <c r="M30" s="13">
        <f t="shared" si="7"/>
        <v>163.66927416048281</v>
      </c>
      <c r="N30" s="13">
        <f t="shared" si="8"/>
        <v>-2.0040413919009978</v>
      </c>
      <c r="O30" s="12" t="s">
        <v>207</v>
      </c>
    </row>
    <row r="31" spans="1:15" x14ac:dyDescent="0.25">
      <c r="A31" s="30">
        <v>21</v>
      </c>
      <c r="B31" s="31" t="s">
        <v>224</v>
      </c>
      <c r="C31" s="79">
        <v>51923</v>
      </c>
      <c r="D31" s="33" t="s">
        <v>618</v>
      </c>
      <c r="E31" s="48" t="str">
        <f t="shared" si="0"/>
        <v>Not Significantly Different</v>
      </c>
      <c r="G31" s="12">
        <f t="shared" si="1"/>
        <v>51923</v>
      </c>
      <c r="H31" s="12">
        <f t="shared" si="2"/>
        <v>8</v>
      </c>
      <c r="I31" s="12" t="str">
        <f t="shared" si="3"/>
        <v>+/-</v>
      </c>
      <c r="J31" s="12" t="str">
        <f t="shared" si="4"/>
        <v>1,301</v>
      </c>
      <c r="K31" s="13">
        <f t="shared" si="5"/>
        <v>790.88145896656533</v>
      </c>
      <c r="L31" s="13">
        <f t="shared" si="6"/>
        <v>81</v>
      </c>
      <c r="M31" s="13">
        <f t="shared" si="7"/>
        <v>791.77901964241164</v>
      </c>
      <c r="N31" s="13">
        <f t="shared" si="8"/>
        <v>0.10230127092352326</v>
      </c>
      <c r="O31" s="12" t="s">
        <v>244</v>
      </c>
    </row>
    <row r="32" spans="1:15" x14ac:dyDescent="0.25">
      <c r="A32" s="30">
        <v>22</v>
      </c>
      <c r="B32" s="31" t="s">
        <v>234</v>
      </c>
      <c r="C32" s="79">
        <v>51766</v>
      </c>
      <c r="D32" s="33" t="s">
        <v>619</v>
      </c>
      <c r="E32" s="48" t="str">
        <f t="shared" si="0"/>
        <v>Not Significantly Different</v>
      </c>
      <c r="G32" s="12">
        <f t="shared" si="1"/>
        <v>51766</v>
      </c>
      <c r="H32" s="12">
        <f t="shared" si="2"/>
        <v>6</v>
      </c>
      <c r="I32" s="12" t="str">
        <f t="shared" si="3"/>
        <v>+/-</v>
      </c>
      <c r="J32" s="12" t="str">
        <f t="shared" si="4"/>
        <v>237</v>
      </c>
      <c r="K32" s="13">
        <f t="shared" si="5"/>
        <v>144.07294832826747</v>
      </c>
      <c r="L32" s="13">
        <f t="shared" si="6"/>
        <v>238</v>
      </c>
      <c r="M32" s="13">
        <f t="shared" si="7"/>
        <v>148.92128205469876</v>
      </c>
      <c r="N32" s="13">
        <f t="shared" si="8"/>
        <v>1.5981597573984263</v>
      </c>
      <c r="O32" s="12" t="s">
        <v>247</v>
      </c>
    </row>
    <row r="33" spans="1:15" x14ac:dyDescent="0.25">
      <c r="A33" s="30">
        <v>23</v>
      </c>
      <c r="B33" s="31" t="s">
        <v>243</v>
      </c>
      <c r="C33" s="79">
        <v>51681</v>
      </c>
      <c r="D33" s="33" t="s">
        <v>620</v>
      </c>
      <c r="E33" s="48" t="str">
        <f t="shared" si="0"/>
        <v>Significantly Different</v>
      </c>
      <c r="G33" s="12">
        <f t="shared" si="1"/>
        <v>51681</v>
      </c>
      <c r="H33" s="12">
        <f t="shared" si="2"/>
        <v>6</v>
      </c>
      <c r="I33" s="12" t="str">
        <f t="shared" si="3"/>
        <v>+/-</v>
      </c>
      <c r="J33" s="12" t="str">
        <f t="shared" si="4"/>
        <v>259</v>
      </c>
      <c r="K33" s="13">
        <f t="shared" si="5"/>
        <v>157.44680851063831</v>
      </c>
      <c r="L33" s="13">
        <f t="shared" si="6"/>
        <v>323</v>
      </c>
      <c r="M33" s="13">
        <f t="shared" si="7"/>
        <v>161.89512444481187</v>
      </c>
      <c r="N33" s="13">
        <f t="shared" si="8"/>
        <v>1.9951187604176857</v>
      </c>
      <c r="O33" s="12" t="s">
        <v>249</v>
      </c>
    </row>
    <row r="34" spans="1:15" x14ac:dyDescent="0.25">
      <c r="A34" s="30">
        <v>24</v>
      </c>
      <c r="B34" s="31" t="s">
        <v>239</v>
      </c>
      <c r="C34" s="79">
        <v>51627</v>
      </c>
      <c r="D34" s="33" t="s">
        <v>574</v>
      </c>
      <c r="E34" s="48" t="str">
        <f t="shared" si="0"/>
        <v>Not Significantly Different</v>
      </c>
      <c r="G34" s="12">
        <f t="shared" si="1"/>
        <v>51627</v>
      </c>
      <c r="H34" s="12">
        <f t="shared" si="2"/>
        <v>6</v>
      </c>
      <c r="I34" s="12" t="str">
        <f t="shared" si="3"/>
        <v>+/-</v>
      </c>
      <c r="J34" s="12" t="str">
        <f t="shared" si="4"/>
        <v>468</v>
      </c>
      <c r="K34" s="13">
        <f t="shared" si="5"/>
        <v>284.49848024316111</v>
      </c>
      <c r="L34" s="13">
        <f t="shared" si="6"/>
        <v>377</v>
      </c>
      <c r="M34" s="13">
        <f t="shared" si="7"/>
        <v>286.98417912749795</v>
      </c>
      <c r="N34" s="13">
        <f t="shared" si="8"/>
        <v>1.3136612657400564</v>
      </c>
      <c r="O34" s="12" t="s">
        <v>240</v>
      </c>
    </row>
    <row r="35" spans="1:15" x14ac:dyDescent="0.25">
      <c r="A35" s="30">
        <v>25</v>
      </c>
      <c r="B35" s="31" t="s">
        <v>219</v>
      </c>
      <c r="C35" s="79">
        <v>51488</v>
      </c>
      <c r="D35" s="33" t="s">
        <v>621</v>
      </c>
      <c r="E35" s="48" t="str">
        <f t="shared" si="0"/>
        <v>Significantly Different</v>
      </c>
      <c r="G35" s="12">
        <f t="shared" si="1"/>
        <v>51488</v>
      </c>
      <c r="H35" s="12">
        <f t="shared" si="2"/>
        <v>6</v>
      </c>
      <c r="I35" s="12" t="str">
        <f t="shared" si="3"/>
        <v>+/-</v>
      </c>
      <c r="J35" s="12" t="str">
        <f t="shared" si="4"/>
        <v>312</v>
      </c>
      <c r="K35" s="13">
        <f t="shared" si="5"/>
        <v>189.66565349544072</v>
      </c>
      <c r="L35" s="13">
        <f t="shared" si="6"/>
        <v>516</v>
      </c>
      <c r="M35" s="13">
        <f t="shared" si="7"/>
        <v>193.37423283537052</v>
      </c>
      <c r="N35" s="13">
        <f t="shared" si="8"/>
        <v>2.6684010192779795</v>
      </c>
      <c r="O35" s="12" t="s">
        <v>250</v>
      </c>
    </row>
    <row r="36" spans="1:15" x14ac:dyDescent="0.25">
      <c r="A36" s="30">
        <v>26</v>
      </c>
      <c r="B36" s="31" t="s">
        <v>241</v>
      </c>
      <c r="C36" s="79">
        <v>51453</v>
      </c>
      <c r="D36" s="33" t="s">
        <v>622</v>
      </c>
      <c r="E36" s="48" t="str">
        <f t="shared" si="0"/>
        <v>Significantly Different</v>
      </c>
      <c r="G36" s="12">
        <f t="shared" si="1"/>
        <v>51453</v>
      </c>
      <c r="H36" s="12">
        <f t="shared" si="2"/>
        <v>6</v>
      </c>
      <c r="I36" s="12" t="str">
        <f t="shared" si="3"/>
        <v>+/-</v>
      </c>
      <c r="J36" s="12" t="str">
        <f t="shared" si="4"/>
        <v>470</v>
      </c>
      <c r="K36" s="13">
        <f t="shared" si="5"/>
        <v>285.71428571428572</v>
      </c>
      <c r="L36" s="13">
        <f t="shared" si="6"/>
        <v>551</v>
      </c>
      <c r="M36" s="13">
        <f t="shared" si="7"/>
        <v>288.18949819526733</v>
      </c>
      <c r="N36" s="13">
        <f t="shared" si="8"/>
        <v>1.9119364288099814</v>
      </c>
      <c r="O36" s="12" t="s">
        <v>242</v>
      </c>
    </row>
    <row r="37" spans="1:15" x14ac:dyDescent="0.25">
      <c r="A37" s="30">
        <v>27</v>
      </c>
      <c r="B37" s="31" t="s">
        <v>233</v>
      </c>
      <c r="C37" s="79">
        <v>51413</v>
      </c>
      <c r="D37" s="33" t="s">
        <v>623</v>
      </c>
      <c r="E37" s="48" t="str">
        <f t="shared" si="0"/>
        <v>Not Significantly Different</v>
      </c>
      <c r="G37" s="12">
        <f t="shared" si="1"/>
        <v>51413</v>
      </c>
      <c r="H37" s="12">
        <f t="shared" si="2"/>
        <v>6</v>
      </c>
      <c r="I37" s="12" t="str">
        <f t="shared" si="3"/>
        <v>+/-</v>
      </c>
      <c r="J37" s="12" t="str">
        <f t="shared" si="4"/>
        <v>682</v>
      </c>
      <c r="K37" s="13">
        <f t="shared" si="5"/>
        <v>414.58966565349544</v>
      </c>
      <c r="L37" s="13">
        <f t="shared" si="6"/>
        <v>591</v>
      </c>
      <c r="M37" s="13">
        <f t="shared" si="7"/>
        <v>416.29932101252899</v>
      </c>
      <c r="N37" s="13">
        <f t="shared" si="8"/>
        <v>1.4196516068355856</v>
      </c>
      <c r="O37" s="12" t="s">
        <v>223</v>
      </c>
    </row>
    <row r="38" spans="1:15" x14ac:dyDescent="0.25">
      <c r="A38" s="30">
        <v>28</v>
      </c>
      <c r="B38" s="31" t="s">
        <v>236</v>
      </c>
      <c r="C38" s="79">
        <v>50872</v>
      </c>
      <c r="D38" s="33" t="s">
        <v>624</v>
      </c>
      <c r="E38" s="48" t="str">
        <f t="shared" si="0"/>
        <v>Significantly Different</v>
      </c>
      <c r="G38" s="12">
        <f t="shared" si="1"/>
        <v>50872</v>
      </c>
      <c r="H38" s="12">
        <f t="shared" si="2"/>
        <v>6</v>
      </c>
      <c r="I38" s="12" t="str">
        <f t="shared" si="3"/>
        <v>+/-</v>
      </c>
      <c r="J38" s="12" t="str">
        <f t="shared" si="4"/>
        <v>429</v>
      </c>
      <c r="K38" s="13">
        <f t="shared" si="5"/>
        <v>260.790273556231</v>
      </c>
      <c r="L38" s="13">
        <f t="shared" si="6"/>
        <v>1132</v>
      </c>
      <c r="M38" s="13">
        <f t="shared" si="7"/>
        <v>263.49971649007387</v>
      </c>
      <c r="N38" s="13">
        <f t="shared" si="8"/>
        <v>4.2960198025208989</v>
      </c>
      <c r="O38" s="12" t="s">
        <v>227</v>
      </c>
    </row>
    <row r="39" spans="1:15" x14ac:dyDescent="0.25">
      <c r="A39" s="30">
        <v>29</v>
      </c>
      <c r="B39" s="31" t="s">
        <v>209</v>
      </c>
      <c r="C39" s="79">
        <v>50828</v>
      </c>
      <c r="D39" s="33" t="s">
        <v>625</v>
      </c>
      <c r="E39" s="48" t="str">
        <f t="shared" si="0"/>
        <v>Significantly Different</v>
      </c>
      <c r="G39" s="12">
        <f t="shared" si="1"/>
        <v>50828</v>
      </c>
      <c r="H39" s="12">
        <f t="shared" si="2"/>
        <v>6</v>
      </c>
      <c r="I39" s="12" t="str">
        <f t="shared" si="3"/>
        <v>+/-</v>
      </c>
      <c r="J39" s="12" t="str">
        <f t="shared" si="4"/>
        <v>821</v>
      </c>
      <c r="K39" s="13">
        <f t="shared" si="5"/>
        <v>499.08814589665656</v>
      </c>
      <c r="L39" s="13">
        <f t="shared" si="6"/>
        <v>1176</v>
      </c>
      <c r="M39" s="13">
        <f t="shared" si="7"/>
        <v>500.5092518459353</v>
      </c>
      <c r="N39" s="13">
        <f t="shared" si="8"/>
        <v>2.3496069166809157</v>
      </c>
      <c r="O39" s="12" t="s">
        <v>254</v>
      </c>
    </row>
    <row r="40" spans="1:15" x14ac:dyDescent="0.25">
      <c r="A40" s="30">
        <v>30</v>
      </c>
      <c r="B40" s="31" t="s">
        <v>237</v>
      </c>
      <c r="C40" s="79">
        <v>50774</v>
      </c>
      <c r="D40" s="33" t="s">
        <v>626</v>
      </c>
      <c r="E40" s="48" t="str">
        <f t="shared" si="0"/>
        <v>Significantly Different</v>
      </c>
      <c r="G40" s="12">
        <f t="shared" si="1"/>
        <v>50774</v>
      </c>
      <c r="H40" s="12">
        <f t="shared" si="2"/>
        <v>6</v>
      </c>
      <c r="I40" s="12" t="str">
        <f t="shared" si="3"/>
        <v>+/-</v>
      </c>
      <c r="J40" s="12" t="str">
        <f t="shared" si="4"/>
        <v>289</v>
      </c>
      <c r="K40" s="13">
        <f t="shared" si="5"/>
        <v>175.68389057750758</v>
      </c>
      <c r="L40" s="13">
        <f t="shared" si="6"/>
        <v>1230</v>
      </c>
      <c r="M40" s="13">
        <f t="shared" si="7"/>
        <v>179.68128232307663</v>
      </c>
      <c r="N40" s="13">
        <f t="shared" si="8"/>
        <v>6.8454542626671246</v>
      </c>
      <c r="O40" s="12" t="s">
        <v>214</v>
      </c>
    </row>
    <row r="41" spans="1:15" x14ac:dyDescent="0.25">
      <c r="A41" s="30">
        <v>31</v>
      </c>
      <c r="B41" s="31" t="s">
        <v>258</v>
      </c>
      <c r="C41" s="79">
        <v>50394</v>
      </c>
      <c r="D41" s="33" t="s">
        <v>627</v>
      </c>
      <c r="E41" s="48" t="str">
        <f t="shared" si="0"/>
        <v>Significantly Different</v>
      </c>
      <c r="G41" s="12">
        <f t="shared" si="1"/>
        <v>50394</v>
      </c>
      <c r="H41" s="12">
        <f t="shared" si="2"/>
        <v>6</v>
      </c>
      <c r="I41" s="12" t="str">
        <f t="shared" si="3"/>
        <v>+/-</v>
      </c>
      <c r="J41" s="12" t="str">
        <f t="shared" si="4"/>
        <v>225</v>
      </c>
      <c r="K41" s="13">
        <f t="shared" si="5"/>
        <v>136.77811550151975</v>
      </c>
      <c r="L41" s="13">
        <f t="shared" si="6"/>
        <v>1610</v>
      </c>
      <c r="M41" s="13">
        <f t="shared" si="7"/>
        <v>141.875955288282</v>
      </c>
      <c r="N41" s="13">
        <f t="shared" si="8"/>
        <v>11.347941211945271</v>
      </c>
      <c r="O41" s="12" t="s">
        <v>257</v>
      </c>
    </row>
    <row r="42" spans="1:15" x14ac:dyDescent="0.25">
      <c r="A42" s="30">
        <v>32</v>
      </c>
      <c r="B42" s="31" t="s">
        <v>227</v>
      </c>
      <c r="C42" s="79">
        <v>50286</v>
      </c>
      <c r="D42" s="33" t="s">
        <v>628</v>
      </c>
      <c r="E42" s="48" t="str">
        <f t="shared" si="0"/>
        <v>Significantly Different</v>
      </c>
      <c r="G42" s="12">
        <f t="shared" si="1"/>
        <v>50286</v>
      </c>
      <c r="H42" s="12">
        <f t="shared" si="2"/>
        <v>6</v>
      </c>
      <c r="I42" s="12" t="str">
        <f t="shared" si="3"/>
        <v>+/-</v>
      </c>
      <c r="J42" s="12" t="str">
        <f t="shared" si="4"/>
        <v>477</v>
      </c>
      <c r="K42" s="13">
        <f t="shared" si="5"/>
        <v>289.96960486322189</v>
      </c>
      <c r="L42" s="13">
        <f t="shared" si="6"/>
        <v>1718</v>
      </c>
      <c r="M42" s="13">
        <f t="shared" si="7"/>
        <v>292.40879869345338</v>
      </c>
      <c r="N42" s="13">
        <f t="shared" si="8"/>
        <v>5.8753361994454361</v>
      </c>
      <c r="O42" s="12" t="s">
        <v>252</v>
      </c>
    </row>
    <row r="43" spans="1:15" x14ac:dyDescent="0.25">
      <c r="A43" s="30">
        <v>33</v>
      </c>
      <c r="B43" s="31" t="s">
        <v>231</v>
      </c>
      <c r="C43" s="79">
        <v>50133</v>
      </c>
      <c r="D43" s="33" t="s">
        <v>629</v>
      </c>
      <c r="E43" s="48" t="str">
        <f t="shared" si="0"/>
        <v>Significantly Different</v>
      </c>
      <c r="G43" s="12">
        <f t="shared" si="1"/>
        <v>50133</v>
      </c>
      <c r="H43" s="12">
        <f t="shared" si="2"/>
        <v>6</v>
      </c>
      <c r="I43" s="12" t="str">
        <f t="shared" si="3"/>
        <v>+/-</v>
      </c>
      <c r="J43" s="12" t="str">
        <f t="shared" si="4"/>
        <v>380</v>
      </c>
      <c r="K43" s="13">
        <f t="shared" si="5"/>
        <v>231.00303951367781</v>
      </c>
      <c r="L43" s="13">
        <f t="shared" si="6"/>
        <v>1871</v>
      </c>
      <c r="M43" s="13">
        <f t="shared" si="7"/>
        <v>234.0575529081967</v>
      </c>
      <c r="N43" s="13">
        <f t="shared" si="8"/>
        <v>7.9937604095769279</v>
      </c>
      <c r="O43" s="12" t="s">
        <v>259</v>
      </c>
    </row>
    <row r="44" spans="1:15" x14ac:dyDescent="0.25">
      <c r="A44" s="30">
        <v>34</v>
      </c>
      <c r="B44" s="31" t="s">
        <v>208</v>
      </c>
      <c r="C44" s="79">
        <v>49210</v>
      </c>
      <c r="D44" s="33" t="s">
        <v>630</v>
      </c>
      <c r="E44" s="48" t="str">
        <f t="shared" si="0"/>
        <v>Significantly Different</v>
      </c>
      <c r="G44" s="12">
        <f t="shared" si="1"/>
        <v>49210</v>
      </c>
      <c r="H44" s="12">
        <f t="shared" si="2"/>
        <v>8</v>
      </c>
      <c r="I44" s="12" t="str">
        <f t="shared" si="3"/>
        <v>+/-</v>
      </c>
      <c r="J44" s="12" t="str">
        <f t="shared" si="4"/>
        <v>1,488</v>
      </c>
      <c r="K44" s="13">
        <f t="shared" si="5"/>
        <v>904.55927051671733</v>
      </c>
      <c r="L44" s="13">
        <f t="shared" si="6"/>
        <v>2794</v>
      </c>
      <c r="M44" s="13">
        <f t="shared" si="7"/>
        <v>905.34413771037987</v>
      </c>
      <c r="N44" s="13">
        <f t="shared" si="8"/>
        <v>3.0861192817419028</v>
      </c>
      <c r="O44" s="12" t="s">
        <v>261</v>
      </c>
    </row>
    <row r="45" spans="1:15" x14ac:dyDescent="0.25">
      <c r="A45" s="30">
        <v>35</v>
      </c>
      <c r="B45" s="31" t="s">
        <v>242</v>
      </c>
      <c r="C45" s="79">
        <v>49109</v>
      </c>
      <c r="D45" s="33" t="s">
        <v>631</v>
      </c>
      <c r="E45" s="48" t="str">
        <f t="shared" si="0"/>
        <v>Significantly Different</v>
      </c>
      <c r="G45" s="12">
        <f t="shared" si="1"/>
        <v>49109</v>
      </c>
      <c r="H45" s="12">
        <f t="shared" si="2"/>
        <v>6</v>
      </c>
      <c r="I45" s="12" t="str">
        <f t="shared" si="3"/>
        <v>+/-</v>
      </c>
      <c r="J45" s="12" t="str">
        <f t="shared" si="4"/>
        <v>947</v>
      </c>
      <c r="K45" s="13">
        <f t="shared" si="5"/>
        <v>575.68389057750755</v>
      </c>
      <c r="L45" s="13">
        <f t="shared" si="6"/>
        <v>2895</v>
      </c>
      <c r="M45" s="13">
        <f t="shared" si="7"/>
        <v>576.91635067769676</v>
      </c>
      <c r="N45" s="13">
        <f t="shared" si="8"/>
        <v>5.0180585046675796</v>
      </c>
      <c r="O45" s="12" t="s">
        <v>230</v>
      </c>
    </row>
    <row r="46" spans="1:15" x14ac:dyDescent="0.25">
      <c r="A46" s="30">
        <v>36</v>
      </c>
      <c r="B46" s="31" t="s">
        <v>207</v>
      </c>
      <c r="C46" s="79">
        <v>48522</v>
      </c>
      <c r="D46" s="33" t="s">
        <v>632</v>
      </c>
      <c r="E46" s="48" t="str">
        <f t="shared" si="0"/>
        <v>Significantly Different</v>
      </c>
      <c r="G46" s="12">
        <f t="shared" si="1"/>
        <v>48522</v>
      </c>
      <c r="H46" s="12">
        <f t="shared" si="2"/>
        <v>8</v>
      </c>
      <c r="I46" s="12" t="str">
        <f t="shared" si="3"/>
        <v>+/-</v>
      </c>
      <c r="J46" s="12" t="str">
        <f t="shared" si="4"/>
        <v>1,471</v>
      </c>
      <c r="K46" s="13">
        <f t="shared" si="5"/>
        <v>894.224924012158</v>
      </c>
      <c r="L46" s="13">
        <f t="shared" si="6"/>
        <v>3482</v>
      </c>
      <c r="M46" s="13">
        <f t="shared" si="7"/>
        <v>895.01885373067159</v>
      </c>
      <c r="N46" s="13">
        <f t="shared" si="8"/>
        <v>3.8904208391656976</v>
      </c>
      <c r="O46" s="12" t="s">
        <v>243</v>
      </c>
    </row>
    <row r="47" spans="1:15" x14ac:dyDescent="0.25">
      <c r="A47" s="30">
        <v>37</v>
      </c>
      <c r="B47" s="31" t="s">
        <v>223</v>
      </c>
      <c r="C47" s="79">
        <v>48037</v>
      </c>
      <c r="D47" s="33" t="s">
        <v>633</v>
      </c>
      <c r="E47" s="48" t="str">
        <f t="shared" si="0"/>
        <v>Significantly Different</v>
      </c>
      <c r="G47" s="12">
        <f t="shared" si="1"/>
        <v>48037</v>
      </c>
      <c r="H47" s="12">
        <f t="shared" si="2"/>
        <v>8</v>
      </c>
      <c r="I47" s="12" t="str">
        <f t="shared" si="3"/>
        <v>+/-</v>
      </c>
      <c r="J47" s="12" t="str">
        <f t="shared" si="4"/>
        <v>1,908</v>
      </c>
      <c r="K47" s="13">
        <f t="shared" si="5"/>
        <v>1159.8784194528876</v>
      </c>
      <c r="L47" s="13">
        <f t="shared" si="6"/>
        <v>3967</v>
      </c>
      <c r="M47" s="13">
        <f t="shared" si="7"/>
        <v>1160.490621125972</v>
      </c>
      <c r="N47" s="13">
        <f t="shared" si="8"/>
        <v>3.4183817842069226</v>
      </c>
      <c r="O47" s="12" t="s">
        <v>260</v>
      </c>
    </row>
    <row r="48" spans="1:15" x14ac:dyDescent="0.25">
      <c r="A48" s="30">
        <v>38</v>
      </c>
      <c r="B48" s="31" t="s">
        <v>213</v>
      </c>
      <c r="C48" s="79">
        <v>47854</v>
      </c>
      <c r="D48" s="33" t="s">
        <v>634</v>
      </c>
      <c r="E48" s="48" t="str">
        <f t="shared" si="0"/>
        <v>Significantly Different</v>
      </c>
      <c r="G48" s="12">
        <f t="shared" si="1"/>
        <v>47854</v>
      </c>
      <c r="H48" s="12">
        <f t="shared" si="2"/>
        <v>6</v>
      </c>
      <c r="I48" s="12" t="str">
        <f t="shared" si="3"/>
        <v>+/-</v>
      </c>
      <c r="J48" s="12" t="str">
        <f t="shared" si="4"/>
        <v>885</v>
      </c>
      <c r="K48" s="13">
        <f t="shared" si="5"/>
        <v>537.99392097264433</v>
      </c>
      <c r="L48" s="13">
        <f t="shared" si="6"/>
        <v>4150</v>
      </c>
      <c r="M48" s="13">
        <f t="shared" si="7"/>
        <v>539.31251868683285</v>
      </c>
      <c r="N48" s="13">
        <f t="shared" si="8"/>
        <v>7.6949817706898358</v>
      </c>
      <c r="O48" s="12" t="s">
        <v>239</v>
      </c>
    </row>
    <row r="49" spans="1:15" x14ac:dyDescent="0.25">
      <c r="A49" s="30">
        <v>39</v>
      </c>
      <c r="B49" s="31" t="s">
        <v>225</v>
      </c>
      <c r="C49" s="79">
        <v>47370</v>
      </c>
      <c r="D49" s="33" t="s">
        <v>635</v>
      </c>
      <c r="E49" s="48" t="str">
        <f t="shared" si="0"/>
        <v>Significantly Different</v>
      </c>
      <c r="G49" s="12">
        <f t="shared" si="1"/>
        <v>47370</v>
      </c>
      <c r="H49" s="12">
        <f t="shared" si="2"/>
        <v>6</v>
      </c>
      <c r="I49" s="12" t="str">
        <f t="shared" si="3"/>
        <v>+/-</v>
      </c>
      <c r="J49" s="12" t="str">
        <f t="shared" si="4"/>
        <v>761</v>
      </c>
      <c r="K49" s="13">
        <f t="shared" si="5"/>
        <v>462.61398176291794</v>
      </c>
      <c r="L49" s="13">
        <f t="shared" si="6"/>
        <v>4634</v>
      </c>
      <c r="M49" s="13">
        <f t="shared" si="7"/>
        <v>464.14677628025913</v>
      </c>
      <c r="N49" s="13">
        <f t="shared" si="8"/>
        <v>9.9839107730911341</v>
      </c>
      <c r="O49" s="12" t="s">
        <v>248</v>
      </c>
    </row>
    <row r="50" spans="1:15" x14ac:dyDescent="0.25">
      <c r="A50" s="30">
        <v>40</v>
      </c>
      <c r="B50" s="31" t="s">
        <v>221</v>
      </c>
      <c r="C50" s="79">
        <v>47182</v>
      </c>
      <c r="D50" s="33" t="s">
        <v>636</v>
      </c>
      <c r="E50" s="48" t="str">
        <f t="shared" si="0"/>
        <v>Significantly Different</v>
      </c>
      <c r="G50" s="12">
        <f t="shared" si="1"/>
        <v>47182</v>
      </c>
      <c r="H50" s="12">
        <f t="shared" si="2"/>
        <v>8</v>
      </c>
      <c r="I50" s="12" t="str">
        <f t="shared" si="3"/>
        <v>+/-</v>
      </c>
      <c r="J50" s="12" t="str">
        <f t="shared" si="4"/>
        <v>1,102</v>
      </c>
      <c r="K50" s="13">
        <f t="shared" si="5"/>
        <v>669.90881458966567</v>
      </c>
      <c r="L50" s="13">
        <f t="shared" si="6"/>
        <v>4822</v>
      </c>
      <c r="M50" s="13">
        <f t="shared" si="7"/>
        <v>670.96822106098784</v>
      </c>
      <c r="N50" s="13">
        <f t="shared" si="8"/>
        <v>7.1866294835470352</v>
      </c>
      <c r="O50" s="12" t="s">
        <v>245</v>
      </c>
    </row>
    <row r="51" spans="1:15" x14ac:dyDescent="0.25">
      <c r="A51" s="30">
        <v>41</v>
      </c>
      <c r="B51" s="31" t="s">
        <v>260</v>
      </c>
      <c r="C51" s="79">
        <v>47031</v>
      </c>
      <c r="D51" s="33" t="s">
        <v>582</v>
      </c>
      <c r="E51" s="48" t="str">
        <f t="shared" si="0"/>
        <v>Significantly Different</v>
      </c>
      <c r="G51" s="12">
        <f t="shared" si="1"/>
        <v>47031</v>
      </c>
      <c r="H51" s="12">
        <f t="shared" si="2"/>
        <v>6</v>
      </c>
      <c r="I51" s="12" t="str">
        <f t="shared" si="3"/>
        <v>+/-</v>
      </c>
      <c r="J51" s="12" t="str">
        <f t="shared" si="4"/>
        <v>497</v>
      </c>
      <c r="K51" s="13">
        <f t="shared" si="5"/>
        <v>302.12765957446805</v>
      </c>
      <c r="L51" s="13">
        <f t="shared" si="6"/>
        <v>4973</v>
      </c>
      <c r="M51" s="13">
        <f t="shared" si="7"/>
        <v>304.46946725207306</v>
      </c>
      <c r="N51" s="13">
        <f t="shared" si="8"/>
        <v>16.333329068700369</v>
      </c>
      <c r="O51" s="12" t="s">
        <v>263</v>
      </c>
    </row>
    <row r="52" spans="1:15" x14ac:dyDescent="0.25">
      <c r="A52" s="30">
        <v>42</v>
      </c>
      <c r="B52" s="31" t="s">
        <v>261</v>
      </c>
      <c r="C52" s="79">
        <v>46941</v>
      </c>
      <c r="D52" s="33" t="s">
        <v>624</v>
      </c>
      <c r="E52" s="48" t="str">
        <f t="shared" si="0"/>
        <v>Significantly Different</v>
      </c>
      <c r="G52" s="12">
        <f t="shared" si="1"/>
        <v>46941</v>
      </c>
      <c r="H52" s="12">
        <f t="shared" si="2"/>
        <v>6</v>
      </c>
      <c r="I52" s="12" t="str">
        <f t="shared" si="3"/>
        <v>+/-</v>
      </c>
      <c r="J52" s="12" t="str">
        <f t="shared" si="4"/>
        <v>429</v>
      </c>
      <c r="K52" s="13">
        <f t="shared" si="5"/>
        <v>260.790273556231</v>
      </c>
      <c r="L52" s="13">
        <f t="shared" si="6"/>
        <v>5063</v>
      </c>
      <c r="M52" s="13">
        <f t="shared" si="7"/>
        <v>263.49971649007387</v>
      </c>
      <c r="N52" s="13">
        <f t="shared" si="8"/>
        <v>19.214441925939322</v>
      </c>
      <c r="O52" s="12" t="s">
        <v>238</v>
      </c>
    </row>
    <row r="53" spans="1:15" x14ac:dyDescent="0.25">
      <c r="A53" s="30">
        <v>43</v>
      </c>
      <c r="B53" s="31" t="s">
        <v>238</v>
      </c>
      <c r="C53" s="79">
        <v>46784</v>
      </c>
      <c r="D53" s="33" t="s">
        <v>637</v>
      </c>
      <c r="E53" s="48" t="str">
        <f t="shared" si="0"/>
        <v>Significantly Different</v>
      </c>
      <c r="G53" s="12">
        <f t="shared" si="1"/>
        <v>46784</v>
      </c>
      <c r="H53" s="12">
        <f t="shared" si="2"/>
        <v>6</v>
      </c>
      <c r="I53" s="12" t="str">
        <f t="shared" si="3"/>
        <v>+/-</v>
      </c>
      <c r="J53" s="12" t="str">
        <f t="shared" si="4"/>
        <v>837</v>
      </c>
      <c r="K53" s="13">
        <f t="shared" si="5"/>
        <v>508.8145896656535</v>
      </c>
      <c r="L53" s="13">
        <f t="shared" si="6"/>
        <v>5220</v>
      </c>
      <c r="M53" s="13">
        <f t="shared" si="7"/>
        <v>510.20860485241019</v>
      </c>
      <c r="N53" s="13">
        <f t="shared" si="8"/>
        <v>10.231109295990818</v>
      </c>
      <c r="O53" s="12" t="s">
        <v>251</v>
      </c>
    </row>
    <row r="54" spans="1:15" x14ac:dyDescent="0.25">
      <c r="A54" s="30">
        <v>44</v>
      </c>
      <c r="B54" s="31" t="s">
        <v>254</v>
      </c>
      <c r="C54" s="79">
        <v>46556</v>
      </c>
      <c r="D54" s="33" t="s">
        <v>638</v>
      </c>
      <c r="E54" s="48" t="str">
        <f t="shared" si="0"/>
        <v>Significantly Different</v>
      </c>
      <c r="G54" s="12">
        <f t="shared" si="1"/>
        <v>46556</v>
      </c>
      <c r="H54" s="12">
        <f t="shared" si="2"/>
        <v>6</v>
      </c>
      <c r="I54" s="12" t="str">
        <f t="shared" si="3"/>
        <v>+/-</v>
      </c>
      <c r="J54" s="12" t="str">
        <f t="shared" si="4"/>
        <v>756</v>
      </c>
      <c r="K54" s="13">
        <f t="shared" si="5"/>
        <v>459.57446808510639</v>
      </c>
      <c r="L54" s="13">
        <f t="shared" si="6"/>
        <v>5448</v>
      </c>
      <c r="M54" s="13">
        <f t="shared" si="7"/>
        <v>461.11736632285277</v>
      </c>
      <c r="N54" s="13">
        <f t="shared" si="8"/>
        <v>11.814779485415359</v>
      </c>
      <c r="O54" s="12" t="s">
        <v>258</v>
      </c>
    </row>
    <row r="55" spans="1:15" x14ac:dyDescent="0.25">
      <c r="A55" s="30">
        <v>45</v>
      </c>
      <c r="B55" s="31" t="s">
        <v>251</v>
      </c>
      <c r="C55" s="79">
        <v>46357</v>
      </c>
      <c r="D55" s="33" t="s">
        <v>639</v>
      </c>
      <c r="E55" s="48" t="str">
        <f t="shared" si="0"/>
        <v>Significantly Different</v>
      </c>
      <c r="G55" s="12">
        <f t="shared" si="1"/>
        <v>46357</v>
      </c>
      <c r="H55" s="12">
        <f t="shared" si="2"/>
        <v>6</v>
      </c>
      <c r="I55" s="12" t="str">
        <f t="shared" si="3"/>
        <v>+/-</v>
      </c>
      <c r="J55" s="12" t="str">
        <f t="shared" si="4"/>
        <v>444</v>
      </c>
      <c r="K55" s="13">
        <f t="shared" si="5"/>
        <v>269.90881458966567</v>
      </c>
      <c r="L55" s="13">
        <f t="shared" si="6"/>
        <v>5647</v>
      </c>
      <c r="M55" s="13">
        <f t="shared" si="7"/>
        <v>272.52761695287694</v>
      </c>
      <c r="N55" s="13">
        <f t="shared" si="8"/>
        <v>20.72083579322689</v>
      </c>
      <c r="O55" s="12" t="s">
        <v>232</v>
      </c>
    </row>
    <row r="56" spans="1:15" x14ac:dyDescent="0.25">
      <c r="A56" s="30">
        <v>46</v>
      </c>
      <c r="B56" s="31" t="s">
        <v>212</v>
      </c>
      <c r="C56" s="79">
        <v>46346</v>
      </c>
      <c r="D56" s="33" t="s">
        <v>640</v>
      </c>
      <c r="E56" s="48" t="str">
        <f t="shared" si="0"/>
        <v>Significantly Different</v>
      </c>
      <c r="G56" s="12">
        <f t="shared" si="1"/>
        <v>46346</v>
      </c>
      <c r="H56" s="12">
        <f t="shared" si="2"/>
        <v>8</v>
      </c>
      <c r="I56" s="12" t="str">
        <f t="shared" si="3"/>
        <v>+/-</v>
      </c>
      <c r="J56" s="12" t="str">
        <f t="shared" si="4"/>
        <v>1,117</v>
      </c>
      <c r="K56" s="13">
        <f t="shared" si="5"/>
        <v>679.02735562310033</v>
      </c>
      <c r="L56" s="13">
        <f t="shared" si="6"/>
        <v>5658</v>
      </c>
      <c r="M56" s="13">
        <f t="shared" si="7"/>
        <v>680.07255752111917</v>
      </c>
      <c r="N56" s="13">
        <f t="shared" si="8"/>
        <v>8.3197005046396022</v>
      </c>
      <c r="O56" s="12" t="s">
        <v>209</v>
      </c>
    </row>
    <row r="57" spans="1:15" x14ac:dyDescent="0.25">
      <c r="A57" s="30">
        <v>47</v>
      </c>
      <c r="B57" s="31" t="s">
        <v>263</v>
      </c>
      <c r="C57" s="79">
        <v>46080</v>
      </c>
      <c r="D57" s="33" t="s">
        <v>641</v>
      </c>
      <c r="E57" s="48" t="str">
        <f t="shared" si="0"/>
        <v>Significantly Different</v>
      </c>
      <c r="G57" s="12">
        <f t="shared" si="1"/>
        <v>46080</v>
      </c>
      <c r="H57" s="12">
        <f t="shared" si="2"/>
        <v>6</v>
      </c>
      <c r="I57" s="12" t="str">
        <f t="shared" si="3"/>
        <v>+/-</v>
      </c>
      <c r="J57" s="12" t="str">
        <f t="shared" si="4"/>
        <v>742</v>
      </c>
      <c r="K57" s="13">
        <f t="shared" si="5"/>
        <v>451.06382978723406</v>
      </c>
      <c r="L57" s="13">
        <f t="shared" si="6"/>
        <v>5924</v>
      </c>
      <c r="M57" s="13">
        <f t="shared" si="7"/>
        <v>452.63573914478116</v>
      </c>
      <c r="N57" s="13">
        <f t="shared" si="8"/>
        <v>13.087786685145371</v>
      </c>
      <c r="O57" s="12" t="s">
        <v>262</v>
      </c>
    </row>
    <row r="58" spans="1:15" x14ac:dyDescent="0.25">
      <c r="A58" s="30">
        <v>48</v>
      </c>
      <c r="B58" s="31" t="s">
        <v>229</v>
      </c>
      <c r="C58" s="79">
        <v>44520</v>
      </c>
      <c r="D58" s="33" t="s">
        <v>642</v>
      </c>
      <c r="E58" s="48" t="str">
        <f t="shared" si="0"/>
        <v>Significantly Different</v>
      </c>
      <c r="G58" s="12">
        <f t="shared" si="1"/>
        <v>44520</v>
      </c>
      <c r="H58" s="12">
        <f t="shared" si="2"/>
        <v>6</v>
      </c>
      <c r="I58" s="12" t="str">
        <f t="shared" si="3"/>
        <v>+/-</v>
      </c>
      <c r="J58" s="12" t="str">
        <f t="shared" si="4"/>
        <v>688</v>
      </c>
      <c r="K58" s="13">
        <f t="shared" si="5"/>
        <v>418.23708206686928</v>
      </c>
      <c r="L58" s="13">
        <f t="shared" si="6"/>
        <v>7484</v>
      </c>
      <c r="M58" s="13">
        <f t="shared" si="7"/>
        <v>419.93188807784611</v>
      </c>
      <c r="N58" s="13">
        <f t="shared" si="8"/>
        <v>17.82193782486133</v>
      </c>
      <c r="O58" s="12" t="s">
        <v>256</v>
      </c>
    </row>
    <row r="59" spans="1:15" x14ac:dyDescent="0.25">
      <c r="A59" s="30">
        <v>49</v>
      </c>
      <c r="B59" s="31" t="s">
        <v>250</v>
      </c>
      <c r="C59" s="79">
        <v>44495</v>
      </c>
      <c r="D59" s="33" t="s">
        <v>643</v>
      </c>
      <c r="E59" s="48" t="str">
        <f t="shared" si="0"/>
        <v>Significantly Different</v>
      </c>
      <c r="G59" s="12">
        <f t="shared" si="1"/>
        <v>44495</v>
      </c>
      <c r="H59" s="12">
        <f t="shared" si="2"/>
        <v>8</v>
      </c>
      <c r="I59" s="12" t="str">
        <f t="shared" si="3"/>
        <v>+/-</v>
      </c>
      <c r="J59" s="12" t="str">
        <f t="shared" si="4"/>
        <v>1,366</v>
      </c>
      <c r="K59" s="13">
        <f t="shared" si="5"/>
        <v>830.39513677811544</v>
      </c>
      <c r="L59" s="13">
        <f t="shared" si="6"/>
        <v>7509</v>
      </c>
      <c r="M59" s="13">
        <f t="shared" si="7"/>
        <v>831.25003277808094</v>
      </c>
      <c r="N59" s="13">
        <f t="shared" si="8"/>
        <v>9.0333831024397444</v>
      </c>
      <c r="O59" s="12" t="s">
        <v>212</v>
      </c>
    </row>
    <row r="60" spans="1:15" x14ac:dyDescent="0.25">
      <c r="A60" s="30">
        <v>50</v>
      </c>
      <c r="B60" s="31" t="s">
        <v>252</v>
      </c>
      <c r="C60" s="79">
        <v>42673</v>
      </c>
      <c r="D60" s="33" t="s">
        <v>644</v>
      </c>
      <c r="E60" s="48" t="str">
        <f t="shared" si="0"/>
        <v>Significantly Different</v>
      </c>
      <c r="G60" s="12">
        <f t="shared" si="1"/>
        <v>42673</v>
      </c>
      <c r="H60" s="12">
        <f t="shared" si="2"/>
        <v>8</v>
      </c>
      <c r="I60" s="12" t="str">
        <f t="shared" si="3"/>
        <v>+/-</v>
      </c>
      <c r="J60" s="12" t="str">
        <f t="shared" si="4"/>
        <v>1,621</v>
      </c>
      <c r="K60" s="13">
        <f t="shared" si="5"/>
        <v>985.41033434650456</v>
      </c>
      <c r="L60" s="13">
        <f t="shared" si="6"/>
        <v>9331</v>
      </c>
      <c r="M60" s="13">
        <f t="shared" si="7"/>
        <v>986.13085381490089</v>
      </c>
      <c r="N60" s="13">
        <f t="shared" si="8"/>
        <v>9.4622330940184245</v>
      </c>
      <c r="O60" s="12" t="s">
        <v>234</v>
      </c>
    </row>
    <row r="61" spans="1:15" x14ac:dyDescent="0.25">
      <c r="A61" s="30">
        <v>51</v>
      </c>
      <c r="B61" s="31" t="s">
        <v>215</v>
      </c>
      <c r="C61" s="79">
        <v>42364</v>
      </c>
      <c r="D61" s="33" t="s">
        <v>645</v>
      </c>
      <c r="E61" s="48" t="str">
        <f t="shared" si="0"/>
        <v>Significantly Different</v>
      </c>
      <c r="G61" s="12">
        <f t="shared" si="1"/>
        <v>42364</v>
      </c>
      <c r="H61" s="12">
        <f t="shared" si="2"/>
        <v>6</v>
      </c>
      <c r="I61" s="12" t="str">
        <f t="shared" si="3"/>
        <v>+/-</v>
      </c>
      <c r="J61" s="12" t="str">
        <f t="shared" si="4"/>
        <v>835</v>
      </c>
      <c r="K61" s="13">
        <f t="shared" si="5"/>
        <v>507.59878419452889</v>
      </c>
      <c r="L61" s="13">
        <f t="shared" si="6"/>
        <v>9640</v>
      </c>
      <c r="M61" s="13">
        <f t="shared" si="7"/>
        <v>508.9961291842792</v>
      </c>
      <c r="N61" s="13">
        <f t="shared" si="8"/>
        <v>18.939240295302703</v>
      </c>
      <c r="O61" s="12" t="s">
        <v>216</v>
      </c>
    </row>
    <row r="62" spans="1:15" ht="15.75" thickBot="1" x14ac:dyDescent="0.3">
      <c r="A62" s="36"/>
      <c r="B62" s="37" t="s">
        <v>264</v>
      </c>
      <c r="C62" s="80">
        <v>23074</v>
      </c>
      <c r="D62" s="39" t="s">
        <v>646</v>
      </c>
      <c r="E62" s="49" t="str">
        <f t="shared" si="0"/>
        <v>Significantly Different</v>
      </c>
      <c r="G62" s="12">
        <f t="shared" si="1"/>
        <v>23074</v>
      </c>
      <c r="H62" s="12">
        <f t="shared" si="2"/>
        <v>6</v>
      </c>
      <c r="I62" s="12" t="str">
        <f t="shared" si="3"/>
        <v>+/-</v>
      </c>
      <c r="J62" s="12" t="str">
        <f t="shared" si="4"/>
        <v>531</v>
      </c>
      <c r="K62" s="13">
        <f t="shared" si="5"/>
        <v>322.79635258358661</v>
      </c>
      <c r="L62" s="13">
        <f t="shared" si="6"/>
        <v>28930</v>
      </c>
      <c r="M62" s="13">
        <f t="shared" si="7"/>
        <v>324.98925989958911</v>
      </c>
      <c r="N62" s="13">
        <f t="shared" si="8"/>
        <v>89.018326356195303</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191" priority="5" operator="equal">
      <formula>"State Selected"</formula>
    </cfRule>
    <cfRule type="cellIs" dxfId="190" priority="6" operator="equal">
      <formula>"Not Significantly Different"</formula>
    </cfRule>
  </conditionalFormatting>
  <conditionalFormatting sqref="E10:E62">
    <cfRule type="cellIs" dxfId="189" priority="1" operator="equal">
      <formula>"OTHER ERROR"</formula>
    </cfRule>
    <cfRule type="cellIs" dxfId="188" priority="2" operator="equal">
      <formula>"Statistical Test not applicable"</formula>
    </cfRule>
    <cfRule type="cellIs" dxfId="187" priority="3" operator="equal">
      <formula>"Geography Selected"</formula>
    </cfRule>
    <cfRule type="cellIs" dxfId="186"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F3D6DB2C-3FE5-418E-9885-63110DA88ACD}">
      <formula1>$O$10:$O$62</formula1>
    </dataValidation>
  </dataValidation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D4D10-AF0E-400C-9ECD-2AF44AFC8476}">
  <sheetPr codeName="Sheet118"/>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118</v>
      </c>
    </row>
    <row r="2" spans="1:16" x14ac:dyDescent="0.25">
      <c r="A2" s="14" t="s">
        <v>181</v>
      </c>
      <c r="B2" s="12" t="s">
        <v>647</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78">
        <f>VLOOKUP($B$4,$B$10:$D$62,2,FALSE)</f>
        <v>42238</v>
      </c>
      <c r="C6" s="12" t="s">
        <v>188</v>
      </c>
      <c r="H6" s="19" t="s">
        <v>189</v>
      </c>
      <c r="I6" s="12">
        <f>VLOOKUP($B$4,$B$9:$K$62,6,FALSE)</f>
        <v>42238</v>
      </c>
      <c r="K6" s="23"/>
      <c r="L6" s="21"/>
      <c r="M6" s="21"/>
      <c r="N6" s="21"/>
      <c r="O6" s="21"/>
      <c r="P6" s="21"/>
    </row>
    <row r="7" spans="1:16" ht="15.75" thickBot="1" x14ac:dyDescent="0.3">
      <c r="A7" s="15" t="s">
        <v>190</v>
      </c>
      <c r="B7" s="46" t="str">
        <f>VLOOKUP($B$4,$B$10:$D$62,3,FALSE)</f>
        <v>+/-62</v>
      </c>
      <c r="C7" s="12" t="s">
        <v>191</v>
      </c>
      <c r="H7" s="19" t="s">
        <v>192</v>
      </c>
      <c r="I7" s="25">
        <f>VLOOKUP($B$4,$B$9:$K$62,10,FALSE)</f>
        <v>37.689969604863222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79">
        <v>42238</v>
      </c>
      <c r="D10" s="33" t="s">
        <v>598</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42238</v>
      </c>
      <c r="H10" s="12">
        <f>LEN(TRIM(D10))</f>
        <v>5</v>
      </c>
      <c r="I10" s="12" t="str">
        <f>IF(H10&gt;=3,MID(TRIM(D10),1,3),"NO")</f>
        <v>+/-</v>
      </c>
      <c r="J10" s="12" t="str">
        <f>IF(TRIM(I10)="+/-",MID(TRIM(D10),4,H10-3),D10)</f>
        <v>62</v>
      </c>
      <c r="K10" s="13">
        <f>IF(TRIM(J10)="*****",0,IF(ISERROR(VALUE(J10)),"NA",VALUE(J10/$I$4)))</f>
        <v>37.689969604863222</v>
      </c>
      <c r="L10" s="13">
        <f>IF(AND(ISNUMBER(G10),ISNUMBER($I$6)),$I$6-G10,"N/A")</f>
        <v>0</v>
      </c>
      <c r="M10" s="13">
        <f>IF(AND(ISNUMBER(K10),ISNUMBER($I$7)),SQRT(K10^2+($I$7)^2),"N/A")</f>
        <v>53.301666180627294</v>
      </c>
      <c r="N10" s="13">
        <f>IF(AND(ISNUMBER(L10),ISNUMBER(M10),M10&lt;&gt;0),L10/M10,"NA")</f>
        <v>0</v>
      </c>
      <c r="O10" s="12" t="s">
        <v>184</v>
      </c>
    </row>
    <row r="11" spans="1:16" x14ac:dyDescent="0.25">
      <c r="A11" s="30">
        <v>1</v>
      </c>
      <c r="B11" s="31" t="s">
        <v>226</v>
      </c>
      <c r="C11" s="79">
        <v>70911</v>
      </c>
      <c r="D11" s="35" t="s">
        <v>648</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70911</v>
      </c>
      <c r="H11" s="12">
        <f t="shared" ref="H11:H62" si="2">LEN(TRIM(D11))</f>
        <v>8</v>
      </c>
      <c r="I11" s="12" t="str">
        <f t="shared" ref="I11:I62" si="3">IF(H11&gt;=3,MID(TRIM(D11),1,3),"NO")</f>
        <v>+/-</v>
      </c>
      <c r="J11" s="12" t="str">
        <f t="shared" ref="J11:J62" si="4">IF(TRIM(I11)="+/-",MID(TRIM(D11),4,H11-3),D11)</f>
        <v>1,282</v>
      </c>
      <c r="K11" s="13">
        <f t="shared" ref="K11:K62" si="5">IF(TRIM(J11)="*****",0,IF(ISERROR(VALUE(J11)),"NA",VALUE(J11/$I$4)))</f>
        <v>779.33130699088144</v>
      </c>
      <c r="L11" s="13">
        <f t="shared" ref="L11:L62" si="6">IF(AND(ISNUMBER(G11),ISNUMBER($I$6)),$I$6-G11,"N/A")</f>
        <v>-28673</v>
      </c>
      <c r="M11" s="13">
        <f t="shared" ref="M11:M62" si="7">IF(AND(ISNUMBER(K11),ISNUMBER($I$7)),SQRT(K11^2+($I$7)^2),"N/A")</f>
        <v>780.24215463209305</v>
      </c>
      <c r="N11" s="13">
        <f>IF(AND(ISNUMBER(L11),ISNUMBER(M11),M11&lt;&gt;0),L11/M11,"NA")</f>
        <v>-36.748847559409498</v>
      </c>
      <c r="O11" s="12" t="s">
        <v>208</v>
      </c>
    </row>
    <row r="12" spans="1:16" x14ac:dyDescent="0.25">
      <c r="A12" s="30">
        <v>2</v>
      </c>
      <c r="B12" s="31" t="s">
        <v>247</v>
      </c>
      <c r="C12" s="79">
        <v>55942</v>
      </c>
      <c r="D12" s="33" t="s">
        <v>649</v>
      </c>
      <c r="E12" s="48" t="str">
        <f t="shared" si="0"/>
        <v>Significantly Different</v>
      </c>
      <c r="G12" s="12">
        <f t="shared" si="1"/>
        <v>55942</v>
      </c>
      <c r="H12" s="12">
        <f t="shared" si="2"/>
        <v>6</v>
      </c>
      <c r="I12" s="12" t="str">
        <f t="shared" si="3"/>
        <v>+/-</v>
      </c>
      <c r="J12" s="12" t="str">
        <f t="shared" si="4"/>
        <v>678</v>
      </c>
      <c r="K12" s="13">
        <f t="shared" si="5"/>
        <v>412.15805471124622</v>
      </c>
      <c r="L12" s="13">
        <f t="shared" si="6"/>
        <v>-13704</v>
      </c>
      <c r="M12" s="13">
        <f t="shared" si="7"/>
        <v>413.8777547442894</v>
      </c>
      <c r="N12" s="13">
        <f t="shared" ref="N12:N62" si="8">IF(AND(ISNUMBER(L12),ISNUMBER(M12),M12&lt;&gt;0),L12/M12,"NA")</f>
        <v>-33.111226305136626</v>
      </c>
      <c r="O12" s="12" t="s">
        <v>211</v>
      </c>
    </row>
    <row r="13" spans="1:16" x14ac:dyDescent="0.25">
      <c r="A13" s="30">
        <v>3</v>
      </c>
      <c r="B13" s="31" t="s">
        <v>222</v>
      </c>
      <c r="C13" s="79">
        <v>55155</v>
      </c>
      <c r="D13" s="33" t="s">
        <v>650</v>
      </c>
      <c r="E13" s="48" t="str">
        <f t="shared" si="0"/>
        <v>Significantly Different</v>
      </c>
      <c r="G13" s="12">
        <f t="shared" si="1"/>
        <v>55155</v>
      </c>
      <c r="H13" s="12">
        <f t="shared" si="2"/>
        <v>6</v>
      </c>
      <c r="I13" s="12" t="str">
        <f t="shared" si="3"/>
        <v>+/-</v>
      </c>
      <c r="J13" s="12" t="str">
        <f t="shared" si="4"/>
        <v>781</v>
      </c>
      <c r="K13" s="13">
        <f t="shared" si="5"/>
        <v>474.77203647416411</v>
      </c>
      <c r="L13" s="13">
        <f t="shared" si="6"/>
        <v>-12917</v>
      </c>
      <c r="M13" s="13">
        <f t="shared" si="7"/>
        <v>476.26570360108917</v>
      </c>
      <c r="N13" s="13">
        <f t="shared" si="8"/>
        <v>-27.121415424905393</v>
      </c>
      <c r="O13" s="12" t="s">
        <v>213</v>
      </c>
    </row>
    <row r="14" spans="1:16" x14ac:dyDescent="0.25">
      <c r="A14" s="30">
        <v>4</v>
      </c>
      <c r="B14" s="31" t="s">
        <v>244</v>
      </c>
      <c r="C14" s="79">
        <v>53421</v>
      </c>
      <c r="D14" s="33" t="s">
        <v>651</v>
      </c>
      <c r="E14" s="48" t="str">
        <f t="shared" si="0"/>
        <v>Significantly Different</v>
      </c>
      <c r="G14" s="12">
        <f t="shared" si="1"/>
        <v>53421</v>
      </c>
      <c r="H14" s="12">
        <f t="shared" si="2"/>
        <v>8</v>
      </c>
      <c r="I14" s="12" t="str">
        <f t="shared" si="3"/>
        <v>+/-</v>
      </c>
      <c r="J14" s="12" t="str">
        <f t="shared" si="4"/>
        <v>1,262</v>
      </c>
      <c r="K14" s="13">
        <f t="shared" si="5"/>
        <v>767.17325227963522</v>
      </c>
      <c r="L14" s="13">
        <f t="shared" si="6"/>
        <v>-11183</v>
      </c>
      <c r="M14" s="13">
        <f t="shared" si="7"/>
        <v>768.09851765390636</v>
      </c>
      <c r="N14" s="13">
        <f t="shared" si="8"/>
        <v>-14.559330272056183</v>
      </c>
      <c r="O14" s="12" t="s">
        <v>215</v>
      </c>
    </row>
    <row r="15" spans="1:16" x14ac:dyDescent="0.25">
      <c r="A15" s="30">
        <v>5</v>
      </c>
      <c r="B15" s="31" t="s">
        <v>257</v>
      </c>
      <c r="C15" s="79">
        <v>52383</v>
      </c>
      <c r="D15" s="33" t="s">
        <v>652</v>
      </c>
      <c r="E15" s="48" t="str">
        <f t="shared" si="0"/>
        <v>Significantly Different</v>
      </c>
      <c r="G15" s="12">
        <f t="shared" si="1"/>
        <v>52383</v>
      </c>
      <c r="H15" s="12">
        <f t="shared" si="2"/>
        <v>6</v>
      </c>
      <c r="I15" s="12" t="str">
        <f t="shared" si="3"/>
        <v>+/-</v>
      </c>
      <c r="J15" s="12" t="str">
        <f t="shared" si="4"/>
        <v>510</v>
      </c>
      <c r="K15" s="13">
        <f t="shared" si="5"/>
        <v>310.03039513677811</v>
      </c>
      <c r="L15" s="13">
        <f t="shared" si="6"/>
        <v>-10145</v>
      </c>
      <c r="M15" s="13">
        <f t="shared" si="7"/>
        <v>312.31295156858653</v>
      </c>
      <c r="N15" s="13">
        <f t="shared" si="8"/>
        <v>-32.483443126668007</v>
      </c>
      <c r="O15" s="12" t="s">
        <v>218</v>
      </c>
    </row>
    <row r="16" spans="1:16" x14ac:dyDescent="0.25">
      <c r="A16" s="30">
        <v>6</v>
      </c>
      <c r="B16" s="31" t="s">
        <v>259</v>
      </c>
      <c r="C16" s="79">
        <v>50921</v>
      </c>
      <c r="D16" s="33" t="s">
        <v>653</v>
      </c>
      <c r="E16" s="48" t="str">
        <f t="shared" si="0"/>
        <v>Significantly Different</v>
      </c>
      <c r="G16" s="12">
        <f t="shared" si="1"/>
        <v>50921</v>
      </c>
      <c r="H16" s="12">
        <f t="shared" si="2"/>
        <v>6</v>
      </c>
      <c r="I16" s="12" t="str">
        <f t="shared" si="3"/>
        <v>+/-</v>
      </c>
      <c r="J16" s="12" t="str">
        <f t="shared" si="4"/>
        <v>238</v>
      </c>
      <c r="K16" s="13">
        <f t="shared" si="5"/>
        <v>144.68085106382978</v>
      </c>
      <c r="L16" s="13">
        <f t="shared" si="6"/>
        <v>-8683</v>
      </c>
      <c r="M16" s="13">
        <f t="shared" si="7"/>
        <v>149.50947285496531</v>
      </c>
      <c r="N16" s="13">
        <f t="shared" si="8"/>
        <v>-58.076587618117813</v>
      </c>
      <c r="O16" s="12" t="s">
        <v>220</v>
      </c>
    </row>
    <row r="17" spans="1:15" x14ac:dyDescent="0.25">
      <c r="A17" s="30">
        <v>7</v>
      </c>
      <c r="B17" s="31" t="s">
        <v>211</v>
      </c>
      <c r="C17" s="79">
        <v>49020</v>
      </c>
      <c r="D17" s="33" t="s">
        <v>654</v>
      </c>
      <c r="E17" s="48" t="str">
        <f t="shared" si="0"/>
        <v>Significantly Different</v>
      </c>
      <c r="G17" s="12">
        <f t="shared" si="1"/>
        <v>49020</v>
      </c>
      <c r="H17" s="12">
        <f t="shared" si="2"/>
        <v>8</v>
      </c>
      <c r="I17" s="12" t="str">
        <f t="shared" si="3"/>
        <v>+/-</v>
      </c>
      <c r="J17" s="12" t="str">
        <f t="shared" si="4"/>
        <v>2,352</v>
      </c>
      <c r="K17" s="13">
        <f t="shared" si="5"/>
        <v>1429.7872340425531</v>
      </c>
      <c r="L17" s="13">
        <f t="shared" si="6"/>
        <v>-6782</v>
      </c>
      <c r="M17" s="13">
        <f t="shared" si="7"/>
        <v>1430.2839118300499</v>
      </c>
      <c r="N17" s="13">
        <f t="shared" si="8"/>
        <v>-4.7417159236045823</v>
      </c>
      <c r="O17" s="12" t="s">
        <v>222</v>
      </c>
    </row>
    <row r="18" spans="1:15" x14ac:dyDescent="0.25">
      <c r="A18" s="30">
        <v>8</v>
      </c>
      <c r="B18" s="31" t="s">
        <v>218</v>
      </c>
      <c r="C18" s="79">
        <v>49009</v>
      </c>
      <c r="D18" s="33" t="s">
        <v>655</v>
      </c>
      <c r="E18" s="48" t="str">
        <f t="shared" si="0"/>
        <v>Significantly Different</v>
      </c>
      <c r="G18" s="12">
        <f t="shared" si="1"/>
        <v>49009</v>
      </c>
      <c r="H18" s="12">
        <f t="shared" si="2"/>
        <v>6</v>
      </c>
      <c r="I18" s="12" t="str">
        <f t="shared" si="3"/>
        <v>+/-</v>
      </c>
      <c r="J18" s="12" t="str">
        <f t="shared" si="4"/>
        <v>527</v>
      </c>
      <c r="K18" s="13">
        <f t="shared" si="5"/>
        <v>320.36474164133739</v>
      </c>
      <c r="L18" s="13">
        <f t="shared" si="6"/>
        <v>-6771</v>
      </c>
      <c r="M18" s="13">
        <f t="shared" si="7"/>
        <v>322.5741798342458</v>
      </c>
      <c r="N18" s="13">
        <f t="shared" si="8"/>
        <v>-20.990520702801653</v>
      </c>
      <c r="O18" s="12" t="s">
        <v>224</v>
      </c>
    </row>
    <row r="19" spans="1:15" x14ac:dyDescent="0.25">
      <c r="A19" s="30">
        <v>9</v>
      </c>
      <c r="B19" s="31" t="s">
        <v>256</v>
      </c>
      <c r="C19" s="79">
        <v>48706</v>
      </c>
      <c r="D19" s="33" t="s">
        <v>634</v>
      </c>
      <c r="E19" s="48" t="str">
        <f t="shared" si="0"/>
        <v>Significantly Different</v>
      </c>
      <c r="G19" s="12">
        <f t="shared" si="1"/>
        <v>48706</v>
      </c>
      <c r="H19" s="12">
        <f t="shared" si="2"/>
        <v>6</v>
      </c>
      <c r="I19" s="12" t="str">
        <f t="shared" si="3"/>
        <v>+/-</v>
      </c>
      <c r="J19" s="12" t="str">
        <f t="shared" si="4"/>
        <v>885</v>
      </c>
      <c r="K19" s="13">
        <f t="shared" si="5"/>
        <v>537.99392097264433</v>
      </c>
      <c r="L19" s="13">
        <f t="shared" si="6"/>
        <v>-6468</v>
      </c>
      <c r="M19" s="13">
        <f t="shared" si="7"/>
        <v>539.31251868683285</v>
      </c>
      <c r="N19" s="13">
        <f t="shared" si="8"/>
        <v>-11.993046287426953</v>
      </c>
      <c r="O19" s="12" t="s">
        <v>226</v>
      </c>
    </row>
    <row r="20" spans="1:15" x14ac:dyDescent="0.25">
      <c r="A20" s="30">
        <v>10</v>
      </c>
      <c r="B20" s="31" t="s">
        <v>245</v>
      </c>
      <c r="C20" s="79">
        <v>47356</v>
      </c>
      <c r="D20" s="35" t="s">
        <v>656</v>
      </c>
      <c r="E20" s="48" t="str">
        <f t="shared" si="0"/>
        <v>Significantly Different</v>
      </c>
      <c r="G20" s="12">
        <f t="shared" si="1"/>
        <v>47356</v>
      </c>
      <c r="H20" s="12">
        <f t="shared" si="2"/>
        <v>8</v>
      </c>
      <c r="I20" s="12" t="str">
        <f t="shared" si="3"/>
        <v>+/-</v>
      </c>
      <c r="J20" s="12" t="str">
        <f t="shared" si="4"/>
        <v>2,185</v>
      </c>
      <c r="K20" s="13">
        <f t="shared" si="5"/>
        <v>1328.2674772036473</v>
      </c>
      <c r="L20" s="13">
        <f t="shared" si="6"/>
        <v>-5118</v>
      </c>
      <c r="M20" s="13">
        <f t="shared" si="7"/>
        <v>1328.8021014454173</v>
      </c>
      <c r="N20" s="13">
        <f t="shared" si="8"/>
        <v>-3.8515893333046707</v>
      </c>
      <c r="O20" s="12" t="s">
        <v>229</v>
      </c>
    </row>
    <row r="21" spans="1:15" x14ac:dyDescent="0.25">
      <c r="A21" s="30">
        <v>11</v>
      </c>
      <c r="B21" s="31" t="s">
        <v>262</v>
      </c>
      <c r="C21" s="79">
        <v>47002</v>
      </c>
      <c r="D21" s="33" t="s">
        <v>657</v>
      </c>
      <c r="E21" s="48" t="str">
        <f t="shared" si="0"/>
        <v>Significantly Different</v>
      </c>
      <c r="G21" s="12">
        <f t="shared" si="1"/>
        <v>47002</v>
      </c>
      <c r="H21" s="12">
        <f t="shared" si="2"/>
        <v>6</v>
      </c>
      <c r="I21" s="12" t="str">
        <f t="shared" si="3"/>
        <v>+/-</v>
      </c>
      <c r="J21" s="12" t="str">
        <f t="shared" si="4"/>
        <v>464</v>
      </c>
      <c r="K21" s="13">
        <f t="shared" si="5"/>
        <v>282.06686930091183</v>
      </c>
      <c r="L21" s="13">
        <f t="shared" si="6"/>
        <v>-4764</v>
      </c>
      <c r="M21" s="13">
        <f t="shared" si="7"/>
        <v>284.57380864379138</v>
      </c>
      <c r="N21" s="13">
        <f t="shared" si="8"/>
        <v>-16.740823840057697</v>
      </c>
      <c r="O21" s="12" t="s">
        <v>231</v>
      </c>
    </row>
    <row r="22" spans="1:15" x14ac:dyDescent="0.25">
      <c r="A22" s="30">
        <v>12</v>
      </c>
      <c r="B22" s="31" t="s">
        <v>240</v>
      </c>
      <c r="C22" s="79">
        <v>46861</v>
      </c>
      <c r="D22" s="33" t="s">
        <v>658</v>
      </c>
      <c r="E22" s="48" t="str">
        <f t="shared" si="0"/>
        <v>Significantly Different</v>
      </c>
      <c r="G22" s="12">
        <f t="shared" si="1"/>
        <v>46861</v>
      </c>
      <c r="H22" s="12">
        <f t="shared" si="2"/>
        <v>6</v>
      </c>
      <c r="I22" s="12" t="str">
        <f t="shared" si="3"/>
        <v>+/-</v>
      </c>
      <c r="J22" s="12" t="str">
        <f t="shared" si="4"/>
        <v>455</v>
      </c>
      <c r="K22" s="13">
        <f t="shared" si="5"/>
        <v>276.59574468085106</v>
      </c>
      <c r="L22" s="13">
        <f t="shared" si="6"/>
        <v>-4623</v>
      </c>
      <c r="M22" s="13">
        <f t="shared" si="7"/>
        <v>279.15182210469283</v>
      </c>
      <c r="N22" s="13">
        <f t="shared" si="8"/>
        <v>-16.560880617380295</v>
      </c>
      <c r="O22" s="12" t="s">
        <v>233</v>
      </c>
    </row>
    <row r="23" spans="1:15" x14ac:dyDescent="0.25">
      <c r="A23" s="30">
        <v>13</v>
      </c>
      <c r="B23" s="31" t="s">
        <v>220</v>
      </c>
      <c r="C23" s="79">
        <v>46498</v>
      </c>
      <c r="D23" s="33" t="s">
        <v>659</v>
      </c>
      <c r="E23" s="48" t="str">
        <f t="shared" si="0"/>
        <v>Significantly Different</v>
      </c>
      <c r="G23" s="12">
        <f t="shared" si="1"/>
        <v>46498</v>
      </c>
      <c r="H23" s="12">
        <f t="shared" si="2"/>
        <v>6</v>
      </c>
      <c r="I23" s="12" t="str">
        <f t="shared" si="3"/>
        <v>+/-</v>
      </c>
      <c r="J23" s="12" t="str">
        <f t="shared" si="4"/>
        <v>498</v>
      </c>
      <c r="K23" s="13">
        <f t="shared" si="5"/>
        <v>302.73556231003039</v>
      </c>
      <c r="L23" s="13">
        <f t="shared" si="6"/>
        <v>-4260</v>
      </c>
      <c r="M23" s="13">
        <f t="shared" si="7"/>
        <v>305.07270362322782</v>
      </c>
      <c r="N23" s="13">
        <f t="shared" si="8"/>
        <v>-13.963884508203012</v>
      </c>
      <c r="O23" s="12" t="s">
        <v>221</v>
      </c>
    </row>
    <row r="24" spans="1:15" x14ac:dyDescent="0.25">
      <c r="A24" s="30">
        <v>14</v>
      </c>
      <c r="B24" s="31" t="s">
        <v>235</v>
      </c>
      <c r="C24" s="79">
        <v>45910</v>
      </c>
      <c r="D24" s="33" t="s">
        <v>660</v>
      </c>
      <c r="E24" s="48" t="str">
        <f t="shared" si="0"/>
        <v>Significantly Different</v>
      </c>
      <c r="G24" s="12">
        <f t="shared" si="1"/>
        <v>45910</v>
      </c>
      <c r="H24" s="12">
        <f t="shared" si="2"/>
        <v>6</v>
      </c>
      <c r="I24" s="12" t="str">
        <f t="shared" si="3"/>
        <v>+/-</v>
      </c>
      <c r="J24" s="12" t="str">
        <f t="shared" si="4"/>
        <v>453</v>
      </c>
      <c r="K24" s="13">
        <f t="shared" si="5"/>
        <v>275.37993920972644</v>
      </c>
      <c r="L24" s="13">
        <f t="shared" si="6"/>
        <v>-3672</v>
      </c>
      <c r="M24" s="13">
        <f t="shared" si="7"/>
        <v>277.94719773361294</v>
      </c>
      <c r="N24" s="13">
        <f t="shared" si="8"/>
        <v>-13.211142367836633</v>
      </c>
      <c r="O24" s="12" t="s">
        <v>235</v>
      </c>
    </row>
    <row r="25" spans="1:15" x14ac:dyDescent="0.25">
      <c r="A25" s="30">
        <v>15</v>
      </c>
      <c r="B25" s="31" t="s">
        <v>214</v>
      </c>
      <c r="C25" s="79">
        <v>45346</v>
      </c>
      <c r="D25" s="33" t="s">
        <v>661</v>
      </c>
      <c r="E25" s="48" t="str">
        <f t="shared" si="0"/>
        <v>Significantly Different</v>
      </c>
      <c r="G25" s="12">
        <f t="shared" si="1"/>
        <v>45346</v>
      </c>
      <c r="H25" s="12">
        <f t="shared" si="2"/>
        <v>8</v>
      </c>
      <c r="I25" s="12" t="str">
        <f t="shared" si="3"/>
        <v>+/-</v>
      </c>
      <c r="J25" s="12" t="str">
        <f t="shared" si="4"/>
        <v>1,068</v>
      </c>
      <c r="K25" s="13">
        <f t="shared" si="5"/>
        <v>649.24012158054711</v>
      </c>
      <c r="L25" s="13">
        <f t="shared" si="6"/>
        <v>-3108</v>
      </c>
      <c r="M25" s="13">
        <f t="shared" si="7"/>
        <v>650.33319865953263</v>
      </c>
      <c r="N25" s="13">
        <f t="shared" si="8"/>
        <v>-4.7790886370343886</v>
      </c>
      <c r="O25" s="12" t="s">
        <v>237</v>
      </c>
    </row>
    <row r="26" spans="1:15" x14ac:dyDescent="0.25">
      <c r="A26" s="30">
        <v>16</v>
      </c>
      <c r="B26" s="31" t="s">
        <v>224</v>
      </c>
      <c r="C26" s="79">
        <v>43803</v>
      </c>
      <c r="D26" s="33" t="s">
        <v>662</v>
      </c>
      <c r="E26" s="48" t="str">
        <f t="shared" si="0"/>
        <v>Not Significantly Different</v>
      </c>
      <c r="G26" s="12">
        <f t="shared" si="1"/>
        <v>43803</v>
      </c>
      <c r="H26" s="12">
        <f t="shared" si="2"/>
        <v>8</v>
      </c>
      <c r="I26" s="12" t="str">
        <f t="shared" si="3"/>
        <v>+/-</v>
      </c>
      <c r="J26" s="12" t="str">
        <f t="shared" si="4"/>
        <v>2,907</v>
      </c>
      <c r="K26" s="13">
        <f t="shared" si="5"/>
        <v>1767.1732522796353</v>
      </c>
      <c r="L26" s="13">
        <f t="shared" si="6"/>
        <v>-1565</v>
      </c>
      <c r="M26" s="13">
        <f t="shared" si="7"/>
        <v>1767.5751292042437</v>
      </c>
      <c r="N26" s="13">
        <f t="shared" si="8"/>
        <v>-0.88539376581099427</v>
      </c>
      <c r="O26" s="12" t="s">
        <v>219</v>
      </c>
    </row>
    <row r="27" spans="1:15" x14ac:dyDescent="0.25">
      <c r="A27" s="30">
        <v>17</v>
      </c>
      <c r="B27" s="31" t="s">
        <v>239</v>
      </c>
      <c r="C27" s="79">
        <v>43586</v>
      </c>
      <c r="D27" s="33" t="s">
        <v>663</v>
      </c>
      <c r="E27" s="48" t="str">
        <f t="shared" si="0"/>
        <v>Significantly Different</v>
      </c>
      <c r="G27" s="12">
        <f t="shared" si="1"/>
        <v>43586</v>
      </c>
      <c r="H27" s="12">
        <f t="shared" si="2"/>
        <v>8</v>
      </c>
      <c r="I27" s="12" t="str">
        <f t="shared" si="3"/>
        <v>+/-</v>
      </c>
      <c r="J27" s="12" t="str">
        <f t="shared" si="4"/>
        <v>1,312</v>
      </c>
      <c r="K27" s="13">
        <f t="shared" si="5"/>
        <v>797.56838905775078</v>
      </c>
      <c r="L27" s="13">
        <f t="shared" si="6"/>
        <v>-1348</v>
      </c>
      <c r="M27" s="13">
        <f t="shared" si="7"/>
        <v>798.45843287737353</v>
      </c>
      <c r="N27" s="13">
        <f t="shared" si="8"/>
        <v>-1.6882531945241845</v>
      </c>
      <c r="O27" s="12" t="s">
        <v>236</v>
      </c>
    </row>
    <row r="28" spans="1:15" x14ac:dyDescent="0.25">
      <c r="A28" s="30">
        <v>18</v>
      </c>
      <c r="B28" s="31" t="s">
        <v>209</v>
      </c>
      <c r="C28" s="79">
        <v>43376</v>
      </c>
      <c r="D28" s="33" t="s">
        <v>664</v>
      </c>
      <c r="E28" s="48" t="str">
        <f t="shared" si="0"/>
        <v>Not Significantly Different</v>
      </c>
      <c r="G28" s="12">
        <f t="shared" si="1"/>
        <v>43376</v>
      </c>
      <c r="H28" s="12">
        <f t="shared" si="2"/>
        <v>8</v>
      </c>
      <c r="I28" s="12" t="str">
        <f t="shared" si="3"/>
        <v>+/-</v>
      </c>
      <c r="J28" s="12" t="str">
        <f t="shared" si="4"/>
        <v>1,656</v>
      </c>
      <c r="K28" s="13">
        <f t="shared" si="5"/>
        <v>1006.6869300911854</v>
      </c>
      <c r="L28" s="13">
        <f t="shared" si="6"/>
        <v>-1138</v>
      </c>
      <c r="M28" s="13">
        <f t="shared" si="7"/>
        <v>1007.3922319658966</v>
      </c>
      <c r="N28" s="13">
        <f t="shared" si="8"/>
        <v>-1.1296493698181751</v>
      </c>
      <c r="O28" s="12" t="s">
        <v>225</v>
      </c>
    </row>
    <row r="29" spans="1:15" x14ac:dyDescent="0.25">
      <c r="A29" s="30">
        <v>19</v>
      </c>
      <c r="B29" s="31" t="s">
        <v>248</v>
      </c>
      <c r="C29" s="79">
        <v>43243</v>
      </c>
      <c r="D29" s="33" t="s">
        <v>665</v>
      </c>
      <c r="E29" s="48" t="str">
        <f t="shared" si="0"/>
        <v>Significantly Different</v>
      </c>
      <c r="G29" s="12">
        <f t="shared" si="1"/>
        <v>43243</v>
      </c>
      <c r="H29" s="12">
        <f t="shared" si="2"/>
        <v>6</v>
      </c>
      <c r="I29" s="12" t="str">
        <f t="shared" si="3"/>
        <v>+/-</v>
      </c>
      <c r="J29" s="12" t="str">
        <f t="shared" si="4"/>
        <v>576</v>
      </c>
      <c r="K29" s="13">
        <f t="shared" si="5"/>
        <v>350.15197568389056</v>
      </c>
      <c r="L29" s="13">
        <f t="shared" si="6"/>
        <v>-1005</v>
      </c>
      <c r="M29" s="13">
        <f t="shared" si="7"/>
        <v>352.17458722080926</v>
      </c>
      <c r="N29" s="13">
        <f t="shared" si="8"/>
        <v>-2.853698240781573</v>
      </c>
      <c r="O29" s="12" t="s">
        <v>241</v>
      </c>
    </row>
    <row r="30" spans="1:15" x14ac:dyDescent="0.25">
      <c r="A30" s="30">
        <v>20</v>
      </c>
      <c r="B30" s="31" t="s">
        <v>233</v>
      </c>
      <c r="C30" s="79">
        <v>42584</v>
      </c>
      <c r="D30" s="33" t="s">
        <v>518</v>
      </c>
      <c r="E30" s="48" t="str">
        <f t="shared" si="0"/>
        <v>Not Significantly Different</v>
      </c>
      <c r="G30" s="12">
        <f t="shared" si="1"/>
        <v>42584</v>
      </c>
      <c r="H30" s="12">
        <f t="shared" si="2"/>
        <v>8</v>
      </c>
      <c r="I30" s="12" t="str">
        <f t="shared" si="3"/>
        <v>+/-</v>
      </c>
      <c r="J30" s="12" t="str">
        <f t="shared" si="4"/>
        <v>1,133</v>
      </c>
      <c r="K30" s="13">
        <f t="shared" si="5"/>
        <v>688.75379939209722</v>
      </c>
      <c r="L30" s="13">
        <f t="shared" si="6"/>
        <v>-346</v>
      </c>
      <c r="M30" s="13">
        <f t="shared" si="7"/>
        <v>689.78426336490509</v>
      </c>
      <c r="N30" s="13">
        <f t="shared" si="8"/>
        <v>-0.50160610842605058</v>
      </c>
      <c r="O30" s="12" t="s">
        <v>207</v>
      </c>
    </row>
    <row r="31" spans="1:15" x14ac:dyDescent="0.25">
      <c r="A31" s="30">
        <v>21</v>
      </c>
      <c r="B31" s="31" t="s">
        <v>234</v>
      </c>
      <c r="C31" s="79">
        <v>41263</v>
      </c>
      <c r="D31" s="33" t="s">
        <v>666</v>
      </c>
      <c r="E31" s="48" t="str">
        <f t="shared" si="0"/>
        <v>Significantly Different</v>
      </c>
      <c r="G31" s="12">
        <f t="shared" si="1"/>
        <v>41263</v>
      </c>
      <c r="H31" s="12">
        <f t="shared" si="2"/>
        <v>6</v>
      </c>
      <c r="I31" s="12" t="str">
        <f t="shared" si="3"/>
        <v>+/-</v>
      </c>
      <c r="J31" s="12" t="str">
        <f t="shared" si="4"/>
        <v>306</v>
      </c>
      <c r="K31" s="13">
        <f t="shared" si="5"/>
        <v>186.01823708206686</v>
      </c>
      <c r="L31" s="13">
        <f t="shared" si="6"/>
        <v>975</v>
      </c>
      <c r="M31" s="13">
        <f t="shared" si="7"/>
        <v>189.79809887334369</v>
      </c>
      <c r="N31" s="13">
        <f t="shared" si="8"/>
        <v>5.13703775637204</v>
      </c>
      <c r="O31" s="12" t="s">
        <v>244</v>
      </c>
    </row>
    <row r="32" spans="1:15" x14ac:dyDescent="0.25">
      <c r="A32" s="30">
        <v>22</v>
      </c>
      <c r="B32" s="31" t="s">
        <v>249</v>
      </c>
      <c r="C32" s="79">
        <v>41205</v>
      </c>
      <c r="D32" s="33" t="s">
        <v>667</v>
      </c>
      <c r="E32" s="48" t="str">
        <f t="shared" si="0"/>
        <v>Significantly Different</v>
      </c>
      <c r="G32" s="12">
        <f t="shared" si="1"/>
        <v>41205</v>
      </c>
      <c r="H32" s="12">
        <f t="shared" si="2"/>
        <v>6</v>
      </c>
      <c r="I32" s="12" t="str">
        <f t="shared" si="3"/>
        <v>+/-</v>
      </c>
      <c r="J32" s="12" t="str">
        <f t="shared" si="4"/>
        <v>247</v>
      </c>
      <c r="K32" s="13">
        <f t="shared" si="5"/>
        <v>150.15197568389058</v>
      </c>
      <c r="L32" s="13">
        <f t="shared" si="6"/>
        <v>1033</v>
      </c>
      <c r="M32" s="13">
        <f t="shared" si="7"/>
        <v>154.8100436360354</v>
      </c>
      <c r="N32" s="13">
        <f t="shared" si="8"/>
        <v>6.672693681481185</v>
      </c>
      <c r="O32" s="12" t="s">
        <v>247</v>
      </c>
    </row>
    <row r="33" spans="1:15" x14ac:dyDescent="0.25">
      <c r="A33" s="30">
        <v>23</v>
      </c>
      <c r="B33" s="31" t="s">
        <v>243</v>
      </c>
      <c r="C33" s="79">
        <v>40913</v>
      </c>
      <c r="D33" s="33" t="s">
        <v>668</v>
      </c>
      <c r="E33" s="48" t="str">
        <f t="shared" si="0"/>
        <v>Significantly Different</v>
      </c>
      <c r="G33" s="12">
        <f t="shared" si="1"/>
        <v>40913</v>
      </c>
      <c r="H33" s="12">
        <f t="shared" si="2"/>
        <v>6</v>
      </c>
      <c r="I33" s="12" t="str">
        <f t="shared" si="3"/>
        <v>+/-</v>
      </c>
      <c r="J33" s="12" t="str">
        <f t="shared" si="4"/>
        <v>246</v>
      </c>
      <c r="K33" s="13">
        <f t="shared" si="5"/>
        <v>149.54407294832828</v>
      </c>
      <c r="L33" s="13">
        <f t="shared" si="6"/>
        <v>1325</v>
      </c>
      <c r="M33" s="13">
        <f t="shared" si="7"/>
        <v>154.22050305582084</v>
      </c>
      <c r="N33" s="13">
        <f t="shared" si="8"/>
        <v>8.5915943324371717</v>
      </c>
      <c r="O33" s="12" t="s">
        <v>249</v>
      </c>
    </row>
    <row r="34" spans="1:15" x14ac:dyDescent="0.25">
      <c r="A34" s="30">
        <v>24</v>
      </c>
      <c r="B34" s="31" t="s">
        <v>230</v>
      </c>
      <c r="C34" s="79">
        <v>40582</v>
      </c>
      <c r="D34" s="33" t="s">
        <v>669</v>
      </c>
      <c r="E34" s="48" t="str">
        <f t="shared" si="0"/>
        <v>Significantly Different</v>
      </c>
      <c r="G34" s="12">
        <f t="shared" si="1"/>
        <v>40582</v>
      </c>
      <c r="H34" s="12">
        <f t="shared" si="2"/>
        <v>6</v>
      </c>
      <c r="I34" s="12" t="str">
        <f t="shared" si="3"/>
        <v>+/-</v>
      </c>
      <c r="J34" s="12" t="str">
        <f t="shared" si="4"/>
        <v>771</v>
      </c>
      <c r="K34" s="13">
        <f t="shared" si="5"/>
        <v>468.69300911854106</v>
      </c>
      <c r="L34" s="13">
        <f t="shared" si="6"/>
        <v>1656</v>
      </c>
      <c r="M34" s="13">
        <f t="shared" si="7"/>
        <v>470.2059874197779</v>
      </c>
      <c r="N34" s="13">
        <f t="shared" si="8"/>
        <v>3.5218607255241112</v>
      </c>
      <c r="O34" s="12" t="s">
        <v>240</v>
      </c>
    </row>
    <row r="35" spans="1:15" x14ac:dyDescent="0.25">
      <c r="A35" s="30">
        <v>25</v>
      </c>
      <c r="B35" s="31" t="s">
        <v>258</v>
      </c>
      <c r="C35" s="79">
        <v>40499</v>
      </c>
      <c r="D35" s="33" t="s">
        <v>670</v>
      </c>
      <c r="E35" s="48" t="str">
        <f t="shared" si="0"/>
        <v>Significantly Different</v>
      </c>
      <c r="G35" s="12">
        <f t="shared" si="1"/>
        <v>40499</v>
      </c>
      <c r="H35" s="12">
        <f t="shared" si="2"/>
        <v>6</v>
      </c>
      <c r="I35" s="12" t="str">
        <f t="shared" si="3"/>
        <v>+/-</v>
      </c>
      <c r="J35" s="12" t="str">
        <f t="shared" si="4"/>
        <v>231</v>
      </c>
      <c r="K35" s="13">
        <f t="shared" si="5"/>
        <v>140.42553191489361</v>
      </c>
      <c r="L35" s="13">
        <f t="shared" si="6"/>
        <v>1739</v>
      </c>
      <c r="M35" s="13">
        <f t="shared" si="7"/>
        <v>145.39554264968484</v>
      </c>
      <c r="N35" s="13">
        <f t="shared" si="8"/>
        <v>11.960476698999889</v>
      </c>
      <c r="O35" s="12" t="s">
        <v>250</v>
      </c>
    </row>
    <row r="36" spans="1:15" x14ac:dyDescent="0.25">
      <c r="A36" s="30">
        <v>26</v>
      </c>
      <c r="B36" s="31" t="s">
        <v>207</v>
      </c>
      <c r="C36" s="79">
        <v>40421</v>
      </c>
      <c r="D36" s="33" t="s">
        <v>514</v>
      </c>
      <c r="E36" s="48" t="str">
        <f t="shared" si="0"/>
        <v>Significantly Different</v>
      </c>
      <c r="G36" s="12">
        <f t="shared" si="1"/>
        <v>40421</v>
      </c>
      <c r="H36" s="12">
        <f t="shared" si="2"/>
        <v>6</v>
      </c>
      <c r="I36" s="12" t="str">
        <f t="shared" si="3"/>
        <v>+/-</v>
      </c>
      <c r="J36" s="12" t="str">
        <f t="shared" si="4"/>
        <v>877</v>
      </c>
      <c r="K36" s="13">
        <f t="shared" si="5"/>
        <v>533.13069908814589</v>
      </c>
      <c r="L36" s="13">
        <f t="shared" si="6"/>
        <v>1817</v>
      </c>
      <c r="M36" s="13">
        <f t="shared" si="7"/>
        <v>534.46129524880541</v>
      </c>
      <c r="N36" s="13">
        <f t="shared" si="8"/>
        <v>3.3996849091834425</v>
      </c>
      <c r="O36" s="12" t="s">
        <v>242</v>
      </c>
    </row>
    <row r="37" spans="1:15" x14ac:dyDescent="0.25">
      <c r="A37" s="30">
        <v>27</v>
      </c>
      <c r="B37" s="31" t="s">
        <v>219</v>
      </c>
      <c r="C37" s="79">
        <v>40353</v>
      </c>
      <c r="D37" s="33" t="s">
        <v>671</v>
      </c>
      <c r="E37" s="48" t="str">
        <f t="shared" si="0"/>
        <v>Significantly Different</v>
      </c>
      <c r="G37" s="12">
        <f t="shared" si="1"/>
        <v>40353</v>
      </c>
      <c r="H37" s="12">
        <f t="shared" si="2"/>
        <v>6</v>
      </c>
      <c r="I37" s="12" t="str">
        <f t="shared" si="3"/>
        <v>+/-</v>
      </c>
      <c r="J37" s="12" t="str">
        <f t="shared" si="4"/>
        <v>437</v>
      </c>
      <c r="K37" s="13">
        <f t="shared" si="5"/>
        <v>265.6534954407295</v>
      </c>
      <c r="L37" s="13">
        <f t="shared" si="6"/>
        <v>1885</v>
      </c>
      <c r="M37" s="13">
        <f t="shared" si="7"/>
        <v>268.31383387498528</v>
      </c>
      <c r="N37" s="13">
        <f t="shared" si="8"/>
        <v>7.0253552445539311</v>
      </c>
      <c r="O37" s="12" t="s">
        <v>223</v>
      </c>
    </row>
    <row r="38" spans="1:15" x14ac:dyDescent="0.25">
      <c r="A38" s="30">
        <v>28</v>
      </c>
      <c r="B38" s="31" t="s">
        <v>213</v>
      </c>
      <c r="C38" s="79">
        <v>40311</v>
      </c>
      <c r="D38" s="33" t="s">
        <v>672</v>
      </c>
      <c r="E38" s="48" t="str">
        <f t="shared" si="0"/>
        <v>Significantly Different</v>
      </c>
      <c r="G38" s="12">
        <f t="shared" si="1"/>
        <v>40311</v>
      </c>
      <c r="H38" s="12">
        <f t="shared" si="2"/>
        <v>6</v>
      </c>
      <c r="I38" s="12" t="str">
        <f t="shared" si="3"/>
        <v>+/-</v>
      </c>
      <c r="J38" s="12" t="str">
        <f t="shared" si="4"/>
        <v>328</v>
      </c>
      <c r="K38" s="13">
        <f t="shared" si="5"/>
        <v>199.39209726443769</v>
      </c>
      <c r="L38" s="13">
        <f t="shared" si="6"/>
        <v>1927</v>
      </c>
      <c r="M38" s="13">
        <f t="shared" si="7"/>
        <v>202.92299588840712</v>
      </c>
      <c r="N38" s="13">
        <f t="shared" si="8"/>
        <v>9.4962130416195407</v>
      </c>
      <c r="O38" s="12" t="s">
        <v>227</v>
      </c>
    </row>
    <row r="39" spans="1:15" x14ac:dyDescent="0.25">
      <c r="A39" s="30">
        <v>29</v>
      </c>
      <c r="B39" s="31" t="s">
        <v>231</v>
      </c>
      <c r="C39" s="79">
        <v>40254</v>
      </c>
      <c r="D39" s="33" t="s">
        <v>673</v>
      </c>
      <c r="E39" s="48" t="str">
        <f t="shared" si="0"/>
        <v>Significantly Different</v>
      </c>
      <c r="G39" s="12">
        <f t="shared" si="1"/>
        <v>40254</v>
      </c>
      <c r="H39" s="12">
        <f t="shared" si="2"/>
        <v>6</v>
      </c>
      <c r="I39" s="12" t="str">
        <f t="shared" si="3"/>
        <v>+/-</v>
      </c>
      <c r="J39" s="12" t="str">
        <f t="shared" si="4"/>
        <v>308</v>
      </c>
      <c r="K39" s="13">
        <f t="shared" si="5"/>
        <v>187.2340425531915</v>
      </c>
      <c r="L39" s="13">
        <f t="shared" si="6"/>
        <v>1984</v>
      </c>
      <c r="M39" s="13">
        <f t="shared" si="7"/>
        <v>190.98984396984525</v>
      </c>
      <c r="N39" s="13">
        <f t="shared" si="8"/>
        <v>10.387986914703419</v>
      </c>
      <c r="O39" s="12" t="s">
        <v>254</v>
      </c>
    </row>
    <row r="40" spans="1:15" x14ac:dyDescent="0.25">
      <c r="A40" s="30">
        <v>30</v>
      </c>
      <c r="B40" s="31" t="s">
        <v>227</v>
      </c>
      <c r="C40" s="79">
        <v>40156</v>
      </c>
      <c r="D40" s="33" t="s">
        <v>674</v>
      </c>
      <c r="E40" s="48" t="str">
        <f t="shared" si="0"/>
        <v>Significantly Different</v>
      </c>
      <c r="G40" s="12">
        <f t="shared" si="1"/>
        <v>40156</v>
      </c>
      <c r="H40" s="12">
        <f t="shared" si="2"/>
        <v>6</v>
      </c>
      <c r="I40" s="12" t="str">
        <f t="shared" si="3"/>
        <v>+/-</v>
      </c>
      <c r="J40" s="12" t="str">
        <f t="shared" si="4"/>
        <v>763</v>
      </c>
      <c r="K40" s="13">
        <f t="shared" si="5"/>
        <v>463.82978723404256</v>
      </c>
      <c r="L40" s="13">
        <f t="shared" si="6"/>
        <v>2082</v>
      </c>
      <c r="M40" s="13">
        <f t="shared" si="7"/>
        <v>465.35857715786511</v>
      </c>
      <c r="N40" s="13">
        <f t="shared" si="8"/>
        <v>4.4739693264398914</v>
      </c>
      <c r="O40" s="12" t="s">
        <v>214</v>
      </c>
    </row>
    <row r="41" spans="1:15" x14ac:dyDescent="0.25">
      <c r="A41" s="30">
        <v>31</v>
      </c>
      <c r="B41" s="31" t="s">
        <v>236</v>
      </c>
      <c r="C41" s="79">
        <v>40045</v>
      </c>
      <c r="D41" s="33" t="s">
        <v>675</v>
      </c>
      <c r="E41" s="48" t="str">
        <f t="shared" si="0"/>
        <v>Significantly Different</v>
      </c>
      <c r="G41" s="12">
        <f t="shared" si="1"/>
        <v>40045</v>
      </c>
      <c r="H41" s="12">
        <f t="shared" si="2"/>
        <v>6</v>
      </c>
      <c r="I41" s="12" t="str">
        <f t="shared" si="3"/>
        <v>+/-</v>
      </c>
      <c r="J41" s="12" t="str">
        <f t="shared" si="4"/>
        <v>569</v>
      </c>
      <c r="K41" s="13">
        <f t="shared" si="5"/>
        <v>345.89665653495439</v>
      </c>
      <c r="L41" s="13">
        <f t="shared" si="6"/>
        <v>2193</v>
      </c>
      <c r="M41" s="13">
        <f t="shared" si="7"/>
        <v>347.94400528084361</v>
      </c>
      <c r="N41" s="13">
        <f t="shared" si="8"/>
        <v>6.3027382760335708</v>
      </c>
      <c r="O41" s="12" t="s">
        <v>257</v>
      </c>
    </row>
    <row r="42" spans="1:15" x14ac:dyDescent="0.25">
      <c r="A42" s="30">
        <v>32</v>
      </c>
      <c r="B42" s="31" t="s">
        <v>254</v>
      </c>
      <c r="C42" s="79">
        <v>40004</v>
      </c>
      <c r="D42" s="33" t="s">
        <v>676</v>
      </c>
      <c r="E42" s="48" t="str">
        <f t="shared" si="0"/>
        <v>Significantly Different</v>
      </c>
      <c r="G42" s="12">
        <f t="shared" si="1"/>
        <v>40004</v>
      </c>
      <c r="H42" s="12">
        <f t="shared" si="2"/>
        <v>6</v>
      </c>
      <c r="I42" s="12" t="str">
        <f t="shared" si="3"/>
        <v>+/-</v>
      </c>
      <c r="J42" s="12" t="str">
        <f t="shared" si="4"/>
        <v>666</v>
      </c>
      <c r="K42" s="13">
        <f t="shared" si="5"/>
        <v>404.8632218844985</v>
      </c>
      <c r="L42" s="13">
        <f t="shared" si="6"/>
        <v>2234</v>
      </c>
      <c r="M42" s="13">
        <f t="shared" si="7"/>
        <v>406.61377527515248</v>
      </c>
      <c r="N42" s="13">
        <f t="shared" si="8"/>
        <v>5.4941571974246788</v>
      </c>
      <c r="O42" s="12" t="s">
        <v>252</v>
      </c>
    </row>
    <row r="43" spans="1:15" x14ac:dyDescent="0.25">
      <c r="A43" s="30">
        <v>33</v>
      </c>
      <c r="B43" s="31" t="s">
        <v>232</v>
      </c>
      <c r="C43" s="79">
        <v>39342</v>
      </c>
      <c r="D43" s="33" t="s">
        <v>677</v>
      </c>
      <c r="E43" s="48" t="str">
        <f t="shared" si="0"/>
        <v>Significantly Different</v>
      </c>
      <c r="G43" s="12">
        <f t="shared" si="1"/>
        <v>39342</v>
      </c>
      <c r="H43" s="12">
        <f t="shared" si="2"/>
        <v>8</v>
      </c>
      <c r="I43" s="12" t="str">
        <f t="shared" si="3"/>
        <v>+/-</v>
      </c>
      <c r="J43" s="12" t="str">
        <f t="shared" si="4"/>
        <v>1,361</v>
      </c>
      <c r="K43" s="13">
        <f t="shared" si="5"/>
        <v>827.35562310030389</v>
      </c>
      <c r="L43" s="13">
        <f t="shared" si="6"/>
        <v>2896</v>
      </c>
      <c r="M43" s="13">
        <f t="shared" si="7"/>
        <v>828.21365654310944</v>
      </c>
      <c r="N43" s="13">
        <f t="shared" si="8"/>
        <v>3.4966822596087681</v>
      </c>
      <c r="O43" s="12" t="s">
        <v>259</v>
      </c>
    </row>
    <row r="44" spans="1:15" x14ac:dyDescent="0.25">
      <c r="A44" s="30">
        <v>34</v>
      </c>
      <c r="B44" s="31" t="s">
        <v>261</v>
      </c>
      <c r="C44" s="79">
        <v>39126</v>
      </c>
      <c r="D44" s="33" t="s">
        <v>678</v>
      </c>
      <c r="E44" s="48" t="str">
        <f t="shared" si="0"/>
        <v>Significantly Different</v>
      </c>
      <c r="G44" s="12">
        <f t="shared" si="1"/>
        <v>39126</v>
      </c>
      <c r="H44" s="12">
        <f t="shared" si="2"/>
        <v>6</v>
      </c>
      <c r="I44" s="12" t="str">
        <f t="shared" si="3"/>
        <v>+/-</v>
      </c>
      <c r="J44" s="12" t="str">
        <f t="shared" si="4"/>
        <v>530</v>
      </c>
      <c r="K44" s="13">
        <f t="shared" si="5"/>
        <v>322.18844984802433</v>
      </c>
      <c r="L44" s="13">
        <f t="shared" si="6"/>
        <v>3112</v>
      </c>
      <c r="M44" s="13">
        <f t="shared" si="7"/>
        <v>324.38546672791676</v>
      </c>
      <c r="N44" s="13">
        <f t="shared" si="8"/>
        <v>9.5935247389188287</v>
      </c>
      <c r="O44" s="12" t="s">
        <v>261</v>
      </c>
    </row>
    <row r="45" spans="1:15" x14ac:dyDescent="0.25">
      <c r="A45" s="30">
        <v>35</v>
      </c>
      <c r="B45" s="31" t="s">
        <v>216</v>
      </c>
      <c r="C45" s="79">
        <v>38434</v>
      </c>
      <c r="D45" s="33" t="s">
        <v>679</v>
      </c>
      <c r="E45" s="48" t="str">
        <f t="shared" si="0"/>
        <v>Significantly Different</v>
      </c>
      <c r="G45" s="12">
        <f t="shared" si="1"/>
        <v>38434</v>
      </c>
      <c r="H45" s="12">
        <f t="shared" si="2"/>
        <v>8</v>
      </c>
      <c r="I45" s="12" t="str">
        <f t="shared" si="3"/>
        <v>+/-</v>
      </c>
      <c r="J45" s="12" t="str">
        <f t="shared" si="4"/>
        <v>2,903</v>
      </c>
      <c r="K45" s="13">
        <f t="shared" si="5"/>
        <v>1764.741641337386</v>
      </c>
      <c r="L45" s="13">
        <f t="shared" si="6"/>
        <v>3804</v>
      </c>
      <c r="M45" s="13">
        <f t="shared" si="7"/>
        <v>1765.1440718760002</v>
      </c>
      <c r="N45" s="13">
        <f t="shared" si="8"/>
        <v>2.1550648814502136</v>
      </c>
      <c r="O45" s="12" t="s">
        <v>230</v>
      </c>
    </row>
    <row r="46" spans="1:15" x14ac:dyDescent="0.25">
      <c r="A46" s="30">
        <v>36</v>
      </c>
      <c r="B46" s="31" t="s">
        <v>242</v>
      </c>
      <c r="C46" s="79">
        <v>38414</v>
      </c>
      <c r="D46" s="33" t="s">
        <v>680</v>
      </c>
      <c r="E46" s="48" t="str">
        <f t="shared" si="0"/>
        <v>Significantly Different</v>
      </c>
      <c r="G46" s="12">
        <f t="shared" si="1"/>
        <v>38414</v>
      </c>
      <c r="H46" s="12">
        <f t="shared" si="2"/>
        <v>6</v>
      </c>
      <c r="I46" s="12" t="str">
        <f t="shared" si="3"/>
        <v>+/-</v>
      </c>
      <c r="J46" s="12" t="str">
        <f t="shared" si="4"/>
        <v>717</v>
      </c>
      <c r="K46" s="13">
        <f t="shared" si="5"/>
        <v>435.86626139817628</v>
      </c>
      <c r="L46" s="13">
        <f t="shared" si="6"/>
        <v>3824</v>
      </c>
      <c r="M46" s="13">
        <f t="shared" si="7"/>
        <v>437.49277895073749</v>
      </c>
      <c r="N46" s="13">
        <f t="shared" si="8"/>
        <v>8.7407156963168742</v>
      </c>
      <c r="O46" s="12" t="s">
        <v>243</v>
      </c>
    </row>
    <row r="47" spans="1:15" x14ac:dyDescent="0.25">
      <c r="A47" s="30">
        <v>37</v>
      </c>
      <c r="B47" s="31" t="s">
        <v>237</v>
      </c>
      <c r="C47" s="79">
        <v>38031</v>
      </c>
      <c r="D47" s="33" t="s">
        <v>681</v>
      </c>
      <c r="E47" s="48" t="str">
        <f t="shared" si="0"/>
        <v>Significantly Different</v>
      </c>
      <c r="G47" s="12">
        <f t="shared" si="1"/>
        <v>38031</v>
      </c>
      <c r="H47" s="12">
        <f t="shared" si="2"/>
        <v>6</v>
      </c>
      <c r="I47" s="12" t="str">
        <f t="shared" si="3"/>
        <v>+/-</v>
      </c>
      <c r="J47" s="12" t="str">
        <f t="shared" si="4"/>
        <v>693</v>
      </c>
      <c r="K47" s="13">
        <f t="shared" si="5"/>
        <v>421.27659574468083</v>
      </c>
      <c r="L47" s="13">
        <f t="shared" si="6"/>
        <v>4207</v>
      </c>
      <c r="M47" s="13">
        <f t="shared" si="7"/>
        <v>422.95922253929251</v>
      </c>
      <c r="N47" s="13">
        <f t="shared" si="8"/>
        <v>9.9465853344979926</v>
      </c>
      <c r="O47" s="12" t="s">
        <v>260</v>
      </c>
    </row>
    <row r="48" spans="1:15" x14ac:dyDescent="0.25">
      <c r="A48" s="30">
        <v>38</v>
      </c>
      <c r="B48" s="31" t="s">
        <v>229</v>
      </c>
      <c r="C48" s="79">
        <v>37821</v>
      </c>
      <c r="D48" s="33" t="s">
        <v>682</v>
      </c>
      <c r="E48" s="48" t="str">
        <f t="shared" si="0"/>
        <v>Significantly Different</v>
      </c>
      <c r="G48" s="12">
        <f t="shared" si="1"/>
        <v>37821</v>
      </c>
      <c r="H48" s="12">
        <f t="shared" si="2"/>
        <v>6</v>
      </c>
      <c r="I48" s="12" t="str">
        <f t="shared" si="3"/>
        <v>+/-</v>
      </c>
      <c r="J48" s="12" t="str">
        <f t="shared" si="4"/>
        <v>514</v>
      </c>
      <c r="K48" s="13">
        <f t="shared" si="5"/>
        <v>312.46200607902733</v>
      </c>
      <c r="L48" s="13">
        <f t="shared" si="6"/>
        <v>4417</v>
      </c>
      <c r="M48" s="13">
        <f t="shared" si="7"/>
        <v>314.72692775125807</v>
      </c>
      <c r="N48" s="13">
        <f t="shared" si="8"/>
        <v>14.034388577932361</v>
      </c>
      <c r="O48" s="12" t="s">
        <v>239</v>
      </c>
    </row>
    <row r="49" spans="1:15" x14ac:dyDescent="0.25">
      <c r="A49" s="30">
        <v>39</v>
      </c>
      <c r="B49" s="31" t="s">
        <v>225</v>
      </c>
      <c r="C49" s="79">
        <v>37379</v>
      </c>
      <c r="D49" s="33" t="s">
        <v>683</v>
      </c>
      <c r="E49" s="48" t="str">
        <f t="shared" si="0"/>
        <v>Significantly Different</v>
      </c>
      <c r="G49" s="12">
        <f t="shared" si="1"/>
        <v>37379</v>
      </c>
      <c r="H49" s="12">
        <f t="shared" si="2"/>
        <v>6</v>
      </c>
      <c r="I49" s="12" t="str">
        <f t="shared" si="3"/>
        <v>+/-</v>
      </c>
      <c r="J49" s="12" t="str">
        <f t="shared" si="4"/>
        <v>503</v>
      </c>
      <c r="K49" s="13">
        <f t="shared" si="5"/>
        <v>305.77507598784194</v>
      </c>
      <c r="L49" s="13">
        <f t="shared" si="6"/>
        <v>4859</v>
      </c>
      <c r="M49" s="13">
        <f t="shared" si="7"/>
        <v>308.08916064052954</v>
      </c>
      <c r="N49" s="13">
        <f t="shared" si="8"/>
        <v>15.771408477656101</v>
      </c>
      <c r="O49" s="12" t="s">
        <v>248</v>
      </c>
    </row>
    <row r="50" spans="1:15" x14ac:dyDescent="0.25">
      <c r="A50" s="30">
        <v>40</v>
      </c>
      <c r="B50" s="31" t="s">
        <v>251</v>
      </c>
      <c r="C50" s="79">
        <v>37210</v>
      </c>
      <c r="D50" s="33" t="s">
        <v>684</v>
      </c>
      <c r="E50" s="48" t="str">
        <f t="shared" si="0"/>
        <v>Significantly Different</v>
      </c>
      <c r="G50" s="12">
        <f t="shared" si="1"/>
        <v>37210</v>
      </c>
      <c r="H50" s="12">
        <f t="shared" si="2"/>
        <v>6</v>
      </c>
      <c r="I50" s="12" t="str">
        <f t="shared" si="3"/>
        <v>+/-</v>
      </c>
      <c r="J50" s="12" t="str">
        <f t="shared" si="4"/>
        <v>366</v>
      </c>
      <c r="K50" s="13">
        <f t="shared" si="5"/>
        <v>222.49240121580547</v>
      </c>
      <c r="L50" s="13">
        <f t="shared" si="6"/>
        <v>5028</v>
      </c>
      <c r="M50" s="13">
        <f t="shared" si="7"/>
        <v>225.66214216742353</v>
      </c>
      <c r="N50" s="13">
        <f t="shared" si="8"/>
        <v>22.281096650538842</v>
      </c>
      <c r="O50" s="12" t="s">
        <v>245</v>
      </c>
    </row>
    <row r="51" spans="1:15" x14ac:dyDescent="0.25">
      <c r="A51" s="30">
        <v>41</v>
      </c>
      <c r="B51" s="31" t="s">
        <v>221</v>
      </c>
      <c r="C51" s="79">
        <v>36846</v>
      </c>
      <c r="D51" s="33" t="s">
        <v>685</v>
      </c>
      <c r="E51" s="48" t="str">
        <f t="shared" si="0"/>
        <v>Significantly Different</v>
      </c>
      <c r="G51" s="12">
        <f t="shared" si="1"/>
        <v>36846</v>
      </c>
      <c r="H51" s="12">
        <f t="shared" si="2"/>
        <v>6</v>
      </c>
      <c r="I51" s="12" t="str">
        <f t="shared" si="3"/>
        <v>+/-</v>
      </c>
      <c r="J51" s="12" t="str">
        <f t="shared" si="4"/>
        <v>888</v>
      </c>
      <c r="K51" s="13">
        <f t="shared" si="5"/>
        <v>539.81762917933133</v>
      </c>
      <c r="L51" s="13">
        <f t="shared" si="6"/>
        <v>5392</v>
      </c>
      <c r="M51" s="13">
        <f t="shared" si="7"/>
        <v>541.13178300817776</v>
      </c>
      <c r="N51" s="13">
        <f t="shared" si="8"/>
        <v>9.9643010617960961</v>
      </c>
      <c r="O51" s="12" t="s">
        <v>263</v>
      </c>
    </row>
    <row r="52" spans="1:15" x14ac:dyDescent="0.25">
      <c r="A52" s="30">
        <v>42</v>
      </c>
      <c r="B52" s="31" t="s">
        <v>223</v>
      </c>
      <c r="C52" s="79">
        <v>36741</v>
      </c>
      <c r="D52" s="33" t="s">
        <v>686</v>
      </c>
      <c r="E52" s="48" t="str">
        <f t="shared" si="0"/>
        <v>Significantly Different</v>
      </c>
      <c r="G52" s="12">
        <f t="shared" si="1"/>
        <v>36741</v>
      </c>
      <c r="H52" s="12">
        <f t="shared" si="2"/>
        <v>8</v>
      </c>
      <c r="I52" s="12" t="str">
        <f t="shared" si="3"/>
        <v>+/-</v>
      </c>
      <c r="J52" s="12" t="str">
        <f t="shared" si="4"/>
        <v>1,013</v>
      </c>
      <c r="K52" s="13">
        <f t="shared" si="5"/>
        <v>615.80547112462</v>
      </c>
      <c r="L52" s="13">
        <f t="shared" si="6"/>
        <v>5497</v>
      </c>
      <c r="M52" s="13">
        <f t="shared" si="7"/>
        <v>616.95778792056001</v>
      </c>
      <c r="N52" s="13">
        <f t="shared" si="8"/>
        <v>8.9098478171861544</v>
      </c>
      <c r="O52" s="12" t="s">
        <v>238</v>
      </c>
    </row>
    <row r="53" spans="1:15" x14ac:dyDescent="0.25">
      <c r="A53" s="30">
        <v>43</v>
      </c>
      <c r="B53" s="31" t="s">
        <v>263</v>
      </c>
      <c r="C53" s="79">
        <v>36720</v>
      </c>
      <c r="D53" s="33" t="s">
        <v>687</v>
      </c>
      <c r="E53" s="48" t="str">
        <f t="shared" si="0"/>
        <v>Significantly Different</v>
      </c>
      <c r="G53" s="12">
        <f t="shared" si="1"/>
        <v>36720</v>
      </c>
      <c r="H53" s="12">
        <f t="shared" si="2"/>
        <v>6</v>
      </c>
      <c r="I53" s="12" t="str">
        <f t="shared" si="3"/>
        <v>+/-</v>
      </c>
      <c r="J53" s="12" t="str">
        <f t="shared" si="4"/>
        <v>457</v>
      </c>
      <c r="K53" s="13">
        <f t="shared" si="5"/>
        <v>277.81155015197567</v>
      </c>
      <c r="L53" s="13">
        <f t="shared" si="6"/>
        <v>5518</v>
      </c>
      <c r="M53" s="13">
        <f t="shared" si="7"/>
        <v>280.35654300668494</v>
      </c>
      <c r="N53" s="13">
        <f t="shared" si="8"/>
        <v>19.682080328221289</v>
      </c>
      <c r="O53" s="12" t="s">
        <v>251</v>
      </c>
    </row>
    <row r="54" spans="1:15" x14ac:dyDescent="0.25">
      <c r="A54" s="30">
        <v>44</v>
      </c>
      <c r="B54" s="31" t="s">
        <v>238</v>
      </c>
      <c r="C54" s="79">
        <v>36467</v>
      </c>
      <c r="D54" s="33" t="s">
        <v>688</v>
      </c>
      <c r="E54" s="48" t="str">
        <f t="shared" si="0"/>
        <v>Significantly Different</v>
      </c>
      <c r="G54" s="12">
        <f t="shared" si="1"/>
        <v>36467</v>
      </c>
      <c r="H54" s="12">
        <f t="shared" si="2"/>
        <v>6</v>
      </c>
      <c r="I54" s="12" t="str">
        <f t="shared" si="3"/>
        <v>+/-</v>
      </c>
      <c r="J54" s="12" t="str">
        <f t="shared" si="4"/>
        <v>552</v>
      </c>
      <c r="K54" s="13">
        <f t="shared" si="5"/>
        <v>335.56231003039511</v>
      </c>
      <c r="L54" s="13">
        <f t="shared" si="6"/>
        <v>5771</v>
      </c>
      <c r="M54" s="13">
        <f t="shared" si="7"/>
        <v>337.6723230022717</v>
      </c>
      <c r="N54" s="13">
        <f t="shared" si="8"/>
        <v>17.090533060837135</v>
      </c>
      <c r="O54" s="12" t="s">
        <v>258</v>
      </c>
    </row>
    <row r="55" spans="1:15" x14ac:dyDescent="0.25">
      <c r="A55" s="30">
        <v>45</v>
      </c>
      <c r="B55" s="31" t="s">
        <v>215</v>
      </c>
      <c r="C55" s="79">
        <v>36042</v>
      </c>
      <c r="D55" s="33" t="s">
        <v>689</v>
      </c>
      <c r="E55" s="48" t="str">
        <f t="shared" si="0"/>
        <v>Significantly Different</v>
      </c>
      <c r="G55" s="12">
        <f t="shared" si="1"/>
        <v>36042</v>
      </c>
      <c r="H55" s="12">
        <f t="shared" si="2"/>
        <v>6</v>
      </c>
      <c r="I55" s="12" t="str">
        <f t="shared" si="3"/>
        <v>+/-</v>
      </c>
      <c r="J55" s="12" t="str">
        <f t="shared" si="4"/>
        <v>558</v>
      </c>
      <c r="K55" s="13">
        <f t="shared" si="5"/>
        <v>339.209726443769</v>
      </c>
      <c r="L55" s="13">
        <f t="shared" si="6"/>
        <v>6196</v>
      </c>
      <c r="M55" s="13">
        <f t="shared" si="7"/>
        <v>341.29719061672938</v>
      </c>
      <c r="N55" s="13">
        <f t="shared" si="8"/>
        <v>18.154266048319151</v>
      </c>
      <c r="O55" s="12" t="s">
        <v>232</v>
      </c>
    </row>
    <row r="56" spans="1:15" x14ac:dyDescent="0.25">
      <c r="A56" s="30">
        <v>46</v>
      </c>
      <c r="B56" s="31" t="s">
        <v>208</v>
      </c>
      <c r="C56" s="79">
        <v>35854</v>
      </c>
      <c r="D56" s="33" t="s">
        <v>671</v>
      </c>
      <c r="E56" s="48" t="str">
        <f t="shared" si="0"/>
        <v>Significantly Different</v>
      </c>
      <c r="G56" s="12">
        <f t="shared" si="1"/>
        <v>35854</v>
      </c>
      <c r="H56" s="12">
        <f t="shared" si="2"/>
        <v>6</v>
      </c>
      <c r="I56" s="12" t="str">
        <f t="shared" si="3"/>
        <v>+/-</v>
      </c>
      <c r="J56" s="12" t="str">
        <f t="shared" si="4"/>
        <v>437</v>
      </c>
      <c r="K56" s="13">
        <f t="shared" si="5"/>
        <v>265.6534954407295</v>
      </c>
      <c r="L56" s="13">
        <f t="shared" si="6"/>
        <v>6384</v>
      </c>
      <c r="M56" s="13">
        <f t="shared" si="7"/>
        <v>268.31383387498528</v>
      </c>
      <c r="N56" s="13">
        <f t="shared" si="8"/>
        <v>23.793033358743923</v>
      </c>
      <c r="O56" s="12" t="s">
        <v>209</v>
      </c>
    </row>
    <row r="57" spans="1:15" x14ac:dyDescent="0.25">
      <c r="A57" s="30">
        <v>47</v>
      </c>
      <c r="B57" s="31" t="s">
        <v>241</v>
      </c>
      <c r="C57" s="79">
        <v>35758</v>
      </c>
      <c r="D57" s="33" t="s">
        <v>690</v>
      </c>
      <c r="E57" s="48" t="str">
        <f t="shared" si="0"/>
        <v>Significantly Different</v>
      </c>
      <c r="G57" s="12">
        <f t="shared" si="1"/>
        <v>35758</v>
      </c>
      <c r="H57" s="12">
        <f t="shared" si="2"/>
        <v>6</v>
      </c>
      <c r="I57" s="12" t="str">
        <f t="shared" si="3"/>
        <v>+/-</v>
      </c>
      <c r="J57" s="12" t="str">
        <f t="shared" si="4"/>
        <v>648</v>
      </c>
      <c r="K57" s="13">
        <f t="shared" si="5"/>
        <v>393.92097264437689</v>
      </c>
      <c r="L57" s="13">
        <f t="shared" si="6"/>
        <v>6480</v>
      </c>
      <c r="M57" s="13">
        <f t="shared" si="7"/>
        <v>395.7199344206802</v>
      </c>
      <c r="N57" s="13">
        <f t="shared" si="8"/>
        <v>16.375217512068193</v>
      </c>
      <c r="O57" s="12" t="s">
        <v>262</v>
      </c>
    </row>
    <row r="58" spans="1:15" x14ac:dyDescent="0.25">
      <c r="A58" s="30">
        <v>48</v>
      </c>
      <c r="B58" s="31" t="s">
        <v>252</v>
      </c>
      <c r="C58" s="79">
        <v>35683</v>
      </c>
      <c r="D58" s="33" t="s">
        <v>691</v>
      </c>
      <c r="E58" s="48" t="str">
        <f t="shared" si="0"/>
        <v>Significantly Different</v>
      </c>
      <c r="G58" s="12">
        <f t="shared" si="1"/>
        <v>35683</v>
      </c>
      <c r="H58" s="12">
        <f t="shared" si="2"/>
        <v>6</v>
      </c>
      <c r="I58" s="12" t="str">
        <f t="shared" si="3"/>
        <v>+/-</v>
      </c>
      <c r="J58" s="12" t="str">
        <f t="shared" si="4"/>
        <v>689</v>
      </c>
      <c r="K58" s="13">
        <f t="shared" si="5"/>
        <v>418.84498480243161</v>
      </c>
      <c r="L58" s="13">
        <f t="shared" si="6"/>
        <v>6555</v>
      </c>
      <c r="M58" s="13">
        <f t="shared" si="7"/>
        <v>420.53734091393682</v>
      </c>
      <c r="N58" s="13">
        <f t="shared" si="8"/>
        <v>15.587200855349215</v>
      </c>
      <c r="O58" s="12" t="s">
        <v>256</v>
      </c>
    </row>
    <row r="59" spans="1:15" x14ac:dyDescent="0.25">
      <c r="A59" s="30">
        <v>49</v>
      </c>
      <c r="B59" s="31" t="s">
        <v>260</v>
      </c>
      <c r="C59" s="79">
        <v>35556</v>
      </c>
      <c r="D59" s="33" t="s">
        <v>429</v>
      </c>
      <c r="E59" s="48" t="str">
        <f t="shared" si="0"/>
        <v>Significantly Different</v>
      </c>
      <c r="G59" s="12">
        <f t="shared" si="1"/>
        <v>35556</v>
      </c>
      <c r="H59" s="12">
        <f t="shared" si="2"/>
        <v>6</v>
      </c>
      <c r="I59" s="12" t="str">
        <f t="shared" si="3"/>
        <v>+/-</v>
      </c>
      <c r="J59" s="12" t="str">
        <f t="shared" si="4"/>
        <v>355</v>
      </c>
      <c r="K59" s="13">
        <f t="shared" si="5"/>
        <v>215.80547112462006</v>
      </c>
      <c r="L59" s="13">
        <f t="shared" si="6"/>
        <v>6682</v>
      </c>
      <c r="M59" s="13">
        <f t="shared" si="7"/>
        <v>219.07198628792028</v>
      </c>
      <c r="N59" s="13">
        <f t="shared" si="8"/>
        <v>30.501389580765618</v>
      </c>
      <c r="O59" s="12" t="s">
        <v>212</v>
      </c>
    </row>
    <row r="60" spans="1:15" x14ac:dyDescent="0.25">
      <c r="A60" s="30">
        <v>50</v>
      </c>
      <c r="B60" s="31" t="s">
        <v>250</v>
      </c>
      <c r="C60" s="79">
        <v>33530</v>
      </c>
      <c r="D60" s="33" t="s">
        <v>692</v>
      </c>
      <c r="E60" s="48" t="str">
        <f t="shared" si="0"/>
        <v>Significantly Different</v>
      </c>
      <c r="G60" s="12">
        <f t="shared" si="1"/>
        <v>33530</v>
      </c>
      <c r="H60" s="12">
        <f t="shared" si="2"/>
        <v>8</v>
      </c>
      <c r="I60" s="12" t="str">
        <f t="shared" si="3"/>
        <v>+/-</v>
      </c>
      <c r="J60" s="12" t="str">
        <f t="shared" si="4"/>
        <v>1,209</v>
      </c>
      <c r="K60" s="13">
        <f t="shared" si="5"/>
        <v>734.95440729483278</v>
      </c>
      <c r="L60" s="13">
        <f t="shared" si="6"/>
        <v>8708</v>
      </c>
      <c r="M60" s="13">
        <f t="shared" si="7"/>
        <v>735.92018222828654</v>
      </c>
      <c r="N60" s="13">
        <f t="shared" si="8"/>
        <v>11.832804983868115</v>
      </c>
      <c r="O60" s="12" t="s">
        <v>234</v>
      </c>
    </row>
    <row r="61" spans="1:15" x14ac:dyDescent="0.25">
      <c r="A61" s="30">
        <v>51</v>
      </c>
      <c r="B61" s="31" t="s">
        <v>212</v>
      </c>
      <c r="C61" s="79">
        <v>32778</v>
      </c>
      <c r="D61" s="33" t="s">
        <v>693</v>
      </c>
      <c r="E61" s="48" t="str">
        <f t="shared" si="0"/>
        <v>Significantly Different</v>
      </c>
      <c r="G61" s="12">
        <f t="shared" si="1"/>
        <v>32778</v>
      </c>
      <c r="H61" s="12">
        <f t="shared" si="2"/>
        <v>6</v>
      </c>
      <c r="I61" s="12" t="str">
        <f t="shared" si="3"/>
        <v>+/-</v>
      </c>
      <c r="J61" s="12" t="str">
        <f t="shared" si="4"/>
        <v>873</v>
      </c>
      <c r="K61" s="13">
        <f t="shared" si="5"/>
        <v>530.69908814589667</v>
      </c>
      <c r="L61" s="13">
        <f t="shared" si="6"/>
        <v>9460</v>
      </c>
      <c r="M61" s="13">
        <f t="shared" si="7"/>
        <v>532.03576568469691</v>
      </c>
      <c r="N61" s="13">
        <f t="shared" si="8"/>
        <v>17.780759509326536</v>
      </c>
      <c r="O61" s="12" t="s">
        <v>216</v>
      </c>
    </row>
    <row r="62" spans="1:15" ht="15.75" thickBot="1" x14ac:dyDescent="0.3">
      <c r="A62" s="36"/>
      <c r="B62" s="37" t="s">
        <v>264</v>
      </c>
      <c r="C62" s="80">
        <v>23262</v>
      </c>
      <c r="D62" s="39" t="s">
        <v>694</v>
      </c>
      <c r="E62" s="49" t="str">
        <f t="shared" si="0"/>
        <v>Significantly Different</v>
      </c>
      <c r="G62" s="12">
        <f t="shared" si="1"/>
        <v>23262</v>
      </c>
      <c r="H62" s="12">
        <f t="shared" si="2"/>
        <v>6</v>
      </c>
      <c r="I62" s="12" t="str">
        <f t="shared" si="3"/>
        <v>+/-</v>
      </c>
      <c r="J62" s="12" t="str">
        <f t="shared" si="4"/>
        <v>452</v>
      </c>
      <c r="K62" s="13">
        <f t="shared" si="5"/>
        <v>274.77203647416411</v>
      </c>
      <c r="L62" s="13">
        <f t="shared" si="6"/>
        <v>18976</v>
      </c>
      <c r="M62" s="13">
        <f t="shared" si="7"/>
        <v>277.3449221402384</v>
      </c>
      <c r="N62" s="13">
        <f t="shared" si="8"/>
        <v>68.420217877307522</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185" priority="5" operator="equal">
      <formula>"State Selected"</formula>
    </cfRule>
    <cfRule type="cellIs" dxfId="184" priority="6" operator="equal">
      <formula>"Not Significantly Different"</formula>
    </cfRule>
  </conditionalFormatting>
  <conditionalFormatting sqref="E10:E62">
    <cfRule type="cellIs" dxfId="183" priority="1" operator="equal">
      <formula>"OTHER ERROR"</formula>
    </cfRule>
    <cfRule type="cellIs" dxfId="182" priority="2" operator="equal">
      <formula>"Statistical Test not applicable"</formula>
    </cfRule>
    <cfRule type="cellIs" dxfId="181" priority="3" operator="equal">
      <formula>"Geography Selected"</formula>
    </cfRule>
    <cfRule type="cellIs" dxfId="180"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0A8B385E-A09E-4D2D-9AE2-74E21DA0D49A}">
      <formula1>$O$10:$O$62</formula1>
    </dataValidation>
  </dataValidation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2FD61-B17E-4925-A7B0-3741FD823395}">
  <sheetPr codeName="Sheet120"/>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119</v>
      </c>
    </row>
    <row r="2" spans="1:16" x14ac:dyDescent="0.25">
      <c r="A2" s="14" t="s">
        <v>181</v>
      </c>
      <c r="B2" s="12" t="s">
        <v>695</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7.1</v>
      </c>
      <c r="C6" s="12" t="s">
        <v>188</v>
      </c>
      <c r="H6" s="19" t="s">
        <v>189</v>
      </c>
      <c r="I6" s="12">
        <f>VLOOKUP($B$4,$B$9:$K$62,6,FALSE)</f>
        <v>7.1</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7.1</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7.1</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211</v>
      </c>
      <c r="C11" s="32">
        <v>12.6</v>
      </c>
      <c r="D11" s="35" t="s">
        <v>265</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12.6</v>
      </c>
      <c r="H11" s="12">
        <f t="shared" ref="H11:H62" si="2">LEN(TRIM(D11))</f>
        <v>6</v>
      </c>
      <c r="I11" s="12" t="str">
        <f t="shared" ref="I11:I62" si="3">IF(H11&gt;=3,MID(TRIM(D11),1,3),"NO")</f>
        <v>+/-</v>
      </c>
      <c r="J11" s="12" t="str">
        <f t="shared" ref="J11:J62" si="4">IF(TRIM(I11)="+/-",MID(TRIM(D11),4,H11-3),D11)</f>
        <v>0.7</v>
      </c>
      <c r="K11" s="13">
        <f t="shared" ref="K11:K62" si="5">IF(TRIM(J11)="*****",0,IF(ISERROR(VALUE(J11)),"NA",VALUE(J11/$I$4)))</f>
        <v>0.42553191489361697</v>
      </c>
      <c r="L11" s="13">
        <f t="shared" ref="L11:L62" si="6">IF(AND(ISNUMBER(G11),ISNUMBER($I$6)),$I$6-G11,"N/A")</f>
        <v>-5.5</v>
      </c>
      <c r="M11" s="13">
        <f t="shared" ref="M11:M62" si="7">IF(AND(ISNUMBER(K11),ISNUMBER($I$7)),SQRT(K11^2+($I$7)^2),"N/A")</f>
        <v>0.42985214661796195</v>
      </c>
      <c r="N11" s="13">
        <f>IF(AND(ISNUMBER(L11),ISNUMBER(M11),M11&lt;&gt;0),L11/M11,"NA")</f>
        <v>-12.795097205570579</v>
      </c>
      <c r="O11" s="12" t="s">
        <v>208</v>
      </c>
    </row>
    <row r="12" spans="1:16" x14ac:dyDescent="0.25">
      <c r="A12" s="30">
        <v>2</v>
      </c>
      <c r="B12" s="31" t="s">
        <v>262</v>
      </c>
      <c r="C12" s="32">
        <v>10.3</v>
      </c>
      <c r="D12" s="33" t="s">
        <v>210</v>
      </c>
      <c r="E12" s="48" t="str">
        <f t="shared" si="0"/>
        <v>Significantly Different</v>
      </c>
      <c r="G12" s="12">
        <f t="shared" si="1"/>
        <v>10.3</v>
      </c>
      <c r="H12" s="12">
        <f t="shared" si="2"/>
        <v>6</v>
      </c>
      <c r="I12" s="12" t="str">
        <f t="shared" si="3"/>
        <v>+/-</v>
      </c>
      <c r="J12" s="12" t="str">
        <f t="shared" si="4"/>
        <v>0.2</v>
      </c>
      <c r="K12" s="13">
        <f t="shared" si="5"/>
        <v>0.12158054711246201</v>
      </c>
      <c r="L12" s="13">
        <f t="shared" si="6"/>
        <v>-3.2000000000000011</v>
      </c>
      <c r="M12" s="13">
        <f t="shared" si="7"/>
        <v>0.1359311840425404</v>
      </c>
      <c r="N12" s="13">
        <f t="shared" ref="N12:N62" si="8">IF(AND(ISNUMBER(L12),ISNUMBER(M12),M12&lt;&gt;0),L12/M12,"NA")</f>
        <v>-23.541323667117794</v>
      </c>
      <c r="O12" s="12" t="s">
        <v>211</v>
      </c>
    </row>
    <row r="13" spans="1:16" x14ac:dyDescent="0.25">
      <c r="A13" s="30">
        <v>2</v>
      </c>
      <c r="B13" s="31" t="s">
        <v>216</v>
      </c>
      <c r="C13" s="32">
        <v>10.3</v>
      </c>
      <c r="D13" s="33" t="s">
        <v>265</v>
      </c>
      <c r="E13" s="48" t="str">
        <f t="shared" si="0"/>
        <v>Significantly Different</v>
      </c>
      <c r="G13" s="12">
        <f t="shared" si="1"/>
        <v>10.3</v>
      </c>
      <c r="H13" s="12">
        <f t="shared" si="2"/>
        <v>6</v>
      </c>
      <c r="I13" s="12" t="str">
        <f t="shared" si="3"/>
        <v>+/-</v>
      </c>
      <c r="J13" s="12" t="str">
        <f t="shared" si="4"/>
        <v>0.7</v>
      </c>
      <c r="K13" s="13">
        <f t="shared" si="5"/>
        <v>0.42553191489361697</v>
      </c>
      <c r="L13" s="13">
        <f t="shared" si="6"/>
        <v>-3.2000000000000011</v>
      </c>
      <c r="M13" s="13">
        <f t="shared" si="7"/>
        <v>0.42985214661796195</v>
      </c>
      <c r="N13" s="13">
        <f t="shared" si="8"/>
        <v>-7.4444201923319762</v>
      </c>
      <c r="O13" s="12" t="s">
        <v>213</v>
      </c>
    </row>
    <row r="14" spans="1:16" x14ac:dyDescent="0.25">
      <c r="A14" s="30">
        <v>4</v>
      </c>
      <c r="B14" s="31" t="s">
        <v>223</v>
      </c>
      <c r="C14" s="32">
        <v>10.199999999999999</v>
      </c>
      <c r="D14" s="33" t="s">
        <v>217</v>
      </c>
      <c r="E14" s="48" t="str">
        <f t="shared" si="0"/>
        <v>Significantly Different</v>
      </c>
      <c r="G14" s="12">
        <f t="shared" si="1"/>
        <v>10.199999999999999</v>
      </c>
      <c r="H14" s="12">
        <f t="shared" si="2"/>
        <v>6</v>
      </c>
      <c r="I14" s="12" t="str">
        <f t="shared" si="3"/>
        <v>+/-</v>
      </c>
      <c r="J14" s="12" t="str">
        <f t="shared" si="4"/>
        <v>0.5</v>
      </c>
      <c r="K14" s="13">
        <f t="shared" si="5"/>
        <v>0.303951367781155</v>
      </c>
      <c r="L14" s="13">
        <f t="shared" si="6"/>
        <v>-3.0999999999999996</v>
      </c>
      <c r="M14" s="13">
        <f t="shared" si="7"/>
        <v>0.30997079109986531</v>
      </c>
      <c r="N14" s="13">
        <f t="shared" si="8"/>
        <v>-10.000942311371695</v>
      </c>
      <c r="O14" s="12" t="s">
        <v>215</v>
      </c>
    </row>
    <row r="15" spans="1:16" x14ac:dyDescent="0.25">
      <c r="A15" s="30">
        <v>5</v>
      </c>
      <c r="B15" s="31" t="s">
        <v>207</v>
      </c>
      <c r="C15" s="32">
        <v>9.6999999999999993</v>
      </c>
      <c r="D15" s="33" t="s">
        <v>228</v>
      </c>
      <c r="E15" s="48" t="str">
        <f t="shared" si="0"/>
        <v>Significantly Different</v>
      </c>
      <c r="G15" s="12">
        <f t="shared" si="1"/>
        <v>9.6999999999999993</v>
      </c>
      <c r="H15" s="12">
        <f t="shared" si="2"/>
        <v>6</v>
      </c>
      <c r="I15" s="12" t="str">
        <f t="shared" si="3"/>
        <v>+/-</v>
      </c>
      <c r="J15" s="12" t="str">
        <f t="shared" si="4"/>
        <v>0.3</v>
      </c>
      <c r="K15" s="13">
        <f t="shared" si="5"/>
        <v>0.18237082066869301</v>
      </c>
      <c r="L15" s="13">
        <f t="shared" si="6"/>
        <v>-2.5999999999999996</v>
      </c>
      <c r="M15" s="13">
        <f t="shared" si="7"/>
        <v>0.19223572402239389</v>
      </c>
      <c r="N15" s="13">
        <f t="shared" si="8"/>
        <v>-13.525061552540157</v>
      </c>
      <c r="O15" s="12" t="s">
        <v>218</v>
      </c>
    </row>
    <row r="16" spans="1:16" x14ac:dyDescent="0.25">
      <c r="A16" s="30">
        <v>6</v>
      </c>
      <c r="B16" s="31" t="s">
        <v>233</v>
      </c>
      <c r="C16" s="32">
        <v>9.6</v>
      </c>
      <c r="D16" s="33" t="s">
        <v>255</v>
      </c>
      <c r="E16" s="48" t="str">
        <f t="shared" si="0"/>
        <v>Significantly Different</v>
      </c>
      <c r="G16" s="12">
        <f t="shared" si="1"/>
        <v>9.6</v>
      </c>
      <c r="H16" s="12">
        <f t="shared" si="2"/>
        <v>6</v>
      </c>
      <c r="I16" s="12" t="str">
        <f t="shared" si="3"/>
        <v>+/-</v>
      </c>
      <c r="J16" s="12" t="str">
        <f t="shared" si="4"/>
        <v>0.4</v>
      </c>
      <c r="K16" s="13">
        <f t="shared" si="5"/>
        <v>0.24316109422492402</v>
      </c>
      <c r="L16" s="13">
        <f t="shared" si="6"/>
        <v>-2.5</v>
      </c>
      <c r="M16" s="13">
        <f t="shared" si="7"/>
        <v>0.25064471888253259</v>
      </c>
      <c r="N16" s="13">
        <f t="shared" si="8"/>
        <v>-9.9742775796191925</v>
      </c>
      <c r="O16" s="12" t="s">
        <v>220</v>
      </c>
    </row>
    <row r="17" spans="1:15" x14ac:dyDescent="0.25">
      <c r="A17" s="30">
        <v>7</v>
      </c>
      <c r="B17" s="31" t="s">
        <v>221</v>
      </c>
      <c r="C17" s="32">
        <v>9.3000000000000007</v>
      </c>
      <c r="D17" s="33" t="s">
        <v>255</v>
      </c>
      <c r="E17" s="48" t="str">
        <f t="shared" si="0"/>
        <v>Significantly Different</v>
      </c>
      <c r="G17" s="12">
        <f t="shared" si="1"/>
        <v>9.3000000000000007</v>
      </c>
      <c r="H17" s="12">
        <f t="shared" si="2"/>
        <v>6</v>
      </c>
      <c r="I17" s="12" t="str">
        <f t="shared" si="3"/>
        <v>+/-</v>
      </c>
      <c r="J17" s="12" t="str">
        <f t="shared" si="4"/>
        <v>0.4</v>
      </c>
      <c r="K17" s="13">
        <f t="shared" si="5"/>
        <v>0.24316109422492402</v>
      </c>
      <c r="L17" s="13">
        <f t="shared" si="6"/>
        <v>-2.2000000000000011</v>
      </c>
      <c r="M17" s="13">
        <f t="shared" si="7"/>
        <v>0.25064471888253259</v>
      </c>
      <c r="N17" s="13">
        <f t="shared" si="8"/>
        <v>-8.7773642700648935</v>
      </c>
      <c r="O17" s="12" t="s">
        <v>222</v>
      </c>
    </row>
    <row r="18" spans="1:15" x14ac:dyDescent="0.25">
      <c r="A18" s="30">
        <v>8</v>
      </c>
      <c r="B18" s="31" t="s">
        <v>263</v>
      </c>
      <c r="C18" s="32">
        <v>9.1999999999999993</v>
      </c>
      <c r="D18" s="33" t="s">
        <v>210</v>
      </c>
      <c r="E18" s="48" t="str">
        <f t="shared" si="0"/>
        <v>Significantly Different</v>
      </c>
      <c r="G18" s="12">
        <f t="shared" si="1"/>
        <v>9.1999999999999993</v>
      </c>
      <c r="H18" s="12">
        <f t="shared" si="2"/>
        <v>6</v>
      </c>
      <c r="I18" s="12" t="str">
        <f t="shared" si="3"/>
        <v>+/-</v>
      </c>
      <c r="J18" s="12" t="str">
        <f t="shared" si="4"/>
        <v>0.2</v>
      </c>
      <c r="K18" s="13">
        <f t="shared" si="5"/>
        <v>0.12158054711246201</v>
      </c>
      <c r="L18" s="13">
        <f t="shared" si="6"/>
        <v>-2.0999999999999996</v>
      </c>
      <c r="M18" s="13">
        <f t="shared" si="7"/>
        <v>0.1359311840425404</v>
      </c>
      <c r="N18" s="13">
        <f t="shared" si="8"/>
        <v>-15.448993656546046</v>
      </c>
      <c r="O18" s="12" t="s">
        <v>224</v>
      </c>
    </row>
    <row r="19" spans="1:15" x14ac:dyDescent="0.25">
      <c r="A19" s="30">
        <v>9</v>
      </c>
      <c r="B19" s="31" t="s">
        <v>252</v>
      </c>
      <c r="C19" s="32">
        <v>9.1</v>
      </c>
      <c r="D19" s="33" t="s">
        <v>228</v>
      </c>
      <c r="E19" s="48" t="str">
        <f t="shared" si="0"/>
        <v>Significantly Different</v>
      </c>
      <c r="G19" s="12">
        <f t="shared" si="1"/>
        <v>9.1</v>
      </c>
      <c r="H19" s="12">
        <f t="shared" si="2"/>
        <v>6</v>
      </c>
      <c r="I19" s="12" t="str">
        <f t="shared" si="3"/>
        <v>+/-</v>
      </c>
      <c r="J19" s="12" t="str">
        <f t="shared" si="4"/>
        <v>0.3</v>
      </c>
      <c r="K19" s="13">
        <f t="shared" si="5"/>
        <v>0.18237082066869301</v>
      </c>
      <c r="L19" s="13">
        <f t="shared" si="6"/>
        <v>-2</v>
      </c>
      <c r="M19" s="13">
        <f t="shared" si="7"/>
        <v>0.19223572402239389</v>
      </c>
      <c r="N19" s="13">
        <f t="shared" si="8"/>
        <v>-10.403893501953968</v>
      </c>
      <c r="O19" s="12" t="s">
        <v>226</v>
      </c>
    </row>
    <row r="20" spans="1:15" x14ac:dyDescent="0.25">
      <c r="A20" s="30">
        <v>10</v>
      </c>
      <c r="B20" s="31" t="s">
        <v>213</v>
      </c>
      <c r="C20" s="32">
        <v>9</v>
      </c>
      <c r="D20" s="35" t="s">
        <v>210</v>
      </c>
      <c r="E20" s="48" t="str">
        <f t="shared" si="0"/>
        <v>Significantly Different</v>
      </c>
      <c r="G20" s="12">
        <f t="shared" si="1"/>
        <v>9</v>
      </c>
      <c r="H20" s="12">
        <f t="shared" si="2"/>
        <v>6</v>
      </c>
      <c r="I20" s="12" t="str">
        <f t="shared" si="3"/>
        <v>+/-</v>
      </c>
      <c r="J20" s="12" t="str">
        <f t="shared" si="4"/>
        <v>0.2</v>
      </c>
      <c r="K20" s="13">
        <f t="shared" si="5"/>
        <v>0.12158054711246201</v>
      </c>
      <c r="L20" s="13">
        <f t="shared" si="6"/>
        <v>-1.9000000000000004</v>
      </c>
      <c r="M20" s="13">
        <f t="shared" si="7"/>
        <v>0.1359311840425404</v>
      </c>
      <c r="N20" s="13">
        <f t="shared" si="8"/>
        <v>-13.977660927351188</v>
      </c>
      <c r="O20" s="12" t="s">
        <v>229</v>
      </c>
    </row>
    <row r="21" spans="1:15" x14ac:dyDescent="0.25">
      <c r="A21" s="30">
        <v>10</v>
      </c>
      <c r="B21" s="31" t="s">
        <v>254</v>
      </c>
      <c r="C21" s="32">
        <v>9</v>
      </c>
      <c r="D21" s="33" t="s">
        <v>228</v>
      </c>
      <c r="E21" s="48" t="str">
        <f t="shared" si="0"/>
        <v>Significantly Different</v>
      </c>
      <c r="G21" s="12">
        <f t="shared" si="1"/>
        <v>9</v>
      </c>
      <c r="H21" s="12">
        <f t="shared" si="2"/>
        <v>6</v>
      </c>
      <c r="I21" s="12" t="str">
        <f t="shared" si="3"/>
        <v>+/-</v>
      </c>
      <c r="J21" s="12" t="str">
        <f t="shared" si="4"/>
        <v>0.3</v>
      </c>
      <c r="K21" s="13">
        <f t="shared" si="5"/>
        <v>0.18237082066869301</v>
      </c>
      <c r="L21" s="13">
        <f t="shared" si="6"/>
        <v>-1.9000000000000004</v>
      </c>
      <c r="M21" s="13">
        <f t="shared" si="7"/>
        <v>0.19223572402239389</v>
      </c>
      <c r="N21" s="13">
        <f t="shared" si="8"/>
        <v>-9.8836988268562713</v>
      </c>
      <c r="O21" s="12" t="s">
        <v>231</v>
      </c>
    </row>
    <row r="22" spans="1:15" x14ac:dyDescent="0.25">
      <c r="A22" s="30">
        <v>10</v>
      </c>
      <c r="B22" s="31" t="s">
        <v>260</v>
      </c>
      <c r="C22" s="32">
        <v>9</v>
      </c>
      <c r="D22" s="33" t="s">
        <v>210</v>
      </c>
      <c r="E22" s="48" t="str">
        <f t="shared" si="0"/>
        <v>Significantly Different</v>
      </c>
      <c r="G22" s="12">
        <f t="shared" si="1"/>
        <v>9</v>
      </c>
      <c r="H22" s="12">
        <f t="shared" si="2"/>
        <v>6</v>
      </c>
      <c r="I22" s="12" t="str">
        <f t="shared" si="3"/>
        <v>+/-</v>
      </c>
      <c r="J22" s="12" t="str">
        <f t="shared" si="4"/>
        <v>0.2</v>
      </c>
      <c r="K22" s="13">
        <f t="shared" si="5"/>
        <v>0.12158054711246201</v>
      </c>
      <c r="L22" s="13">
        <f t="shared" si="6"/>
        <v>-1.9000000000000004</v>
      </c>
      <c r="M22" s="13">
        <f t="shared" si="7"/>
        <v>0.1359311840425404</v>
      </c>
      <c r="N22" s="13">
        <f t="shared" si="8"/>
        <v>-13.977660927351188</v>
      </c>
      <c r="O22" s="12" t="s">
        <v>233</v>
      </c>
    </row>
    <row r="23" spans="1:15" x14ac:dyDescent="0.25">
      <c r="A23" s="30">
        <v>13</v>
      </c>
      <c r="B23" s="31" t="s">
        <v>256</v>
      </c>
      <c r="C23" s="32">
        <v>8.9</v>
      </c>
      <c r="D23" s="33" t="s">
        <v>210</v>
      </c>
      <c r="E23" s="48" t="str">
        <f t="shared" si="0"/>
        <v>Significantly Different</v>
      </c>
      <c r="G23" s="12">
        <f t="shared" si="1"/>
        <v>8.9</v>
      </c>
      <c r="H23" s="12">
        <f t="shared" si="2"/>
        <v>6</v>
      </c>
      <c r="I23" s="12" t="str">
        <f t="shared" si="3"/>
        <v>+/-</v>
      </c>
      <c r="J23" s="12" t="str">
        <f t="shared" si="4"/>
        <v>0.2</v>
      </c>
      <c r="K23" s="13">
        <f t="shared" si="5"/>
        <v>0.12158054711246201</v>
      </c>
      <c r="L23" s="13">
        <f t="shared" si="6"/>
        <v>-1.8000000000000007</v>
      </c>
      <c r="M23" s="13">
        <f t="shared" si="7"/>
        <v>0.1359311840425404</v>
      </c>
      <c r="N23" s="13">
        <f t="shared" si="8"/>
        <v>-13.24199456275376</v>
      </c>
      <c r="O23" s="12" t="s">
        <v>221</v>
      </c>
    </row>
    <row r="24" spans="1:15" x14ac:dyDescent="0.25">
      <c r="A24" s="30">
        <v>14</v>
      </c>
      <c r="B24" s="31" t="s">
        <v>224</v>
      </c>
      <c r="C24" s="32">
        <v>8.8000000000000007</v>
      </c>
      <c r="D24" s="33" t="s">
        <v>217</v>
      </c>
      <c r="E24" s="48" t="str">
        <f t="shared" si="0"/>
        <v>Significantly Different</v>
      </c>
      <c r="G24" s="12">
        <f t="shared" si="1"/>
        <v>8.8000000000000007</v>
      </c>
      <c r="H24" s="12">
        <f t="shared" si="2"/>
        <v>6</v>
      </c>
      <c r="I24" s="12" t="str">
        <f t="shared" si="3"/>
        <v>+/-</v>
      </c>
      <c r="J24" s="12" t="str">
        <f t="shared" si="4"/>
        <v>0.5</v>
      </c>
      <c r="K24" s="13">
        <f t="shared" si="5"/>
        <v>0.303951367781155</v>
      </c>
      <c r="L24" s="13">
        <f t="shared" si="6"/>
        <v>-1.7000000000000011</v>
      </c>
      <c r="M24" s="13">
        <f t="shared" si="7"/>
        <v>0.30997079109986531</v>
      </c>
      <c r="N24" s="13">
        <f t="shared" si="8"/>
        <v>-5.4843877191393204</v>
      </c>
      <c r="O24" s="12" t="s">
        <v>235</v>
      </c>
    </row>
    <row r="25" spans="1:15" x14ac:dyDescent="0.25">
      <c r="A25" s="30">
        <v>14</v>
      </c>
      <c r="B25" s="31" t="s">
        <v>212</v>
      </c>
      <c r="C25" s="32">
        <v>8.8000000000000007</v>
      </c>
      <c r="D25" s="33" t="s">
        <v>228</v>
      </c>
      <c r="E25" s="48" t="str">
        <f t="shared" si="0"/>
        <v>Significantly Different</v>
      </c>
      <c r="G25" s="12">
        <f t="shared" si="1"/>
        <v>8.8000000000000007</v>
      </c>
      <c r="H25" s="12">
        <f t="shared" si="2"/>
        <v>6</v>
      </c>
      <c r="I25" s="12" t="str">
        <f t="shared" si="3"/>
        <v>+/-</v>
      </c>
      <c r="J25" s="12" t="str">
        <f t="shared" si="4"/>
        <v>0.3</v>
      </c>
      <c r="K25" s="13">
        <f t="shared" si="5"/>
        <v>0.18237082066869301</v>
      </c>
      <c r="L25" s="13">
        <f t="shared" si="6"/>
        <v>-1.7000000000000011</v>
      </c>
      <c r="M25" s="13">
        <f t="shared" si="7"/>
        <v>0.19223572402239389</v>
      </c>
      <c r="N25" s="13">
        <f t="shared" si="8"/>
        <v>-8.8433094766608775</v>
      </c>
      <c r="O25" s="12" t="s">
        <v>237</v>
      </c>
    </row>
    <row r="26" spans="1:15" x14ac:dyDescent="0.25">
      <c r="A26" s="30">
        <v>16</v>
      </c>
      <c r="B26" s="31" t="s">
        <v>208</v>
      </c>
      <c r="C26" s="32">
        <v>8.6</v>
      </c>
      <c r="D26" s="33" t="s">
        <v>228</v>
      </c>
      <c r="E26" s="48" t="str">
        <f t="shared" si="0"/>
        <v>Significantly Different</v>
      </c>
      <c r="G26" s="12">
        <f t="shared" si="1"/>
        <v>8.6</v>
      </c>
      <c r="H26" s="12">
        <f t="shared" si="2"/>
        <v>6</v>
      </c>
      <c r="I26" s="12" t="str">
        <f t="shared" si="3"/>
        <v>+/-</v>
      </c>
      <c r="J26" s="12" t="str">
        <f t="shared" si="4"/>
        <v>0.3</v>
      </c>
      <c r="K26" s="13">
        <f t="shared" si="5"/>
        <v>0.18237082066869301</v>
      </c>
      <c r="L26" s="13">
        <f t="shared" si="6"/>
        <v>-1.5</v>
      </c>
      <c r="M26" s="13">
        <f t="shared" si="7"/>
        <v>0.19223572402239389</v>
      </c>
      <c r="N26" s="13">
        <f t="shared" si="8"/>
        <v>-7.8029201264654757</v>
      </c>
      <c r="O26" s="12" t="s">
        <v>219</v>
      </c>
    </row>
    <row r="27" spans="1:15" x14ac:dyDescent="0.25">
      <c r="A27" s="30">
        <v>16</v>
      </c>
      <c r="B27" s="31" t="s">
        <v>214</v>
      </c>
      <c r="C27" s="32">
        <v>8.6</v>
      </c>
      <c r="D27" s="33" t="s">
        <v>228</v>
      </c>
      <c r="E27" s="48" t="str">
        <f t="shared" si="0"/>
        <v>Significantly Different</v>
      </c>
      <c r="G27" s="12">
        <f t="shared" si="1"/>
        <v>8.6</v>
      </c>
      <c r="H27" s="12">
        <f t="shared" si="2"/>
        <v>6</v>
      </c>
      <c r="I27" s="12" t="str">
        <f t="shared" si="3"/>
        <v>+/-</v>
      </c>
      <c r="J27" s="12" t="str">
        <f t="shared" si="4"/>
        <v>0.3</v>
      </c>
      <c r="K27" s="13">
        <f t="shared" si="5"/>
        <v>0.18237082066869301</v>
      </c>
      <c r="L27" s="13">
        <f t="shared" si="6"/>
        <v>-1.5</v>
      </c>
      <c r="M27" s="13">
        <f t="shared" si="7"/>
        <v>0.19223572402239389</v>
      </c>
      <c r="N27" s="13">
        <f t="shared" si="8"/>
        <v>-7.8029201264654757</v>
      </c>
      <c r="O27" s="12" t="s">
        <v>236</v>
      </c>
    </row>
    <row r="28" spans="1:15" x14ac:dyDescent="0.25">
      <c r="A28" s="30">
        <v>18</v>
      </c>
      <c r="B28" s="31" t="s">
        <v>229</v>
      </c>
      <c r="C28" s="32">
        <v>8.5</v>
      </c>
      <c r="D28" s="33" t="s">
        <v>206</v>
      </c>
      <c r="E28" s="48" t="str">
        <f t="shared" si="0"/>
        <v>Significantly Different</v>
      </c>
      <c r="G28" s="12">
        <f t="shared" si="1"/>
        <v>8.5</v>
      </c>
      <c r="H28" s="12">
        <f t="shared" si="2"/>
        <v>6</v>
      </c>
      <c r="I28" s="12" t="str">
        <f t="shared" si="3"/>
        <v>+/-</v>
      </c>
      <c r="J28" s="12" t="str">
        <f t="shared" si="4"/>
        <v>0.1</v>
      </c>
      <c r="K28" s="13">
        <f t="shared" si="5"/>
        <v>6.0790273556231005E-2</v>
      </c>
      <c r="L28" s="13">
        <f t="shared" si="6"/>
        <v>-1.4000000000000004</v>
      </c>
      <c r="M28" s="13">
        <f t="shared" si="7"/>
        <v>8.5970429323592404E-2</v>
      </c>
      <c r="N28" s="13">
        <f t="shared" si="8"/>
        <v>-16.284669170726193</v>
      </c>
      <c r="O28" s="12" t="s">
        <v>225</v>
      </c>
    </row>
    <row r="29" spans="1:15" x14ac:dyDescent="0.25">
      <c r="A29" s="30">
        <v>19</v>
      </c>
      <c r="B29" s="31" t="s">
        <v>220</v>
      </c>
      <c r="C29" s="32">
        <v>8.4</v>
      </c>
      <c r="D29" s="33" t="s">
        <v>210</v>
      </c>
      <c r="E29" s="48" t="str">
        <f t="shared" si="0"/>
        <v>Significantly Different</v>
      </c>
      <c r="G29" s="12">
        <f t="shared" si="1"/>
        <v>8.4</v>
      </c>
      <c r="H29" s="12">
        <f t="shared" si="2"/>
        <v>6</v>
      </c>
      <c r="I29" s="12" t="str">
        <f t="shared" si="3"/>
        <v>+/-</v>
      </c>
      <c r="J29" s="12" t="str">
        <f t="shared" si="4"/>
        <v>0.2</v>
      </c>
      <c r="K29" s="13">
        <f t="shared" si="5"/>
        <v>0.12158054711246201</v>
      </c>
      <c r="L29" s="13">
        <f t="shared" si="6"/>
        <v>-1.3000000000000007</v>
      </c>
      <c r="M29" s="13">
        <f t="shared" si="7"/>
        <v>0.1359311840425404</v>
      </c>
      <c r="N29" s="13">
        <f t="shared" si="8"/>
        <v>-9.5636627397666061</v>
      </c>
      <c r="O29" s="12" t="s">
        <v>241</v>
      </c>
    </row>
    <row r="30" spans="1:15" x14ac:dyDescent="0.25">
      <c r="A30" s="30">
        <v>19</v>
      </c>
      <c r="B30" s="31" t="s">
        <v>239</v>
      </c>
      <c r="C30" s="32">
        <v>8.4</v>
      </c>
      <c r="D30" s="33" t="s">
        <v>210</v>
      </c>
      <c r="E30" s="48" t="str">
        <f t="shared" si="0"/>
        <v>Significantly Different</v>
      </c>
      <c r="G30" s="12">
        <f t="shared" si="1"/>
        <v>8.4</v>
      </c>
      <c r="H30" s="12">
        <f t="shared" si="2"/>
        <v>6</v>
      </c>
      <c r="I30" s="12" t="str">
        <f t="shared" si="3"/>
        <v>+/-</v>
      </c>
      <c r="J30" s="12" t="str">
        <f t="shared" si="4"/>
        <v>0.2</v>
      </c>
      <c r="K30" s="13">
        <f t="shared" si="5"/>
        <v>0.12158054711246201</v>
      </c>
      <c r="L30" s="13">
        <f t="shared" si="6"/>
        <v>-1.3000000000000007</v>
      </c>
      <c r="M30" s="13">
        <f t="shared" si="7"/>
        <v>0.1359311840425404</v>
      </c>
      <c r="N30" s="13">
        <f t="shared" si="8"/>
        <v>-9.5636627397666061</v>
      </c>
      <c r="O30" s="12" t="s">
        <v>207</v>
      </c>
    </row>
    <row r="31" spans="1:15" x14ac:dyDescent="0.25">
      <c r="A31" s="30">
        <v>21</v>
      </c>
      <c r="B31" s="31" t="s">
        <v>261</v>
      </c>
      <c r="C31" s="32">
        <v>8.3000000000000007</v>
      </c>
      <c r="D31" s="33" t="s">
        <v>210</v>
      </c>
      <c r="E31" s="48" t="str">
        <f t="shared" si="0"/>
        <v>Significantly Different</v>
      </c>
      <c r="G31" s="12">
        <f t="shared" si="1"/>
        <v>8.3000000000000007</v>
      </c>
      <c r="H31" s="12">
        <f t="shared" si="2"/>
        <v>6</v>
      </c>
      <c r="I31" s="12" t="str">
        <f t="shared" si="3"/>
        <v>+/-</v>
      </c>
      <c r="J31" s="12" t="str">
        <f t="shared" si="4"/>
        <v>0.2</v>
      </c>
      <c r="K31" s="13">
        <f t="shared" si="5"/>
        <v>0.12158054711246201</v>
      </c>
      <c r="L31" s="13">
        <f t="shared" si="6"/>
        <v>-1.2000000000000011</v>
      </c>
      <c r="M31" s="13">
        <f t="shared" si="7"/>
        <v>0.1359311840425404</v>
      </c>
      <c r="N31" s="13">
        <f t="shared" si="8"/>
        <v>-8.8279963751691781</v>
      </c>
      <c r="O31" s="12" t="s">
        <v>244</v>
      </c>
    </row>
    <row r="32" spans="1:15" x14ac:dyDescent="0.25">
      <c r="A32" s="30">
        <v>22</v>
      </c>
      <c r="B32" s="31" t="s">
        <v>236</v>
      </c>
      <c r="C32" s="32">
        <v>8.1999999999999993</v>
      </c>
      <c r="D32" s="33" t="s">
        <v>228</v>
      </c>
      <c r="E32" s="48" t="str">
        <f t="shared" si="0"/>
        <v>Significantly Different</v>
      </c>
      <c r="G32" s="12">
        <f t="shared" si="1"/>
        <v>8.1999999999999993</v>
      </c>
      <c r="H32" s="12">
        <f t="shared" si="2"/>
        <v>6</v>
      </c>
      <c r="I32" s="12" t="str">
        <f t="shared" si="3"/>
        <v>+/-</v>
      </c>
      <c r="J32" s="12" t="str">
        <f t="shared" si="4"/>
        <v>0.3</v>
      </c>
      <c r="K32" s="13">
        <f t="shared" si="5"/>
        <v>0.18237082066869301</v>
      </c>
      <c r="L32" s="13">
        <f t="shared" si="6"/>
        <v>-1.0999999999999996</v>
      </c>
      <c r="M32" s="13">
        <f t="shared" si="7"/>
        <v>0.19223572402239389</v>
      </c>
      <c r="N32" s="13">
        <f t="shared" si="8"/>
        <v>-5.7221414260746801</v>
      </c>
      <c r="O32" s="12" t="s">
        <v>247</v>
      </c>
    </row>
    <row r="33" spans="1:15" x14ac:dyDescent="0.25">
      <c r="A33" s="30">
        <v>22</v>
      </c>
      <c r="B33" s="31" t="s">
        <v>238</v>
      </c>
      <c r="C33" s="32">
        <v>8.1999999999999993</v>
      </c>
      <c r="D33" s="33" t="s">
        <v>217</v>
      </c>
      <c r="E33" s="48" t="str">
        <f t="shared" si="0"/>
        <v>Significantly Different</v>
      </c>
      <c r="G33" s="12">
        <f t="shared" si="1"/>
        <v>8.1999999999999993</v>
      </c>
      <c r="H33" s="12">
        <f t="shared" si="2"/>
        <v>6</v>
      </c>
      <c r="I33" s="12" t="str">
        <f t="shared" si="3"/>
        <v>+/-</v>
      </c>
      <c r="J33" s="12" t="str">
        <f t="shared" si="4"/>
        <v>0.5</v>
      </c>
      <c r="K33" s="13">
        <f t="shared" si="5"/>
        <v>0.303951367781155</v>
      </c>
      <c r="L33" s="13">
        <f t="shared" si="6"/>
        <v>-1.0999999999999996</v>
      </c>
      <c r="M33" s="13">
        <f t="shared" si="7"/>
        <v>0.30997079109986531</v>
      </c>
      <c r="N33" s="13">
        <f t="shared" si="8"/>
        <v>-3.5487214653254391</v>
      </c>
      <c r="O33" s="12" t="s">
        <v>249</v>
      </c>
    </row>
    <row r="34" spans="1:15" x14ac:dyDescent="0.25">
      <c r="A34" s="30">
        <v>22</v>
      </c>
      <c r="B34" s="31" t="s">
        <v>251</v>
      </c>
      <c r="C34" s="32">
        <v>8.1999999999999993</v>
      </c>
      <c r="D34" s="33" t="s">
        <v>210</v>
      </c>
      <c r="E34" s="48" t="str">
        <f t="shared" si="0"/>
        <v>Significantly Different</v>
      </c>
      <c r="G34" s="12">
        <f t="shared" si="1"/>
        <v>8.1999999999999993</v>
      </c>
      <c r="H34" s="12">
        <f t="shared" si="2"/>
        <v>6</v>
      </c>
      <c r="I34" s="12" t="str">
        <f t="shared" si="3"/>
        <v>+/-</v>
      </c>
      <c r="J34" s="12" t="str">
        <f t="shared" si="4"/>
        <v>0.2</v>
      </c>
      <c r="K34" s="13">
        <f t="shared" si="5"/>
        <v>0.12158054711246201</v>
      </c>
      <c r="L34" s="13">
        <f t="shared" si="6"/>
        <v>-1.0999999999999996</v>
      </c>
      <c r="M34" s="13">
        <f t="shared" si="7"/>
        <v>0.1359311840425404</v>
      </c>
      <c r="N34" s="13">
        <f t="shared" si="8"/>
        <v>-8.092330010571736</v>
      </c>
      <c r="O34" s="12" t="s">
        <v>240</v>
      </c>
    </row>
    <row r="35" spans="1:15" x14ac:dyDescent="0.25">
      <c r="A35" s="30">
        <v>25</v>
      </c>
      <c r="B35" s="31" t="s">
        <v>215</v>
      </c>
      <c r="C35" s="32">
        <v>8.1</v>
      </c>
      <c r="D35" s="33" t="s">
        <v>228</v>
      </c>
      <c r="E35" s="48" t="str">
        <f t="shared" si="0"/>
        <v>Significantly Different</v>
      </c>
      <c r="G35" s="12">
        <f t="shared" si="1"/>
        <v>8.1</v>
      </c>
      <c r="H35" s="12">
        <f t="shared" si="2"/>
        <v>6</v>
      </c>
      <c r="I35" s="12" t="str">
        <f t="shared" si="3"/>
        <v>+/-</v>
      </c>
      <c r="J35" s="12" t="str">
        <f t="shared" si="4"/>
        <v>0.3</v>
      </c>
      <c r="K35" s="13">
        <f t="shared" si="5"/>
        <v>0.18237082066869301</v>
      </c>
      <c r="L35" s="13">
        <f t="shared" si="6"/>
        <v>-1</v>
      </c>
      <c r="M35" s="13">
        <f t="shared" si="7"/>
        <v>0.19223572402239389</v>
      </c>
      <c r="N35" s="13">
        <f t="shared" si="8"/>
        <v>-5.2019467509769841</v>
      </c>
      <c r="O35" s="12" t="s">
        <v>250</v>
      </c>
    </row>
    <row r="36" spans="1:15" x14ac:dyDescent="0.25">
      <c r="A36" s="30">
        <v>25</v>
      </c>
      <c r="B36" s="31" t="s">
        <v>242</v>
      </c>
      <c r="C36" s="32">
        <v>8.1</v>
      </c>
      <c r="D36" s="33" t="s">
        <v>210</v>
      </c>
      <c r="E36" s="48" t="str">
        <f t="shared" si="0"/>
        <v>Significantly Different</v>
      </c>
      <c r="G36" s="12">
        <f t="shared" si="1"/>
        <v>8.1</v>
      </c>
      <c r="H36" s="12">
        <f t="shared" si="2"/>
        <v>6</v>
      </c>
      <c r="I36" s="12" t="str">
        <f t="shared" si="3"/>
        <v>+/-</v>
      </c>
      <c r="J36" s="12" t="str">
        <f t="shared" si="4"/>
        <v>0.2</v>
      </c>
      <c r="K36" s="13">
        <f t="shared" si="5"/>
        <v>0.12158054711246201</v>
      </c>
      <c r="L36" s="13">
        <f t="shared" si="6"/>
        <v>-1</v>
      </c>
      <c r="M36" s="13">
        <f t="shared" si="7"/>
        <v>0.1359311840425404</v>
      </c>
      <c r="N36" s="13">
        <f t="shared" si="8"/>
        <v>-7.3566636459743089</v>
      </c>
      <c r="O36" s="12" t="s">
        <v>242</v>
      </c>
    </row>
    <row r="37" spans="1:15" x14ac:dyDescent="0.25">
      <c r="A37" s="30">
        <v>25</v>
      </c>
      <c r="B37" s="31" t="s">
        <v>227</v>
      </c>
      <c r="C37" s="32">
        <v>8.1</v>
      </c>
      <c r="D37" s="33" t="s">
        <v>210</v>
      </c>
      <c r="E37" s="48" t="str">
        <f t="shared" si="0"/>
        <v>Significantly Different</v>
      </c>
      <c r="G37" s="12">
        <f t="shared" si="1"/>
        <v>8.1</v>
      </c>
      <c r="H37" s="12">
        <f t="shared" si="2"/>
        <v>6</v>
      </c>
      <c r="I37" s="12" t="str">
        <f t="shared" si="3"/>
        <v>+/-</v>
      </c>
      <c r="J37" s="12" t="str">
        <f t="shared" si="4"/>
        <v>0.2</v>
      </c>
      <c r="K37" s="13">
        <f t="shared" si="5"/>
        <v>0.12158054711246201</v>
      </c>
      <c r="L37" s="13">
        <f t="shared" si="6"/>
        <v>-1</v>
      </c>
      <c r="M37" s="13">
        <f t="shared" si="7"/>
        <v>0.1359311840425404</v>
      </c>
      <c r="N37" s="13">
        <f t="shared" si="8"/>
        <v>-7.3566636459743089</v>
      </c>
      <c r="O37" s="12" t="s">
        <v>223</v>
      </c>
    </row>
    <row r="38" spans="1:15" x14ac:dyDescent="0.25">
      <c r="A38" s="30">
        <v>28</v>
      </c>
      <c r="B38" s="31" t="s">
        <v>244</v>
      </c>
      <c r="C38" s="32">
        <v>7.8</v>
      </c>
      <c r="D38" s="33" t="s">
        <v>210</v>
      </c>
      <c r="E38" s="48" t="str">
        <f t="shared" si="0"/>
        <v>Significantly Different</v>
      </c>
      <c r="G38" s="12">
        <f t="shared" si="1"/>
        <v>7.8</v>
      </c>
      <c r="H38" s="12">
        <f t="shared" si="2"/>
        <v>6</v>
      </c>
      <c r="I38" s="12" t="str">
        <f t="shared" si="3"/>
        <v>+/-</v>
      </c>
      <c r="J38" s="12" t="str">
        <f t="shared" si="4"/>
        <v>0.2</v>
      </c>
      <c r="K38" s="13">
        <f t="shared" si="5"/>
        <v>0.12158054711246201</v>
      </c>
      <c r="L38" s="13">
        <f t="shared" si="6"/>
        <v>-0.70000000000000018</v>
      </c>
      <c r="M38" s="13">
        <f t="shared" si="7"/>
        <v>0.1359311840425404</v>
      </c>
      <c r="N38" s="13">
        <f t="shared" si="8"/>
        <v>-5.149664552182017</v>
      </c>
      <c r="O38" s="12" t="s">
        <v>227</v>
      </c>
    </row>
    <row r="39" spans="1:15" x14ac:dyDescent="0.25">
      <c r="A39" s="30">
        <v>28</v>
      </c>
      <c r="B39" s="31" t="s">
        <v>230</v>
      </c>
      <c r="C39" s="32">
        <v>7.8</v>
      </c>
      <c r="D39" s="33" t="s">
        <v>217</v>
      </c>
      <c r="E39" s="48" t="str">
        <f t="shared" si="0"/>
        <v>Significantly Different</v>
      </c>
      <c r="G39" s="12">
        <f t="shared" si="1"/>
        <v>7.8</v>
      </c>
      <c r="H39" s="12">
        <f t="shared" si="2"/>
        <v>6</v>
      </c>
      <c r="I39" s="12" t="str">
        <f t="shared" si="3"/>
        <v>+/-</v>
      </c>
      <c r="J39" s="12" t="str">
        <f t="shared" si="4"/>
        <v>0.5</v>
      </c>
      <c r="K39" s="13">
        <f t="shared" si="5"/>
        <v>0.303951367781155</v>
      </c>
      <c r="L39" s="13">
        <f t="shared" si="6"/>
        <v>-0.70000000000000018</v>
      </c>
      <c r="M39" s="13">
        <f t="shared" si="7"/>
        <v>0.30997079109986531</v>
      </c>
      <c r="N39" s="13">
        <f t="shared" si="8"/>
        <v>-2.2582772961161899</v>
      </c>
      <c r="O39" s="12" t="s">
        <v>254</v>
      </c>
    </row>
    <row r="40" spans="1:15" x14ac:dyDescent="0.25">
      <c r="A40" s="30">
        <v>30</v>
      </c>
      <c r="B40" s="31" t="s">
        <v>231</v>
      </c>
      <c r="C40" s="32">
        <v>7.6</v>
      </c>
      <c r="D40" s="33" t="s">
        <v>210</v>
      </c>
      <c r="E40" s="48" t="str">
        <f t="shared" si="0"/>
        <v>Significantly Different</v>
      </c>
      <c r="G40" s="12">
        <f t="shared" si="1"/>
        <v>7.6</v>
      </c>
      <c r="H40" s="12">
        <f t="shared" si="2"/>
        <v>6</v>
      </c>
      <c r="I40" s="12" t="str">
        <f t="shared" si="3"/>
        <v>+/-</v>
      </c>
      <c r="J40" s="12" t="str">
        <f t="shared" si="4"/>
        <v>0.2</v>
      </c>
      <c r="K40" s="13">
        <f t="shared" si="5"/>
        <v>0.12158054711246201</v>
      </c>
      <c r="L40" s="13">
        <f t="shared" si="6"/>
        <v>-0.5</v>
      </c>
      <c r="M40" s="13">
        <f t="shared" si="7"/>
        <v>0.1359311840425404</v>
      </c>
      <c r="N40" s="13">
        <f t="shared" si="8"/>
        <v>-3.6783318229871544</v>
      </c>
      <c r="O40" s="12" t="s">
        <v>214</v>
      </c>
    </row>
    <row r="41" spans="1:15" x14ac:dyDescent="0.25">
      <c r="A41" s="30">
        <v>30</v>
      </c>
      <c r="B41" s="31" t="s">
        <v>219</v>
      </c>
      <c r="C41" s="32">
        <v>7.6</v>
      </c>
      <c r="D41" s="33" t="s">
        <v>210</v>
      </c>
      <c r="E41" s="48" t="str">
        <f t="shared" si="0"/>
        <v>Significantly Different</v>
      </c>
      <c r="G41" s="12">
        <f t="shared" si="1"/>
        <v>7.6</v>
      </c>
      <c r="H41" s="12">
        <f t="shared" si="2"/>
        <v>6</v>
      </c>
      <c r="I41" s="12" t="str">
        <f t="shared" si="3"/>
        <v>+/-</v>
      </c>
      <c r="J41" s="12" t="str">
        <f t="shared" si="4"/>
        <v>0.2</v>
      </c>
      <c r="K41" s="13">
        <f t="shared" si="5"/>
        <v>0.12158054711246201</v>
      </c>
      <c r="L41" s="13">
        <f t="shared" si="6"/>
        <v>-0.5</v>
      </c>
      <c r="M41" s="13">
        <f t="shared" si="7"/>
        <v>0.1359311840425404</v>
      </c>
      <c r="N41" s="13">
        <f t="shared" si="8"/>
        <v>-3.6783318229871544</v>
      </c>
      <c r="O41" s="12" t="s">
        <v>257</v>
      </c>
    </row>
    <row r="42" spans="1:15" x14ac:dyDescent="0.25">
      <c r="A42" s="30">
        <v>30</v>
      </c>
      <c r="B42" s="31" t="s">
        <v>225</v>
      </c>
      <c r="C42" s="32">
        <v>7.6</v>
      </c>
      <c r="D42" s="33" t="s">
        <v>210</v>
      </c>
      <c r="E42" s="48" t="str">
        <f t="shared" si="0"/>
        <v>Significantly Different</v>
      </c>
      <c r="G42" s="12">
        <f t="shared" si="1"/>
        <v>7.6</v>
      </c>
      <c r="H42" s="12">
        <f t="shared" si="2"/>
        <v>6</v>
      </c>
      <c r="I42" s="12" t="str">
        <f t="shared" si="3"/>
        <v>+/-</v>
      </c>
      <c r="J42" s="12" t="str">
        <f t="shared" si="4"/>
        <v>0.2</v>
      </c>
      <c r="K42" s="13">
        <f t="shared" si="5"/>
        <v>0.12158054711246201</v>
      </c>
      <c r="L42" s="13">
        <f t="shared" si="6"/>
        <v>-0.5</v>
      </c>
      <c r="M42" s="13">
        <f t="shared" si="7"/>
        <v>0.1359311840425404</v>
      </c>
      <c r="N42" s="13">
        <f t="shared" si="8"/>
        <v>-3.6783318229871544</v>
      </c>
      <c r="O42" s="12" t="s">
        <v>252</v>
      </c>
    </row>
    <row r="43" spans="1:15" x14ac:dyDescent="0.25">
      <c r="A43" s="30">
        <v>33</v>
      </c>
      <c r="B43" s="31" t="s">
        <v>243</v>
      </c>
      <c r="C43" s="32">
        <v>7.5</v>
      </c>
      <c r="D43" s="33" t="s">
        <v>206</v>
      </c>
      <c r="E43" s="48" t="str">
        <f t="shared" si="0"/>
        <v>Significantly Different</v>
      </c>
      <c r="G43" s="12">
        <f t="shared" si="1"/>
        <v>7.5</v>
      </c>
      <c r="H43" s="12">
        <f t="shared" si="2"/>
        <v>6</v>
      </c>
      <c r="I43" s="12" t="str">
        <f t="shared" si="3"/>
        <v>+/-</v>
      </c>
      <c r="J43" s="12" t="str">
        <f t="shared" si="4"/>
        <v>0.1</v>
      </c>
      <c r="K43" s="13">
        <f t="shared" si="5"/>
        <v>6.0790273556231005E-2</v>
      </c>
      <c r="L43" s="13">
        <f t="shared" si="6"/>
        <v>-0.40000000000000036</v>
      </c>
      <c r="M43" s="13">
        <f t="shared" si="7"/>
        <v>8.5970429323592404E-2</v>
      </c>
      <c r="N43" s="13">
        <f t="shared" si="8"/>
        <v>-4.6527626202074872</v>
      </c>
      <c r="O43" s="12" t="s">
        <v>259</v>
      </c>
    </row>
    <row r="44" spans="1:15" x14ac:dyDescent="0.25">
      <c r="A44" s="30">
        <v>34</v>
      </c>
      <c r="B44" s="31" t="s">
        <v>237</v>
      </c>
      <c r="C44" s="32">
        <v>7.4</v>
      </c>
      <c r="D44" s="33" t="s">
        <v>210</v>
      </c>
      <c r="E44" s="48" t="str">
        <f t="shared" si="0"/>
        <v>Significantly Different</v>
      </c>
      <c r="G44" s="12">
        <f t="shared" si="1"/>
        <v>7.4</v>
      </c>
      <c r="H44" s="12">
        <f t="shared" si="2"/>
        <v>6</v>
      </c>
      <c r="I44" s="12" t="str">
        <f t="shared" si="3"/>
        <v>+/-</v>
      </c>
      <c r="J44" s="12" t="str">
        <f t="shared" si="4"/>
        <v>0.2</v>
      </c>
      <c r="K44" s="13">
        <f t="shared" si="5"/>
        <v>0.12158054711246201</v>
      </c>
      <c r="L44" s="13">
        <f t="shared" si="6"/>
        <v>-0.30000000000000071</v>
      </c>
      <c r="M44" s="13">
        <f t="shared" si="7"/>
        <v>0.1359311840425404</v>
      </c>
      <c r="N44" s="13">
        <f t="shared" si="8"/>
        <v>-2.2069990937922976</v>
      </c>
      <c r="O44" s="12" t="s">
        <v>261</v>
      </c>
    </row>
    <row r="45" spans="1:15" x14ac:dyDescent="0.25">
      <c r="A45" s="30">
        <v>35</v>
      </c>
      <c r="B45" s="31" t="s">
        <v>248</v>
      </c>
      <c r="C45" s="32">
        <v>7.3</v>
      </c>
      <c r="D45" s="33" t="s">
        <v>206</v>
      </c>
      <c r="E45" s="48" t="str">
        <f t="shared" si="0"/>
        <v>Significantly Different</v>
      </c>
      <c r="G45" s="12">
        <f t="shared" si="1"/>
        <v>7.3</v>
      </c>
      <c r="H45" s="12">
        <f t="shared" si="2"/>
        <v>6</v>
      </c>
      <c r="I45" s="12" t="str">
        <f t="shared" si="3"/>
        <v>+/-</v>
      </c>
      <c r="J45" s="12" t="str">
        <f t="shared" si="4"/>
        <v>0.1</v>
      </c>
      <c r="K45" s="13">
        <f t="shared" si="5"/>
        <v>6.0790273556231005E-2</v>
      </c>
      <c r="L45" s="13">
        <f t="shared" si="6"/>
        <v>-0.20000000000000018</v>
      </c>
      <c r="M45" s="13">
        <f t="shared" si="7"/>
        <v>8.5970429323592404E-2</v>
      </c>
      <c r="N45" s="13">
        <f t="shared" si="8"/>
        <v>-2.3263813101037436</v>
      </c>
      <c r="O45" s="12" t="s">
        <v>230</v>
      </c>
    </row>
    <row r="46" spans="1:15" x14ac:dyDescent="0.25">
      <c r="A46" s="30">
        <v>36</v>
      </c>
      <c r="B46" s="31" t="s">
        <v>250</v>
      </c>
      <c r="C46" s="32">
        <v>7.2</v>
      </c>
      <c r="D46" s="33" t="s">
        <v>228</v>
      </c>
      <c r="E46" s="48" t="str">
        <f t="shared" si="0"/>
        <v>Not Significantly Different</v>
      </c>
      <c r="G46" s="12">
        <f t="shared" si="1"/>
        <v>7.2</v>
      </c>
      <c r="H46" s="12">
        <f t="shared" si="2"/>
        <v>6</v>
      </c>
      <c r="I46" s="12" t="str">
        <f t="shared" si="3"/>
        <v>+/-</v>
      </c>
      <c r="J46" s="12" t="str">
        <f t="shared" si="4"/>
        <v>0.3</v>
      </c>
      <c r="K46" s="13">
        <f t="shared" si="5"/>
        <v>0.18237082066869301</v>
      </c>
      <c r="L46" s="13">
        <f t="shared" si="6"/>
        <v>-0.10000000000000053</v>
      </c>
      <c r="M46" s="13">
        <f t="shared" si="7"/>
        <v>0.19223572402239389</v>
      </c>
      <c r="N46" s="13">
        <f t="shared" si="8"/>
        <v>-0.52019467509770112</v>
      </c>
      <c r="O46" s="12" t="s">
        <v>243</v>
      </c>
    </row>
    <row r="47" spans="1:15" x14ac:dyDescent="0.25">
      <c r="A47" s="30">
        <v>36</v>
      </c>
      <c r="B47" s="31" t="s">
        <v>234</v>
      </c>
      <c r="C47" s="32">
        <v>7.2</v>
      </c>
      <c r="D47" s="33" t="s">
        <v>206</v>
      </c>
      <c r="E47" s="48" t="str">
        <f t="shared" si="0"/>
        <v>Not Significantly Different</v>
      </c>
      <c r="G47" s="12">
        <f t="shared" si="1"/>
        <v>7.2</v>
      </c>
      <c r="H47" s="12">
        <f t="shared" si="2"/>
        <v>6</v>
      </c>
      <c r="I47" s="12" t="str">
        <f t="shared" si="3"/>
        <v>+/-</v>
      </c>
      <c r="J47" s="12" t="str">
        <f t="shared" si="4"/>
        <v>0.1</v>
      </c>
      <c r="K47" s="13">
        <f t="shared" si="5"/>
        <v>6.0790273556231005E-2</v>
      </c>
      <c r="L47" s="13">
        <f t="shared" si="6"/>
        <v>-0.10000000000000053</v>
      </c>
      <c r="M47" s="13">
        <f t="shared" si="7"/>
        <v>8.5970429323592404E-2</v>
      </c>
      <c r="N47" s="13">
        <f t="shared" si="8"/>
        <v>-1.1631906550518769</v>
      </c>
      <c r="O47" s="12" t="s">
        <v>260</v>
      </c>
    </row>
    <row r="48" spans="1:15" x14ac:dyDescent="0.25">
      <c r="A48" s="30">
        <v>38</v>
      </c>
      <c r="B48" s="31" t="s">
        <v>241</v>
      </c>
      <c r="C48" s="32">
        <v>7</v>
      </c>
      <c r="D48" s="33" t="s">
        <v>210</v>
      </c>
      <c r="E48" s="48" t="str">
        <f t="shared" si="0"/>
        <v>Not Significantly Different</v>
      </c>
      <c r="G48" s="12">
        <f t="shared" si="1"/>
        <v>7</v>
      </c>
      <c r="H48" s="12">
        <f t="shared" si="2"/>
        <v>6</v>
      </c>
      <c r="I48" s="12" t="str">
        <f t="shared" si="3"/>
        <v>+/-</v>
      </c>
      <c r="J48" s="12" t="str">
        <f t="shared" si="4"/>
        <v>0.2</v>
      </c>
      <c r="K48" s="13">
        <f t="shared" si="5"/>
        <v>0.12158054711246201</v>
      </c>
      <c r="L48" s="13">
        <f t="shared" si="6"/>
        <v>9.9999999999999645E-2</v>
      </c>
      <c r="M48" s="13">
        <f t="shared" si="7"/>
        <v>0.1359311840425404</v>
      </c>
      <c r="N48" s="13">
        <f t="shared" si="8"/>
        <v>0.73566636459742829</v>
      </c>
      <c r="O48" s="12" t="s">
        <v>239</v>
      </c>
    </row>
    <row r="49" spans="1:15" x14ac:dyDescent="0.25">
      <c r="A49" s="30">
        <v>39</v>
      </c>
      <c r="B49" s="31" t="s">
        <v>249</v>
      </c>
      <c r="C49" s="32">
        <v>6.8</v>
      </c>
      <c r="D49" s="33" t="s">
        <v>206</v>
      </c>
      <c r="E49" s="48" t="str">
        <f t="shared" si="0"/>
        <v>Significantly Different</v>
      </c>
      <c r="G49" s="12">
        <f t="shared" si="1"/>
        <v>6.8</v>
      </c>
      <c r="H49" s="12">
        <f t="shared" si="2"/>
        <v>6</v>
      </c>
      <c r="I49" s="12" t="str">
        <f t="shared" si="3"/>
        <v>+/-</v>
      </c>
      <c r="J49" s="12" t="str">
        <f t="shared" si="4"/>
        <v>0.1</v>
      </c>
      <c r="K49" s="13">
        <f t="shared" si="5"/>
        <v>6.0790273556231005E-2</v>
      </c>
      <c r="L49" s="13">
        <f t="shared" si="6"/>
        <v>0.29999999999999982</v>
      </c>
      <c r="M49" s="13">
        <f t="shared" si="7"/>
        <v>8.5970429323592404E-2</v>
      </c>
      <c r="N49" s="13">
        <f t="shared" si="8"/>
        <v>3.4895719651556099</v>
      </c>
      <c r="O49" s="12" t="s">
        <v>248</v>
      </c>
    </row>
    <row r="50" spans="1:15" x14ac:dyDescent="0.25">
      <c r="A50" s="30">
        <v>39</v>
      </c>
      <c r="B50" s="31" t="s">
        <v>240</v>
      </c>
      <c r="C50" s="32">
        <v>6.8</v>
      </c>
      <c r="D50" s="33" t="s">
        <v>206</v>
      </c>
      <c r="E50" s="48" t="str">
        <f t="shared" si="0"/>
        <v>Significantly Different</v>
      </c>
      <c r="G50" s="12">
        <f t="shared" si="1"/>
        <v>6.8</v>
      </c>
      <c r="H50" s="12">
        <f t="shared" si="2"/>
        <v>6</v>
      </c>
      <c r="I50" s="12" t="str">
        <f t="shared" si="3"/>
        <v>+/-</v>
      </c>
      <c r="J50" s="12" t="str">
        <f t="shared" si="4"/>
        <v>0.1</v>
      </c>
      <c r="K50" s="13">
        <f t="shared" si="5"/>
        <v>6.0790273556231005E-2</v>
      </c>
      <c r="L50" s="13">
        <f t="shared" si="6"/>
        <v>0.29999999999999982</v>
      </c>
      <c r="M50" s="13">
        <f t="shared" si="7"/>
        <v>8.5970429323592404E-2</v>
      </c>
      <c r="N50" s="13">
        <f t="shared" si="8"/>
        <v>3.4895719651556099</v>
      </c>
      <c r="O50" s="12" t="s">
        <v>245</v>
      </c>
    </row>
    <row r="51" spans="1:15" x14ac:dyDescent="0.25">
      <c r="A51" s="30">
        <v>39</v>
      </c>
      <c r="B51" s="31" t="s">
        <v>258</v>
      </c>
      <c r="C51" s="32">
        <v>6.8</v>
      </c>
      <c r="D51" s="33" t="s">
        <v>206</v>
      </c>
      <c r="E51" s="48" t="str">
        <f t="shared" si="0"/>
        <v>Significantly Different</v>
      </c>
      <c r="G51" s="12">
        <f t="shared" si="1"/>
        <v>6.8</v>
      </c>
      <c r="H51" s="12">
        <f t="shared" si="2"/>
        <v>6</v>
      </c>
      <c r="I51" s="12" t="str">
        <f t="shared" si="3"/>
        <v>+/-</v>
      </c>
      <c r="J51" s="12" t="str">
        <f t="shared" si="4"/>
        <v>0.1</v>
      </c>
      <c r="K51" s="13">
        <f t="shared" si="5"/>
        <v>6.0790273556231005E-2</v>
      </c>
      <c r="L51" s="13">
        <f t="shared" si="6"/>
        <v>0.29999999999999982</v>
      </c>
      <c r="M51" s="13">
        <f t="shared" si="7"/>
        <v>8.5970429323592404E-2</v>
      </c>
      <c r="N51" s="13">
        <f t="shared" si="8"/>
        <v>3.4895719651556099</v>
      </c>
      <c r="O51" s="12" t="s">
        <v>263</v>
      </c>
    </row>
    <row r="52" spans="1:15" x14ac:dyDescent="0.25">
      <c r="A52" s="30">
        <v>42</v>
      </c>
      <c r="B52" s="31" t="s">
        <v>209</v>
      </c>
      <c r="C52" s="32">
        <v>6.7</v>
      </c>
      <c r="D52" s="33" t="s">
        <v>255</v>
      </c>
      <c r="E52" s="48" t="str">
        <f t="shared" si="0"/>
        <v>Not Significantly Different</v>
      </c>
      <c r="G52" s="12">
        <f t="shared" si="1"/>
        <v>6.7</v>
      </c>
      <c r="H52" s="12">
        <f t="shared" si="2"/>
        <v>6</v>
      </c>
      <c r="I52" s="12" t="str">
        <f t="shared" si="3"/>
        <v>+/-</v>
      </c>
      <c r="J52" s="12" t="str">
        <f t="shared" si="4"/>
        <v>0.4</v>
      </c>
      <c r="K52" s="13">
        <f t="shared" si="5"/>
        <v>0.24316109422492402</v>
      </c>
      <c r="L52" s="13">
        <f t="shared" si="6"/>
        <v>0.39999999999999947</v>
      </c>
      <c r="M52" s="13">
        <f t="shared" si="7"/>
        <v>0.25064471888253259</v>
      </c>
      <c r="N52" s="13">
        <f t="shared" si="8"/>
        <v>1.5958844127390686</v>
      </c>
      <c r="O52" s="12" t="s">
        <v>238</v>
      </c>
    </row>
    <row r="53" spans="1:15" x14ac:dyDescent="0.25">
      <c r="A53" s="30">
        <v>43</v>
      </c>
      <c r="B53" s="31" t="s">
        <v>245</v>
      </c>
      <c r="C53" s="32">
        <v>6.5</v>
      </c>
      <c r="D53" s="33" t="s">
        <v>255</v>
      </c>
      <c r="E53" s="48" t="str">
        <f t="shared" si="0"/>
        <v>Significantly Different</v>
      </c>
      <c r="G53" s="12">
        <f t="shared" si="1"/>
        <v>6.5</v>
      </c>
      <c r="H53" s="12">
        <f t="shared" si="2"/>
        <v>6</v>
      </c>
      <c r="I53" s="12" t="str">
        <f t="shared" si="3"/>
        <v>+/-</v>
      </c>
      <c r="J53" s="12" t="str">
        <f t="shared" si="4"/>
        <v>0.4</v>
      </c>
      <c r="K53" s="13">
        <f t="shared" si="5"/>
        <v>0.24316109422492402</v>
      </c>
      <c r="L53" s="13">
        <f t="shared" si="6"/>
        <v>0.59999999999999964</v>
      </c>
      <c r="M53" s="13">
        <f t="shared" si="7"/>
        <v>0.25064471888253259</v>
      </c>
      <c r="N53" s="13">
        <f t="shared" si="8"/>
        <v>2.3938266191086046</v>
      </c>
      <c r="O53" s="12" t="s">
        <v>251</v>
      </c>
    </row>
    <row r="54" spans="1:15" x14ac:dyDescent="0.25">
      <c r="A54" s="30">
        <v>44</v>
      </c>
      <c r="B54" s="31" t="s">
        <v>222</v>
      </c>
      <c r="C54" s="32">
        <v>5.8</v>
      </c>
      <c r="D54" s="33" t="s">
        <v>210</v>
      </c>
      <c r="E54" s="48" t="str">
        <f t="shared" si="0"/>
        <v>Significantly Different</v>
      </c>
      <c r="G54" s="12">
        <f t="shared" si="1"/>
        <v>5.8</v>
      </c>
      <c r="H54" s="12">
        <f t="shared" si="2"/>
        <v>6</v>
      </c>
      <c r="I54" s="12" t="str">
        <f t="shared" si="3"/>
        <v>+/-</v>
      </c>
      <c r="J54" s="12" t="str">
        <f t="shared" si="4"/>
        <v>0.2</v>
      </c>
      <c r="K54" s="13">
        <f t="shared" si="5"/>
        <v>0.12158054711246201</v>
      </c>
      <c r="L54" s="13">
        <f t="shared" si="6"/>
        <v>1.2999999999999998</v>
      </c>
      <c r="M54" s="13">
        <f t="shared" si="7"/>
        <v>0.1359311840425404</v>
      </c>
      <c r="N54" s="13">
        <f t="shared" si="8"/>
        <v>9.563662739766599</v>
      </c>
      <c r="O54" s="12" t="s">
        <v>258</v>
      </c>
    </row>
    <row r="55" spans="1:15" x14ac:dyDescent="0.25">
      <c r="A55" s="30">
        <v>45</v>
      </c>
      <c r="B55" s="31" t="s">
        <v>235</v>
      </c>
      <c r="C55" s="32">
        <v>5.7</v>
      </c>
      <c r="D55" s="33" t="s">
        <v>206</v>
      </c>
      <c r="E55" s="48" t="str">
        <f t="shared" si="0"/>
        <v>Significantly Different</v>
      </c>
      <c r="G55" s="12">
        <f t="shared" si="1"/>
        <v>5.7</v>
      </c>
      <c r="H55" s="12">
        <f t="shared" si="2"/>
        <v>6</v>
      </c>
      <c r="I55" s="12" t="str">
        <f t="shared" si="3"/>
        <v>+/-</v>
      </c>
      <c r="J55" s="12" t="str">
        <f t="shared" si="4"/>
        <v>0.1</v>
      </c>
      <c r="K55" s="13">
        <f t="shared" si="5"/>
        <v>6.0790273556231005E-2</v>
      </c>
      <c r="L55" s="13">
        <f t="shared" si="6"/>
        <v>1.3999999999999995</v>
      </c>
      <c r="M55" s="13">
        <f t="shared" si="7"/>
        <v>8.5970429323592404E-2</v>
      </c>
      <c r="N55" s="13">
        <f t="shared" si="8"/>
        <v>16.284669170726183</v>
      </c>
      <c r="O55" s="12" t="s">
        <v>232</v>
      </c>
    </row>
    <row r="56" spans="1:15" x14ac:dyDescent="0.25">
      <c r="A56" s="30">
        <v>46</v>
      </c>
      <c r="B56" s="31" t="s">
        <v>232</v>
      </c>
      <c r="C56" s="32">
        <v>5.4</v>
      </c>
      <c r="D56" s="33" t="s">
        <v>210</v>
      </c>
      <c r="E56" s="48" t="str">
        <f t="shared" si="0"/>
        <v>Significantly Different</v>
      </c>
      <c r="G56" s="12">
        <f t="shared" si="1"/>
        <v>5.4</v>
      </c>
      <c r="H56" s="12">
        <f t="shared" si="2"/>
        <v>6</v>
      </c>
      <c r="I56" s="12" t="str">
        <f t="shared" si="3"/>
        <v>+/-</v>
      </c>
      <c r="J56" s="12" t="str">
        <f t="shared" si="4"/>
        <v>0.2</v>
      </c>
      <c r="K56" s="13">
        <f t="shared" si="5"/>
        <v>0.12158054711246201</v>
      </c>
      <c r="L56" s="13">
        <f t="shared" si="6"/>
        <v>1.6999999999999993</v>
      </c>
      <c r="M56" s="13">
        <f t="shared" si="7"/>
        <v>0.1359311840425404</v>
      </c>
      <c r="N56" s="13">
        <f t="shared" si="8"/>
        <v>12.50632819815632</v>
      </c>
      <c r="O56" s="12" t="s">
        <v>209</v>
      </c>
    </row>
    <row r="57" spans="1:15" x14ac:dyDescent="0.25">
      <c r="A57" s="30">
        <v>47</v>
      </c>
      <c r="B57" s="31" t="s">
        <v>247</v>
      </c>
      <c r="C57" s="32">
        <v>5.3</v>
      </c>
      <c r="D57" s="33" t="s">
        <v>210</v>
      </c>
      <c r="E57" s="48" t="str">
        <f t="shared" si="0"/>
        <v>Significantly Different</v>
      </c>
      <c r="G57" s="12">
        <f t="shared" si="1"/>
        <v>5.3</v>
      </c>
      <c r="H57" s="12">
        <f t="shared" si="2"/>
        <v>6</v>
      </c>
      <c r="I57" s="12" t="str">
        <f t="shared" si="3"/>
        <v>+/-</v>
      </c>
      <c r="J57" s="12" t="str">
        <f t="shared" si="4"/>
        <v>0.2</v>
      </c>
      <c r="K57" s="13">
        <f t="shared" si="5"/>
        <v>0.12158054711246201</v>
      </c>
      <c r="L57" s="13">
        <f t="shared" si="6"/>
        <v>1.7999999999999998</v>
      </c>
      <c r="M57" s="13">
        <f t="shared" si="7"/>
        <v>0.1359311840425404</v>
      </c>
      <c r="N57" s="13">
        <f t="shared" si="8"/>
        <v>13.241994562753755</v>
      </c>
      <c r="O57" s="12" t="s">
        <v>262</v>
      </c>
    </row>
    <row r="58" spans="1:15" x14ac:dyDescent="0.25">
      <c r="A58" s="30">
        <v>48</v>
      </c>
      <c r="B58" s="31" t="s">
        <v>218</v>
      </c>
      <c r="C58" s="32">
        <v>5.0999999999999996</v>
      </c>
      <c r="D58" s="33" t="s">
        <v>206</v>
      </c>
      <c r="E58" s="48" t="str">
        <f t="shared" si="0"/>
        <v>Significantly Different</v>
      </c>
      <c r="G58" s="12">
        <f t="shared" si="1"/>
        <v>5.0999999999999996</v>
      </c>
      <c r="H58" s="12">
        <f t="shared" si="2"/>
        <v>6</v>
      </c>
      <c r="I58" s="12" t="str">
        <f t="shared" si="3"/>
        <v>+/-</v>
      </c>
      <c r="J58" s="12" t="str">
        <f t="shared" si="4"/>
        <v>0.1</v>
      </c>
      <c r="K58" s="13">
        <f t="shared" si="5"/>
        <v>6.0790273556231005E-2</v>
      </c>
      <c r="L58" s="13">
        <f t="shared" si="6"/>
        <v>2</v>
      </c>
      <c r="M58" s="13">
        <f t="shared" si="7"/>
        <v>8.5970429323592404E-2</v>
      </c>
      <c r="N58" s="13">
        <f t="shared" si="8"/>
        <v>23.263813101037414</v>
      </c>
      <c r="O58" s="12" t="s">
        <v>256</v>
      </c>
    </row>
    <row r="59" spans="1:15" x14ac:dyDescent="0.25">
      <c r="A59" s="30">
        <v>49</v>
      </c>
      <c r="B59" s="31" t="s">
        <v>257</v>
      </c>
      <c r="C59" s="32">
        <v>4.4000000000000004</v>
      </c>
      <c r="D59" s="33" t="s">
        <v>206</v>
      </c>
      <c r="E59" s="48" t="str">
        <f t="shared" si="0"/>
        <v>Significantly Different</v>
      </c>
      <c r="G59" s="12">
        <f t="shared" si="1"/>
        <v>4.4000000000000004</v>
      </c>
      <c r="H59" s="12">
        <f t="shared" si="2"/>
        <v>6</v>
      </c>
      <c r="I59" s="12" t="str">
        <f t="shared" si="3"/>
        <v>+/-</v>
      </c>
      <c r="J59" s="12" t="str">
        <f t="shared" si="4"/>
        <v>0.1</v>
      </c>
      <c r="K59" s="13">
        <f t="shared" si="5"/>
        <v>6.0790273556231005E-2</v>
      </c>
      <c r="L59" s="13">
        <f t="shared" si="6"/>
        <v>2.6999999999999993</v>
      </c>
      <c r="M59" s="13">
        <f t="shared" si="7"/>
        <v>8.5970429323592404E-2</v>
      </c>
      <c r="N59" s="13">
        <f t="shared" si="8"/>
        <v>31.406147686400502</v>
      </c>
      <c r="O59" s="12" t="s">
        <v>212</v>
      </c>
    </row>
    <row r="60" spans="1:15" x14ac:dyDescent="0.25">
      <c r="A60" s="30">
        <v>49</v>
      </c>
      <c r="B60" s="31" t="s">
        <v>259</v>
      </c>
      <c r="C60" s="32">
        <v>4.4000000000000004</v>
      </c>
      <c r="D60" s="33" t="s">
        <v>206</v>
      </c>
      <c r="E60" s="48" t="str">
        <f t="shared" si="0"/>
        <v>Significantly Different</v>
      </c>
      <c r="G60" s="12">
        <f t="shared" si="1"/>
        <v>4.4000000000000004</v>
      </c>
      <c r="H60" s="12">
        <f t="shared" si="2"/>
        <v>6</v>
      </c>
      <c r="I60" s="12" t="str">
        <f t="shared" si="3"/>
        <v>+/-</v>
      </c>
      <c r="J60" s="12" t="str">
        <f t="shared" si="4"/>
        <v>0.1</v>
      </c>
      <c r="K60" s="13">
        <f t="shared" si="5"/>
        <v>6.0790273556231005E-2</v>
      </c>
      <c r="L60" s="13">
        <f t="shared" si="6"/>
        <v>2.6999999999999993</v>
      </c>
      <c r="M60" s="13">
        <f t="shared" si="7"/>
        <v>8.5970429323592404E-2</v>
      </c>
      <c r="N60" s="13">
        <f t="shared" si="8"/>
        <v>31.406147686400502</v>
      </c>
      <c r="O60" s="12" t="s">
        <v>234</v>
      </c>
    </row>
    <row r="61" spans="1:15" x14ac:dyDescent="0.25">
      <c r="A61" s="30">
        <v>51</v>
      </c>
      <c r="B61" s="31" t="s">
        <v>226</v>
      </c>
      <c r="C61" s="32">
        <v>4.0999999999999996</v>
      </c>
      <c r="D61" s="33" t="s">
        <v>255</v>
      </c>
      <c r="E61" s="48" t="str">
        <f t="shared" si="0"/>
        <v>Significantly Different</v>
      </c>
      <c r="G61" s="12">
        <f t="shared" si="1"/>
        <v>4.0999999999999996</v>
      </c>
      <c r="H61" s="12">
        <f t="shared" si="2"/>
        <v>6</v>
      </c>
      <c r="I61" s="12" t="str">
        <f t="shared" si="3"/>
        <v>+/-</v>
      </c>
      <c r="J61" s="12" t="str">
        <f t="shared" si="4"/>
        <v>0.4</v>
      </c>
      <c r="K61" s="13">
        <f t="shared" si="5"/>
        <v>0.24316109422492402</v>
      </c>
      <c r="L61" s="13">
        <f t="shared" si="6"/>
        <v>3</v>
      </c>
      <c r="M61" s="13">
        <f t="shared" si="7"/>
        <v>0.25064471888253259</v>
      </c>
      <c r="N61" s="13">
        <f t="shared" si="8"/>
        <v>11.969133095543031</v>
      </c>
      <c r="O61" s="12" t="s">
        <v>216</v>
      </c>
    </row>
    <row r="62" spans="1:15" ht="15.75" thickBot="1" x14ac:dyDescent="0.3">
      <c r="A62" s="36"/>
      <c r="B62" s="37" t="s">
        <v>264</v>
      </c>
      <c r="C62" s="38">
        <v>2.9</v>
      </c>
      <c r="D62" s="39" t="s">
        <v>210</v>
      </c>
      <c r="E62" s="49" t="str">
        <f t="shared" si="0"/>
        <v>Significantly Different</v>
      </c>
      <c r="G62" s="12">
        <f t="shared" si="1"/>
        <v>2.9</v>
      </c>
      <c r="H62" s="12">
        <f t="shared" si="2"/>
        <v>6</v>
      </c>
      <c r="I62" s="12" t="str">
        <f t="shared" si="3"/>
        <v>+/-</v>
      </c>
      <c r="J62" s="12" t="str">
        <f t="shared" si="4"/>
        <v>0.2</v>
      </c>
      <c r="K62" s="13">
        <f t="shared" si="5"/>
        <v>0.12158054711246201</v>
      </c>
      <c r="L62" s="13">
        <f t="shared" si="6"/>
        <v>4.1999999999999993</v>
      </c>
      <c r="M62" s="13">
        <f t="shared" si="7"/>
        <v>0.1359311840425404</v>
      </c>
      <c r="N62" s="13">
        <f t="shared" si="8"/>
        <v>30.897987313092091</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179" priority="5" operator="equal">
      <formula>"State Selected"</formula>
    </cfRule>
    <cfRule type="cellIs" dxfId="178" priority="6" operator="equal">
      <formula>"Not Significantly Different"</formula>
    </cfRule>
  </conditionalFormatting>
  <conditionalFormatting sqref="E10:E62">
    <cfRule type="cellIs" dxfId="177" priority="1" operator="equal">
      <formula>"OTHER ERROR"</formula>
    </cfRule>
    <cfRule type="cellIs" dxfId="176" priority="2" operator="equal">
      <formula>"Statistical Test not applicable"</formula>
    </cfRule>
    <cfRule type="cellIs" dxfId="175" priority="3" operator="equal">
      <formula>"Geography Selected"</formula>
    </cfRule>
    <cfRule type="cellIs" dxfId="174"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46CA675B-0C7F-4F7D-8C05-04E3C494E20A}">
      <formula1>$O$10:$O$62</formula1>
    </dataValidation>
  </dataValidation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C1A7B-FB86-47E4-B01C-4501CC630929}">
  <sheetPr codeName="Sheet122"/>
  <dimension ref="A1:P73"/>
  <sheetViews>
    <sheetView zoomScaleNormal="100" workbookViewId="0">
      <pane ySplit="9" topLeftCell="A21"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121</v>
      </c>
    </row>
    <row r="2" spans="1:16" x14ac:dyDescent="0.25">
      <c r="A2" s="14" t="s">
        <v>181</v>
      </c>
      <c r="B2" s="12" t="s">
        <v>696</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11.3</v>
      </c>
      <c r="C6" s="12" t="s">
        <v>188</v>
      </c>
      <c r="H6" s="19" t="s">
        <v>189</v>
      </c>
      <c r="I6" s="12">
        <f>VLOOKUP($B$4,$B$9:$K$62,6,FALSE)</f>
        <v>11.3</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11.3</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11.3</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252</v>
      </c>
      <c r="C11" s="32">
        <v>17.3</v>
      </c>
      <c r="D11" s="35" t="s">
        <v>294</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17.3</v>
      </c>
      <c r="H11" s="12">
        <f t="shared" ref="H11:H62" si="2">LEN(TRIM(D11))</f>
        <v>6</v>
      </c>
      <c r="I11" s="12" t="str">
        <f t="shared" ref="I11:I62" si="3">IF(H11&gt;=3,MID(TRIM(D11),1,3),"NO")</f>
        <v>+/-</v>
      </c>
      <c r="J11" s="12" t="str">
        <f t="shared" ref="J11:J62" si="4">IF(TRIM(I11)="+/-",MID(TRIM(D11),4,H11-3),D11)</f>
        <v>0.8</v>
      </c>
      <c r="K11" s="13">
        <f t="shared" ref="K11:K62" si="5">IF(TRIM(J11)="*****",0,IF(ISERROR(VALUE(J11)),"NA",VALUE(J11/$I$4)))</f>
        <v>0.48632218844984804</v>
      </c>
      <c r="L11" s="13">
        <f t="shared" ref="L11:L62" si="6">IF(AND(ISNUMBER(G11),ISNUMBER($I$6)),$I$6-G11,"N/A")</f>
        <v>-6</v>
      </c>
      <c r="M11" s="13">
        <f t="shared" ref="M11:M62" si="7">IF(AND(ISNUMBER(K11),ISNUMBER($I$7)),SQRT(K11^2+($I$7)^2),"N/A")</f>
        <v>0.49010685399991183</v>
      </c>
      <c r="N11" s="13">
        <f>IF(AND(ISNUMBER(L11),ISNUMBER(M11),M11&lt;&gt;0),L11/M11,"NA")</f>
        <v>-12.242228303954874</v>
      </c>
      <c r="O11" s="12" t="s">
        <v>208</v>
      </c>
    </row>
    <row r="12" spans="1:16" x14ac:dyDescent="0.25">
      <c r="A12" s="30">
        <v>2</v>
      </c>
      <c r="B12" s="31" t="s">
        <v>212</v>
      </c>
      <c r="C12" s="32">
        <v>16.600000000000001</v>
      </c>
      <c r="D12" s="33" t="s">
        <v>265</v>
      </c>
      <c r="E12" s="48" t="str">
        <f t="shared" si="0"/>
        <v>Significantly Different</v>
      </c>
      <c r="G12" s="12">
        <f t="shared" si="1"/>
        <v>16.600000000000001</v>
      </c>
      <c r="H12" s="12">
        <f t="shared" si="2"/>
        <v>6</v>
      </c>
      <c r="I12" s="12" t="str">
        <f t="shared" si="3"/>
        <v>+/-</v>
      </c>
      <c r="J12" s="12" t="str">
        <f t="shared" si="4"/>
        <v>0.7</v>
      </c>
      <c r="K12" s="13">
        <f t="shared" si="5"/>
        <v>0.42553191489361697</v>
      </c>
      <c r="L12" s="13">
        <f t="shared" si="6"/>
        <v>-5.3000000000000007</v>
      </c>
      <c r="M12" s="13">
        <f t="shared" si="7"/>
        <v>0.42985214661796195</v>
      </c>
      <c r="N12" s="13">
        <f t="shared" ref="N12:N62" si="8">IF(AND(ISNUMBER(L12),ISNUMBER(M12),M12&lt;&gt;0),L12/M12,"NA")</f>
        <v>-12.329820943549834</v>
      </c>
      <c r="O12" s="12" t="s">
        <v>211</v>
      </c>
    </row>
    <row r="13" spans="1:16" x14ac:dyDescent="0.25">
      <c r="A13" s="30">
        <v>3</v>
      </c>
      <c r="B13" s="31" t="s">
        <v>245</v>
      </c>
      <c r="C13" s="32">
        <v>15.4</v>
      </c>
      <c r="D13" s="33" t="s">
        <v>320</v>
      </c>
      <c r="E13" s="48" t="str">
        <f t="shared" si="0"/>
        <v>Significantly Different</v>
      </c>
      <c r="G13" s="12">
        <f t="shared" si="1"/>
        <v>15.4</v>
      </c>
      <c r="H13" s="12">
        <f t="shared" si="2"/>
        <v>6</v>
      </c>
      <c r="I13" s="12" t="str">
        <f t="shared" si="3"/>
        <v>+/-</v>
      </c>
      <c r="J13" s="12" t="str">
        <f t="shared" si="4"/>
        <v>1.0</v>
      </c>
      <c r="K13" s="13">
        <f t="shared" si="5"/>
        <v>0.60790273556231</v>
      </c>
      <c r="L13" s="13">
        <f t="shared" si="6"/>
        <v>-4.0999999999999996</v>
      </c>
      <c r="M13" s="13">
        <f t="shared" si="7"/>
        <v>0.61093468821403585</v>
      </c>
      <c r="N13" s="13">
        <f t="shared" si="8"/>
        <v>-6.7110283293712714</v>
      </c>
      <c r="O13" s="12" t="s">
        <v>213</v>
      </c>
    </row>
    <row r="14" spans="1:16" x14ac:dyDescent="0.25">
      <c r="A14" s="30">
        <v>4</v>
      </c>
      <c r="B14" s="31" t="s">
        <v>241</v>
      </c>
      <c r="C14" s="32">
        <v>15</v>
      </c>
      <c r="D14" s="33" t="s">
        <v>217</v>
      </c>
      <c r="E14" s="48" t="str">
        <f t="shared" si="0"/>
        <v>Significantly Different</v>
      </c>
      <c r="G14" s="12">
        <f t="shared" si="1"/>
        <v>15</v>
      </c>
      <c r="H14" s="12">
        <f t="shared" si="2"/>
        <v>6</v>
      </c>
      <c r="I14" s="12" t="str">
        <f t="shared" si="3"/>
        <v>+/-</v>
      </c>
      <c r="J14" s="12" t="str">
        <f t="shared" si="4"/>
        <v>0.5</v>
      </c>
      <c r="K14" s="13">
        <f t="shared" si="5"/>
        <v>0.303951367781155</v>
      </c>
      <c r="L14" s="13">
        <f t="shared" si="6"/>
        <v>-3.6999999999999993</v>
      </c>
      <c r="M14" s="13">
        <f t="shared" si="7"/>
        <v>0.30997079109986531</v>
      </c>
      <c r="N14" s="13">
        <f t="shared" si="8"/>
        <v>-11.936608565185571</v>
      </c>
      <c r="O14" s="12" t="s">
        <v>215</v>
      </c>
    </row>
    <row r="15" spans="1:16" x14ac:dyDescent="0.25">
      <c r="A15" s="30">
        <v>5</v>
      </c>
      <c r="B15" s="31" t="s">
        <v>250</v>
      </c>
      <c r="C15" s="32">
        <v>14.8</v>
      </c>
      <c r="D15" s="33" t="s">
        <v>253</v>
      </c>
      <c r="E15" s="48" t="str">
        <f t="shared" si="0"/>
        <v>Significantly Different</v>
      </c>
      <c r="G15" s="12">
        <f t="shared" si="1"/>
        <v>14.8</v>
      </c>
      <c r="H15" s="12">
        <f t="shared" si="2"/>
        <v>6</v>
      </c>
      <c r="I15" s="12" t="str">
        <f t="shared" si="3"/>
        <v>+/-</v>
      </c>
      <c r="J15" s="12" t="str">
        <f t="shared" si="4"/>
        <v>0.6</v>
      </c>
      <c r="K15" s="13">
        <f t="shared" si="5"/>
        <v>0.36474164133738601</v>
      </c>
      <c r="L15" s="13">
        <f t="shared" si="6"/>
        <v>-3.5</v>
      </c>
      <c r="M15" s="13">
        <f t="shared" si="7"/>
        <v>0.36977279819442066</v>
      </c>
      <c r="N15" s="13">
        <f t="shared" si="8"/>
        <v>-9.4652716941059456</v>
      </c>
      <c r="O15" s="12" t="s">
        <v>218</v>
      </c>
    </row>
    <row r="16" spans="1:16" x14ac:dyDescent="0.25">
      <c r="A16" s="30">
        <v>6</v>
      </c>
      <c r="B16" s="31" t="s">
        <v>239</v>
      </c>
      <c r="C16" s="32">
        <v>14.7</v>
      </c>
      <c r="D16" s="33" t="s">
        <v>217</v>
      </c>
      <c r="E16" s="48" t="str">
        <f t="shared" si="0"/>
        <v>Significantly Different</v>
      </c>
      <c r="G16" s="12">
        <f t="shared" si="1"/>
        <v>14.7</v>
      </c>
      <c r="H16" s="12">
        <f t="shared" si="2"/>
        <v>6</v>
      </c>
      <c r="I16" s="12" t="str">
        <f t="shared" si="3"/>
        <v>+/-</v>
      </c>
      <c r="J16" s="12" t="str">
        <f t="shared" si="4"/>
        <v>0.5</v>
      </c>
      <c r="K16" s="13">
        <f t="shared" si="5"/>
        <v>0.303951367781155</v>
      </c>
      <c r="L16" s="13">
        <f t="shared" si="6"/>
        <v>-3.3999999999999986</v>
      </c>
      <c r="M16" s="13">
        <f t="shared" si="7"/>
        <v>0.30997079109986531</v>
      </c>
      <c r="N16" s="13">
        <f t="shared" si="8"/>
        <v>-10.96877543827863</v>
      </c>
      <c r="O16" s="12" t="s">
        <v>220</v>
      </c>
    </row>
    <row r="17" spans="1:15" x14ac:dyDescent="0.25">
      <c r="A17" s="30">
        <v>7</v>
      </c>
      <c r="B17" s="31" t="s">
        <v>259</v>
      </c>
      <c r="C17" s="32">
        <v>14.6</v>
      </c>
      <c r="D17" s="33" t="s">
        <v>210</v>
      </c>
      <c r="E17" s="48" t="str">
        <f t="shared" si="0"/>
        <v>Significantly Different</v>
      </c>
      <c r="G17" s="12">
        <f t="shared" si="1"/>
        <v>14.6</v>
      </c>
      <c r="H17" s="12">
        <f t="shared" si="2"/>
        <v>6</v>
      </c>
      <c r="I17" s="12" t="str">
        <f t="shared" si="3"/>
        <v>+/-</v>
      </c>
      <c r="J17" s="12" t="str">
        <f t="shared" si="4"/>
        <v>0.2</v>
      </c>
      <c r="K17" s="13">
        <f t="shared" si="5"/>
        <v>0.12158054711246201</v>
      </c>
      <c r="L17" s="13">
        <f t="shared" si="6"/>
        <v>-3.2999999999999989</v>
      </c>
      <c r="M17" s="13">
        <f t="shared" si="7"/>
        <v>0.1359311840425404</v>
      </c>
      <c r="N17" s="13">
        <f t="shared" si="8"/>
        <v>-24.276990031715211</v>
      </c>
      <c r="O17" s="12" t="s">
        <v>222</v>
      </c>
    </row>
    <row r="18" spans="1:15" x14ac:dyDescent="0.25">
      <c r="A18" s="30">
        <v>8</v>
      </c>
      <c r="B18" s="31" t="s">
        <v>226</v>
      </c>
      <c r="C18" s="32">
        <v>14</v>
      </c>
      <c r="D18" s="33" t="s">
        <v>320</v>
      </c>
      <c r="E18" s="48" t="str">
        <f t="shared" si="0"/>
        <v>Significantly Different</v>
      </c>
      <c r="G18" s="12">
        <f t="shared" si="1"/>
        <v>14</v>
      </c>
      <c r="H18" s="12">
        <f t="shared" si="2"/>
        <v>6</v>
      </c>
      <c r="I18" s="12" t="str">
        <f t="shared" si="3"/>
        <v>+/-</v>
      </c>
      <c r="J18" s="12" t="str">
        <f t="shared" si="4"/>
        <v>1.0</v>
      </c>
      <c r="K18" s="13">
        <f t="shared" si="5"/>
        <v>0.60790273556231</v>
      </c>
      <c r="L18" s="13">
        <f t="shared" si="6"/>
        <v>-2.6999999999999993</v>
      </c>
      <c r="M18" s="13">
        <f t="shared" si="7"/>
        <v>0.61093468821403585</v>
      </c>
      <c r="N18" s="13">
        <f t="shared" si="8"/>
        <v>-4.4194576803176657</v>
      </c>
      <c r="O18" s="12" t="s">
        <v>224</v>
      </c>
    </row>
    <row r="19" spans="1:15" x14ac:dyDescent="0.25">
      <c r="A19" s="30">
        <v>9</v>
      </c>
      <c r="B19" s="31" t="s">
        <v>229</v>
      </c>
      <c r="C19" s="32">
        <v>13.8</v>
      </c>
      <c r="D19" s="33" t="s">
        <v>210</v>
      </c>
      <c r="E19" s="48" t="str">
        <f t="shared" si="0"/>
        <v>Significantly Different</v>
      </c>
      <c r="G19" s="12">
        <f t="shared" si="1"/>
        <v>13.8</v>
      </c>
      <c r="H19" s="12">
        <f t="shared" si="2"/>
        <v>6</v>
      </c>
      <c r="I19" s="12" t="str">
        <f t="shared" si="3"/>
        <v>+/-</v>
      </c>
      <c r="J19" s="12" t="str">
        <f t="shared" si="4"/>
        <v>0.2</v>
      </c>
      <c r="K19" s="13">
        <f t="shared" si="5"/>
        <v>0.12158054711246201</v>
      </c>
      <c r="L19" s="13">
        <f t="shared" si="6"/>
        <v>-2.5</v>
      </c>
      <c r="M19" s="13">
        <f t="shared" si="7"/>
        <v>0.1359311840425404</v>
      </c>
      <c r="N19" s="13">
        <f t="shared" si="8"/>
        <v>-18.39165911493577</v>
      </c>
      <c r="O19" s="12" t="s">
        <v>226</v>
      </c>
    </row>
    <row r="20" spans="1:15" x14ac:dyDescent="0.25">
      <c r="A20" s="30">
        <v>10</v>
      </c>
      <c r="B20" s="31" t="s">
        <v>248</v>
      </c>
      <c r="C20" s="32">
        <v>13.4</v>
      </c>
      <c r="D20" s="35" t="s">
        <v>210</v>
      </c>
      <c r="E20" s="48" t="str">
        <f t="shared" si="0"/>
        <v>Significantly Different</v>
      </c>
      <c r="G20" s="12">
        <f t="shared" si="1"/>
        <v>13.4</v>
      </c>
      <c r="H20" s="12">
        <f t="shared" si="2"/>
        <v>6</v>
      </c>
      <c r="I20" s="12" t="str">
        <f t="shared" si="3"/>
        <v>+/-</v>
      </c>
      <c r="J20" s="12" t="str">
        <f t="shared" si="4"/>
        <v>0.2</v>
      </c>
      <c r="K20" s="13">
        <f t="shared" si="5"/>
        <v>0.12158054711246201</v>
      </c>
      <c r="L20" s="13">
        <f t="shared" si="6"/>
        <v>-2.0999999999999996</v>
      </c>
      <c r="M20" s="13">
        <f t="shared" si="7"/>
        <v>0.1359311840425404</v>
      </c>
      <c r="N20" s="13">
        <f t="shared" si="8"/>
        <v>-15.448993656546046</v>
      </c>
      <c r="O20" s="12" t="s">
        <v>229</v>
      </c>
    </row>
    <row r="21" spans="1:15" x14ac:dyDescent="0.25">
      <c r="A21" s="30">
        <v>11</v>
      </c>
      <c r="B21" s="31" t="s">
        <v>208</v>
      </c>
      <c r="C21" s="32">
        <v>13.3</v>
      </c>
      <c r="D21" s="33" t="s">
        <v>255</v>
      </c>
      <c r="E21" s="48" t="str">
        <f t="shared" si="0"/>
        <v>Significantly Different</v>
      </c>
      <c r="G21" s="12">
        <f t="shared" si="1"/>
        <v>13.3</v>
      </c>
      <c r="H21" s="12">
        <f t="shared" si="2"/>
        <v>6</v>
      </c>
      <c r="I21" s="12" t="str">
        <f t="shared" si="3"/>
        <v>+/-</v>
      </c>
      <c r="J21" s="12" t="str">
        <f t="shared" si="4"/>
        <v>0.4</v>
      </c>
      <c r="K21" s="13">
        <f t="shared" si="5"/>
        <v>0.24316109422492402</v>
      </c>
      <c r="L21" s="13">
        <f t="shared" si="6"/>
        <v>-2</v>
      </c>
      <c r="M21" s="13">
        <f t="shared" si="7"/>
        <v>0.25064471888253259</v>
      </c>
      <c r="N21" s="13">
        <f t="shared" si="8"/>
        <v>-7.9794220636953535</v>
      </c>
      <c r="O21" s="12" t="s">
        <v>231</v>
      </c>
    </row>
    <row r="22" spans="1:15" x14ac:dyDescent="0.25">
      <c r="A22" s="30">
        <v>12</v>
      </c>
      <c r="B22" s="31" t="s">
        <v>225</v>
      </c>
      <c r="C22" s="32">
        <v>13.2</v>
      </c>
      <c r="D22" s="33" t="s">
        <v>255</v>
      </c>
      <c r="E22" s="48" t="str">
        <f t="shared" si="0"/>
        <v>Significantly Different</v>
      </c>
      <c r="G22" s="12">
        <f t="shared" si="1"/>
        <v>13.2</v>
      </c>
      <c r="H22" s="12">
        <f t="shared" si="2"/>
        <v>6</v>
      </c>
      <c r="I22" s="12" t="str">
        <f t="shared" si="3"/>
        <v>+/-</v>
      </c>
      <c r="J22" s="12" t="str">
        <f t="shared" si="4"/>
        <v>0.4</v>
      </c>
      <c r="K22" s="13">
        <f t="shared" si="5"/>
        <v>0.24316109422492402</v>
      </c>
      <c r="L22" s="13">
        <f t="shared" si="6"/>
        <v>-1.8999999999999986</v>
      </c>
      <c r="M22" s="13">
        <f t="shared" si="7"/>
        <v>0.25064471888253259</v>
      </c>
      <c r="N22" s="13">
        <f t="shared" si="8"/>
        <v>-7.5804509605105803</v>
      </c>
      <c r="O22" s="12" t="s">
        <v>233</v>
      </c>
    </row>
    <row r="23" spans="1:15" x14ac:dyDescent="0.25">
      <c r="A23" s="30">
        <v>13</v>
      </c>
      <c r="B23" s="31" t="s">
        <v>251</v>
      </c>
      <c r="C23" s="32">
        <v>13</v>
      </c>
      <c r="D23" s="33" t="s">
        <v>255</v>
      </c>
      <c r="E23" s="48" t="str">
        <f t="shared" si="0"/>
        <v>Significantly Different</v>
      </c>
      <c r="G23" s="12">
        <f t="shared" si="1"/>
        <v>13</v>
      </c>
      <c r="H23" s="12">
        <f t="shared" si="2"/>
        <v>6</v>
      </c>
      <c r="I23" s="12" t="str">
        <f t="shared" si="3"/>
        <v>+/-</v>
      </c>
      <c r="J23" s="12" t="str">
        <f t="shared" si="4"/>
        <v>0.4</v>
      </c>
      <c r="K23" s="13">
        <f t="shared" si="5"/>
        <v>0.24316109422492402</v>
      </c>
      <c r="L23" s="13">
        <f t="shared" si="6"/>
        <v>-1.6999999999999993</v>
      </c>
      <c r="M23" s="13">
        <f t="shared" si="7"/>
        <v>0.25064471888253259</v>
      </c>
      <c r="N23" s="13">
        <f t="shared" si="8"/>
        <v>-6.7825087541410483</v>
      </c>
      <c r="O23" s="12" t="s">
        <v>221</v>
      </c>
    </row>
    <row r="24" spans="1:15" x14ac:dyDescent="0.25">
      <c r="A24" s="30">
        <v>14</v>
      </c>
      <c r="B24" s="31" t="s">
        <v>207</v>
      </c>
      <c r="C24" s="32">
        <v>12.9</v>
      </c>
      <c r="D24" s="33" t="s">
        <v>265</v>
      </c>
      <c r="E24" s="48" t="str">
        <f t="shared" si="0"/>
        <v>Significantly Different</v>
      </c>
      <c r="G24" s="12">
        <f t="shared" si="1"/>
        <v>12.9</v>
      </c>
      <c r="H24" s="12">
        <f t="shared" si="2"/>
        <v>6</v>
      </c>
      <c r="I24" s="12" t="str">
        <f t="shared" si="3"/>
        <v>+/-</v>
      </c>
      <c r="J24" s="12" t="str">
        <f t="shared" si="4"/>
        <v>0.7</v>
      </c>
      <c r="K24" s="13">
        <f t="shared" si="5"/>
        <v>0.42553191489361697</v>
      </c>
      <c r="L24" s="13">
        <f t="shared" si="6"/>
        <v>-1.5999999999999996</v>
      </c>
      <c r="M24" s="13">
        <f t="shared" si="7"/>
        <v>0.42985214661796195</v>
      </c>
      <c r="N24" s="13">
        <f t="shared" si="8"/>
        <v>-3.7222100961659859</v>
      </c>
      <c r="O24" s="12" t="s">
        <v>235</v>
      </c>
    </row>
    <row r="25" spans="1:15" x14ac:dyDescent="0.25">
      <c r="A25" s="30">
        <v>15</v>
      </c>
      <c r="B25" s="31" t="s">
        <v>249</v>
      </c>
      <c r="C25" s="32">
        <v>12.6</v>
      </c>
      <c r="D25" s="33" t="s">
        <v>210</v>
      </c>
      <c r="E25" s="48" t="str">
        <f t="shared" si="0"/>
        <v>Significantly Different</v>
      </c>
      <c r="G25" s="12">
        <f t="shared" si="1"/>
        <v>12.6</v>
      </c>
      <c r="H25" s="12">
        <f t="shared" si="2"/>
        <v>6</v>
      </c>
      <c r="I25" s="12" t="str">
        <f t="shared" si="3"/>
        <v>+/-</v>
      </c>
      <c r="J25" s="12" t="str">
        <f t="shared" si="4"/>
        <v>0.2</v>
      </c>
      <c r="K25" s="13">
        <f t="shared" si="5"/>
        <v>0.12158054711246201</v>
      </c>
      <c r="L25" s="13">
        <f t="shared" si="6"/>
        <v>-1.2999999999999989</v>
      </c>
      <c r="M25" s="13">
        <f t="shared" si="7"/>
        <v>0.1359311840425404</v>
      </c>
      <c r="N25" s="13">
        <f t="shared" si="8"/>
        <v>-9.5636627397665936</v>
      </c>
      <c r="O25" s="12" t="s">
        <v>237</v>
      </c>
    </row>
    <row r="26" spans="1:15" x14ac:dyDescent="0.25">
      <c r="A26" s="30">
        <v>16</v>
      </c>
      <c r="B26" s="31" t="s">
        <v>260</v>
      </c>
      <c r="C26" s="32">
        <v>12.5</v>
      </c>
      <c r="D26" s="33" t="s">
        <v>255</v>
      </c>
      <c r="E26" s="48" t="str">
        <f t="shared" si="0"/>
        <v>Significantly Different</v>
      </c>
      <c r="G26" s="12">
        <f t="shared" si="1"/>
        <v>12.5</v>
      </c>
      <c r="H26" s="12">
        <f t="shared" si="2"/>
        <v>6</v>
      </c>
      <c r="I26" s="12" t="str">
        <f t="shared" si="3"/>
        <v>+/-</v>
      </c>
      <c r="J26" s="12" t="str">
        <f t="shared" si="4"/>
        <v>0.4</v>
      </c>
      <c r="K26" s="13">
        <f t="shared" si="5"/>
        <v>0.24316109422492402</v>
      </c>
      <c r="L26" s="13">
        <f t="shared" si="6"/>
        <v>-1.1999999999999993</v>
      </c>
      <c r="M26" s="13">
        <f t="shared" si="7"/>
        <v>0.25064471888253259</v>
      </c>
      <c r="N26" s="13">
        <f t="shared" si="8"/>
        <v>-4.7876532382172092</v>
      </c>
      <c r="O26" s="12" t="s">
        <v>219</v>
      </c>
    </row>
    <row r="27" spans="1:15" x14ac:dyDescent="0.25">
      <c r="A27" s="30">
        <v>17</v>
      </c>
      <c r="B27" s="31" t="s">
        <v>235</v>
      </c>
      <c r="C27" s="32">
        <v>12.3</v>
      </c>
      <c r="D27" s="33" t="s">
        <v>210</v>
      </c>
      <c r="E27" s="48" t="str">
        <f t="shared" si="0"/>
        <v>Significantly Different</v>
      </c>
      <c r="G27" s="12">
        <f t="shared" si="1"/>
        <v>12.3</v>
      </c>
      <c r="H27" s="12">
        <f t="shared" si="2"/>
        <v>6</v>
      </c>
      <c r="I27" s="12" t="str">
        <f t="shared" si="3"/>
        <v>+/-</v>
      </c>
      <c r="J27" s="12" t="str">
        <f t="shared" si="4"/>
        <v>0.2</v>
      </c>
      <c r="K27" s="13">
        <f t="shared" si="5"/>
        <v>0.12158054711246201</v>
      </c>
      <c r="L27" s="13">
        <f t="shared" si="6"/>
        <v>-1</v>
      </c>
      <c r="M27" s="13">
        <f t="shared" si="7"/>
        <v>0.1359311840425404</v>
      </c>
      <c r="N27" s="13">
        <f t="shared" si="8"/>
        <v>-7.3566636459743089</v>
      </c>
      <c r="O27" s="12" t="s">
        <v>236</v>
      </c>
    </row>
    <row r="28" spans="1:15" x14ac:dyDescent="0.25">
      <c r="A28" s="30">
        <v>17</v>
      </c>
      <c r="B28" s="31" t="s">
        <v>243</v>
      </c>
      <c r="C28" s="32">
        <v>12.3</v>
      </c>
      <c r="D28" s="33" t="s">
        <v>210</v>
      </c>
      <c r="E28" s="48" t="str">
        <f t="shared" si="0"/>
        <v>Significantly Different</v>
      </c>
      <c r="G28" s="12">
        <f t="shared" si="1"/>
        <v>12.3</v>
      </c>
      <c r="H28" s="12">
        <f t="shared" si="2"/>
        <v>6</v>
      </c>
      <c r="I28" s="12" t="str">
        <f t="shared" si="3"/>
        <v>+/-</v>
      </c>
      <c r="J28" s="12" t="str">
        <f t="shared" si="4"/>
        <v>0.2</v>
      </c>
      <c r="K28" s="13">
        <f t="shared" si="5"/>
        <v>0.12158054711246201</v>
      </c>
      <c r="L28" s="13">
        <f t="shared" si="6"/>
        <v>-1</v>
      </c>
      <c r="M28" s="13">
        <f t="shared" si="7"/>
        <v>0.1359311840425404</v>
      </c>
      <c r="N28" s="13">
        <f t="shared" si="8"/>
        <v>-7.3566636459743089</v>
      </c>
      <c r="O28" s="12" t="s">
        <v>225</v>
      </c>
    </row>
    <row r="29" spans="1:15" x14ac:dyDescent="0.25">
      <c r="A29" s="30">
        <v>19</v>
      </c>
      <c r="B29" s="31" t="s">
        <v>231</v>
      </c>
      <c r="C29" s="32">
        <v>11.9</v>
      </c>
      <c r="D29" s="33" t="s">
        <v>228</v>
      </c>
      <c r="E29" s="48" t="str">
        <f t="shared" si="0"/>
        <v>Significantly Different</v>
      </c>
      <c r="G29" s="12">
        <f t="shared" si="1"/>
        <v>11.9</v>
      </c>
      <c r="H29" s="12">
        <f t="shared" si="2"/>
        <v>6</v>
      </c>
      <c r="I29" s="12" t="str">
        <f t="shared" si="3"/>
        <v>+/-</v>
      </c>
      <c r="J29" s="12" t="str">
        <f t="shared" si="4"/>
        <v>0.3</v>
      </c>
      <c r="K29" s="13">
        <f t="shared" si="5"/>
        <v>0.18237082066869301</v>
      </c>
      <c r="L29" s="13">
        <f t="shared" si="6"/>
        <v>-0.59999999999999964</v>
      </c>
      <c r="M29" s="13">
        <f t="shared" si="7"/>
        <v>0.19223572402239389</v>
      </c>
      <c r="N29" s="13">
        <f t="shared" si="8"/>
        <v>-3.1211680505861885</v>
      </c>
      <c r="O29" s="12" t="s">
        <v>241</v>
      </c>
    </row>
    <row r="30" spans="1:15" x14ac:dyDescent="0.25">
      <c r="A30" s="30">
        <v>19</v>
      </c>
      <c r="B30" s="31" t="s">
        <v>258</v>
      </c>
      <c r="C30" s="32">
        <v>11.9</v>
      </c>
      <c r="D30" s="33" t="s">
        <v>210</v>
      </c>
      <c r="E30" s="48" t="str">
        <f t="shared" si="0"/>
        <v>Significantly Different</v>
      </c>
      <c r="G30" s="12">
        <f t="shared" si="1"/>
        <v>11.9</v>
      </c>
      <c r="H30" s="12">
        <f t="shared" si="2"/>
        <v>6</v>
      </c>
      <c r="I30" s="12" t="str">
        <f t="shared" si="3"/>
        <v>+/-</v>
      </c>
      <c r="J30" s="12" t="str">
        <f t="shared" si="4"/>
        <v>0.2</v>
      </c>
      <c r="K30" s="13">
        <f t="shared" si="5"/>
        <v>0.12158054711246201</v>
      </c>
      <c r="L30" s="13">
        <f t="shared" si="6"/>
        <v>-0.59999999999999964</v>
      </c>
      <c r="M30" s="13">
        <f t="shared" si="7"/>
        <v>0.1359311840425404</v>
      </c>
      <c r="N30" s="13">
        <f t="shared" si="8"/>
        <v>-4.4139981875845828</v>
      </c>
      <c r="O30" s="12" t="s">
        <v>207</v>
      </c>
    </row>
    <row r="31" spans="1:15" x14ac:dyDescent="0.25">
      <c r="A31" s="30">
        <v>21</v>
      </c>
      <c r="B31" s="31" t="s">
        <v>261</v>
      </c>
      <c r="C31" s="32">
        <v>11.6</v>
      </c>
      <c r="D31" s="33" t="s">
        <v>228</v>
      </c>
      <c r="E31" s="48" t="str">
        <f t="shared" si="0"/>
        <v>Not Significantly Different</v>
      </c>
      <c r="G31" s="12">
        <f t="shared" si="1"/>
        <v>11.6</v>
      </c>
      <c r="H31" s="12">
        <f t="shared" si="2"/>
        <v>6</v>
      </c>
      <c r="I31" s="12" t="str">
        <f t="shared" si="3"/>
        <v>+/-</v>
      </c>
      <c r="J31" s="12" t="str">
        <f t="shared" si="4"/>
        <v>0.3</v>
      </c>
      <c r="K31" s="13">
        <f t="shared" si="5"/>
        <v>0.18237082066869301</v>
      </c>
      <c r="L31" s="13">
        <f t="shared" si="6"/>
        <v>-0.29999999999999893</v>
      </c>
      <c r="M31" s="13">
        <f t="shared" si="7"/>
        <v>0.19223572402239389</v>
      </c>
      <c r="N31" s="13">
        <f t="shared" si="8"/>
        <v>-1.5605840252930896</v>
      </c>
      <c r="O31" s="12" t="s">
        <v>244</v>
      </c>
    </row>
    <row r="32" spans="1:15" x14ac:dyDescent="0.25">
      <c r="A32" s="30">
        <v>22</v>
      </c>
      <c r="B32" s="31" t="s">
        <v>247</v>
      </c>
      <c r="C32" s="32">
        <v>11.5</v>
      </c>
      <c r="D32" s="33" t="s">
        <v>228</v>
      </c>
      <c r="E32" s="48" t="str">
        <f t="shared" si="0"/>
        <v>Not Significantly Different</v>
      </c>
      <c r="G32" s="12">
        <f t="shared" si="1"/>
        <v>11.5</v>
      </c>
      <c r="H32" s="12">
        <f t="shared" si="2"/>
        <v>6</v>
      </c>
      <c r="I32" s="12" t="str">
        <f t="shared" si="3"/>
        <v>+/-</v>
      </c>
      <c r="J32" s="12" t="str">
        <f t="shared" si="4"/>
        <v>0.3</v>
      </c>
      <c r="K32" s="13">
        <f t="shared" si="5"/>
        <v>0.18237082066869301</v>
      </c>
      <c r="L32" s="13">
        <f t="shared" si="6"/>
        <v>-0.19999999999999929</v>
      </c>
      <c r="M32" s="13">
        <f t="shared" si="7"/>
        <v>0.19223572402239389</v>
      </c>
      <c r="N32" s="13">
        <f t="shared" si="8"/>
        <v>-1.0403893501953931</v>
      </c>
      <c r="O32" s="12" t="s">
        <v>247</v>
      </c>
    </row>
    <row r="33" spans="1:15" x14ac:dyDescent="0.25">
      <c r="A33" s="30">
        <v>23</v>
      </c>
      <c r="B33" s="31" t="s">
        <v>215</v>
      </c>
      <c r="C33" s="32">
        <v>11.4</v>
      </c>
      <c r="D33" s="33" t="s">
        <v>217</v>
      </c>
      <c r="E33" s="48" t="str">
        <f t="shared" si="0"/>
        <v>Not Significantly Different</v>
      </c>
      <c r="G33" s="12">
        <f t="shared" si="1"/>
        <v>11.4</v>
      </c>
      <c r="H33" s="12">
        <f t="shared" si="2"/>
        <v>6</v>
      </c>
      <c r="I33" s="12" t="str">
        <f t="shared" si="3"/>
        <v>+/-</v>
      </c>
      <c r="J33" s="12" t="str">
        <f t="shared" si="4"/>
        <v>0.5</v>
      </c>
      <c r="K33" s="13">
        <f t="shared" si="5"/>
        <v>0.303951367781155</v>
      </c>
      <c r="L33" s="13">
        <f t="shared" si="6"/>
        <v>-9.9999999999999645E-2</v>
      </c>
      <c r="M33" s="13">
        <f t="shared" si="7"/>
        <v>0.30997079109986531</v>
      </c>
      <c r="N33" s="13">
        <f t="shared" si="8"/>
        <v>-0.32261104230231163</v>
      </c>
      <c r="O33" s="12" t="s">
        <v>249</v>
      </c>
    </row>
    <row r="34" spans="1:15" x14ac:dyDescent="0.25">
      <c r="A34" s="30">
        <v>23</v>
      </c>
      <c r="B34" s="31" t="s">
        <v>263</v>
      </c>
      <c r="C34" s="32">
        <v>11.4</v>
      </c>
      <c r="D34" s="33" t="s">
        <v>255</v>
      </c>
      <c r="E34" s="48" t="str">
        <f t="shared" si="0"/>
        <v>Not Significantly Different</v>
      </c>
      <c r="G34" s="12">
        <f t="shared" si="1"/>
        <v>11.4</v>
      </c>
      <c r="H34" s="12">
        <f t="shared" si="2"/>
        <v>6</v>
      </c>
      <c r="I34" s="12" t="str">
        <f t="shared" si="3"/>
        <v>+/-</v>
      </c>
      <c r="J34" s="12" t="str">
        <f t="shared" si="4"/>
        <v>0.4</v>
      </c>
      <c r="K34" s="13">
        <f t="shared" si="5"/>
        <v>0.24316109422492402</v>
      </c>
      <c r="L34" s="13">
        <f t="shared" si="6"/>
        <v>-9.9999999999999645E-2</v>
      </c>
      <c r="M34" s="13">
        <f t="shared" si="7"/>
        <v>0.25064471888253259</v>
      </c>
      <c r="N34" s="13">
        <f t="shared" si="8"/>
        <v>-0.39897110318476625</v>
      </c>
      <c r="O34" s="12" t="s">
        <v>240</v>
      </c>
    </row>
    <row r="35" spans="1:15" x14ac:dyDescent="0.25">
      <c r="A35" s="30">
        <v>25</v>
      </c>
      <c r="B35" s="31" t="s">
        <v>224</v>
      </c>
      <c r="C35" s="32">
        <v>11.3</v>
      </c>
      <c r="D35" s="33" t="s">
        <v>246</v>
      </c>
      <c r="E35" s="48" t="str">
        <f t="shared" si="0"/>
        <v>Not Significantly Different</v>
      </c>
      <c r="G35" s="12">
        <f t="shared" si="1"/>
        <v>11.3</v>
      </c>
      <c r="H35" s="12">
        <f t="shared" si="2"/>
        <v>6</v>
      </c>
      <c r="I35" s="12" t="str">
        <f t="shared" si="3"/>
        <v>+/-</v>
      </c>
      <c r="J35" s="12" t="str">
        <f t="shared" si="4"/>
        <v>0.9</v>
      </c>
      <c r="K35" s="13">
        <f t="shared" si="5"/>
        <v>0.54711246200607899</v>
      </c>
      <c r="L35" s="13">
        <f t="shared" si="6"/>
        <v>0</v>
      </c>
      <c r="M35" s="13">
        <f t="shared" si="7"/>
        <v>0.55047933970440222</v>
      </c>
      <c r="N35" s="13">
        <f t="shared" si="8"/>
        <v>0</v>
      </c>
      <c r="O35" s="12" t="s">
        <v>250</v>
      </c>
    </row>
    <row r="36" spans="1:15" x14ac:dyDescent="0.25">
      <c r="A36" s="30">
        <v>26</v>
      </c>
      <c r="B36" s="31" t="s">
        <v>222</v>
      </c>
      <c r="C36" s="32">
        <v>11.2</v>
      </c>
      <c r="D36" s="33" t="s">
        <v>217</v>
      </c>
      <c r="E36" s="48" t="str">
        <f t="shared" si="0"/>
        <v>Not Significantly Different</v>
      </c>
      <c r="G36" s="12">
        <f t="shared" si="1"/>
        <v>11.2</v>
      </c>
      <c r="H36" s="12">
        <f t="shared" si="2"/>
        <v>6</v>
      </c>
      <c r="I36" s="12" t="str">
        <f t="shared" si="3"/>
        <v>+/-</v>
      </c>
      <c r="J36" s="12" t="str">
        <f t="shared" si="4"/>
        <v>0.5</v>
      </c>
      <c r="K36" s="13">
        <f t="shared" si="5"/>
        <v>0.303951367781155</v>
      </c>
      <c r="L36" s="13">
        <f t="shared" si="6"/>
        <v>0.10000000000000142</v>
      </c>
      <c r="M36" s="13">
        <f t="shared" si="7"/>
        <v>0.30997079109986531</v>
      </c>
      <c r="N36" s="13">
        <f t="shared" si="8"/>
        <v>0.32261104230231735</v>
      </c>
      <c r="O36" s="12" t="s">
        <v>242</v>
      </c>
    </row>
    <row r="37" spans="1:15" x14ac:dyDescent="0.25">
      <c r="A37" s="30">
        <v>26</v>
      </c>
      <c r="B37" s="31" t="s">
        <v>254</v>
      </c>
      <c r="C37" s="32">
        <v>11.2</v>
      </c>
      <c r="D37" s="33" t="s">
        <v>255</v>
      </c>
      <c r="E37" s="48" t="str">
        <f t="shared" si="0"/>
        <v>Not Significantly Different</v>
      </c>
      <c r="G37" s="12">
        <f t="shared" si="1"/>
        <v>11.2</v>
      </c>
      <c r="H37" s="12">
        <f t="shared" si="2"/>
        <v>6</v>
      </c>
      <c r="I37" s="12" t="str">
        <f t="shared" si="3"/>
        <v>+/-</v>
      </c>
      <c r="J37" s="12" t="str">
        <f t="shared" si="4"/>
        <v>0.4</v>
      </c>
      <c r="K37" s="13">
        <f t="shared" si="5"/>
        <v>0.24316109422492402</v>
      </c>
      <c r="L37" s="13">
        <f t="shared" si="6"/>
        <v>0.10000000000000142</v>
      </c>
      <c r="M37" s="13">
        <f t="shared" si="7"/>
        <v>0.25064471888253259</v>
      </c>
      <c r="N37" s="13">
        <f t="shared" si="8"/>
        <v>0.39897110318477336</v>
      </c>
      <c r="O37" s="12" t="s">
        <v>223</v>
      </c>
    </row>
    <row r="38" spans="1:15" x14ac:dyDescent="0.25">
      <c r="A38" s="30">
        <v>28</v>
      </c>
      <c r="B38" s="31" t="s">
        <v>256</v>
      </c>
      <c r="C38" s="32">
        <v>11.1</v>
      </c>
      <c r="D38" s="33" t="s">
        <v>228</v>
      </c>
      <c r="E38" s="48" t="str">
        <f t="shared" si="0"/>
        <v>Not Significantly Different</v>
      </c>
      <c r="G38" s="12">
        <f t="shared" si="1"/>
        <v>11.1</v>
      </c>
      <c r="H38" s="12">
        <f t="shared" si="2"/>
        <v>6</v>
      </c>
      <c r="I38" s="12" t="str">
        <f t="shared" si="3"/>
        <v>+/-</v>
      </c>
      <c r="J38" s="12" t="str">
        <f t="shared" si="4"/>
        <v>0.3</v>
      </c>
      <c r="K38" s="13">
        <f t="shared" si="5"/>
        <v>0.18237082066869301</v>
      </c>
      <c r="L38" s="13">
        <f t="shared" si="6"/>
        <v>0.20000000000000107</v>
      </c>
      <c r="M38" s="13">
        <f t="shared" si="7"/>
        <v>0.19223572402239389</v>
      </c>
      <c r="N38" s="13">
        <f t="shared" si="8"/>
        <v>1.0403893501954022</v>
      </c>
      <c r="O38" s="12" t="s">
        <v>227</v>
      </c>
    </row>
    <row r="39" spans="1:15" x14ac:dyDescent="0.25">
      <c r="A39" s="30">
        <v>29</v>
      </c>
      <c r="B39" s="31" t="s">
        <v>211</v>
      </c>
      <c r="C39" s="32">
        <v>10.9</v>
      </c>
      <c r="D39" s="33" t="s">
        <v>265</v>
      </c>
      <c r="E39" s="48" t="str">
        <f t="shared" si="0"/>
        <v>Not Significantly Different</v>
      </c>
      <c r="G39" s="12">
        <f t="shared" si="1"/>
        <v>10.9</v>
      </c>
      <c r="H39" s="12">
        <f t="shared" si="2"/>
        <v>6</v>
      </c>
      <c r="I39" s="12" t="str">
        <f t="shared" si="3"/>
        <v>+/-</v>
      </c>
      <c r="J39" s="12" t="str">
        <f t="shared" si="4"/>
        <v>0.7</v>
      </c>
      <c r="K39" s="13">
        <f t="shared" si="5"/>
        <v>0.42553191489361697</v>
      </c>
      <c r="L39" s="13">
        <f t="shared" si="6"/>
        <v>0.40000000000000036</v>
      </c>
      <c r="M39" s="13">
        <f t="shared" si="7"/>
        <v>0.42985214661796195</v>
      </c>
      <c r="N39" s="13">
        <f t="shared" si="8"/>
        <v>0.93055252404149758</v>
      </c>
      <c r="O39" s="12" t="s">
        <v>254</v>
      </c>
    </row>
    <row r="40" spans="1:15" x14ac:dyDescent="0.25">
      <c r="A40" s="30">
        <v>30</v>
      </c>
      <c r="B40" s="31" t="s">
        <v>242</v>
      </c>
      <c r="C40" s="32">
        <v>10.7</v>
      </c>
      <c r="D40" s="33" t="s">
        <v>228</v>
      </c>
      <c r="E40" s="48" t="str">
        <f t="shared" si="0"/>
        <v>Significantly Different</v>
      </c>
      <c r="G40" s="12">
        <f t="shared" si="1"/>
        <v>10.7</v>
      </c>
      <c r="H40" s="12">
        <f t="shared" si="2"/>
        <v>6</v>
      </c>
      <c r="I40" s="12" t="str">
        <f t="shared" si="3"/>
        <v>+/-</v>
      </c>
      <c r="J40" s="12" t="str">
        <f t="shared" si="4"/>
        <v>0.3</v>
      </c>
      <c r="K40" s="13">
        <f t="shared" si="5"/>
        <v>0.18237082066869301</v>
      </c>
      <c r="L40" s="13">
        <f t="shared" si="6"/>
        <v>0.60000000000000142</v>
      </c>
      <c r="M40" s="13">
        <f t="shared" si="7"/>
        <v>0.19223572402239389</v>
      </c>
      <c r="N40" s="13">
        <f t="shared" si="8"/>
        <v>3.1211680505861978</v>
      </c>
      <c r="O40" s="12" t="s">
        <v>214</v>
      </c>
    </row>
    <row r="41" spans="1:15" x14ac:dyDescent="0.25">
      <c r="A41" s="30">
        <v>31</v>
      </c>
      <c r="B41" s="31" t="s">
        <v>213</v>
      </c>
      <c r="C41" s="32">
        <v>10.4</v>
      </c>
      <c r="D41" s="33" t="s">
        <v>228</v>
      </c>
      <c r="E41" s="48" t="str">
        <f t="shared" si="0"/>
        <v>Significantly Different</v>
      </c>
      <c r="G41" s="12">
        <f t="shared" si="1"/>
        <v>10.4</v>
      </c>
      <c r="H41" s="12">
        <f t="shared" si="2"/>
        <v>6</v>
      </c>
      <c r="I41" s="12" t="str">
        <f t="shared" si="3"/>
        <v>+/-</v>
      </c>
      <c r="J41" s="12" t="str">
        <f t="shared" si="4"/>
        <v>0.3</v>
      </c>
      <c r="K41" s="13">
        <f t="shared" si="5"/>
        <v>0.18237082066869301</v>
      </c>
      <c r="L41" s="13">
        <f t="shared" si="6"/>
        <v>0.90000000000000036</v>
      </c>
      <c r="M41" s="13">
        <f t="shared" si="7"/>
        <v>0.19223572402239389</v>
      </c>
      <c r="N41" s="13">
        <f t="shared" si="8"/>
        <v>4.6817520758792872</v>
      </c>
      <c r="O41" s="12" t="s">
        <v>257</v>
      </c>
    </row>
    <row r="42" spans="1:15" x14ac:dyDescent="0.25">
      <c r="A42" s="30">
        <v>31</v>
      </c>
      <c r="B42" s="31" t="s">
        <v>209</v>
      </c>
      <c r="C42" s="32">
        <v>10.4</v>
      </c>
      <c r="D42" s="33" t="s">
        <v>246</v>
      </c>
      <c r="E42" s="48" t="str">
        <f t="shared" si="0"/>
        <v>Not Significantly Different</v>
      </c>
      <c r="G42" s="12">
        <f t="shared" si="1"/>
        <v>10.4</v>
      </c>
      <c r="H42" s="12">
        <f t="shared" si="2"/>
        <v>6</v>
      </c>
      <c r="I42" s="12" t="str">
        <f t="shared" si="3"/>
        <v>+/-</v>
      </c>
      <c r="J42" s="12" t="str">
        <f t="shared" si="4"/>
        <v>0.9</v>
      </c>
      <c r="K42" s="13">
        <f t="shared" si="5"/>
        <v>0.54711246200607899</v>
      </c>
      <c r="L42" s="13">
        <f t="shared" si="6"/>
        <v>0.90000000000000036</v>
      </c>
      <c r="M42" s="13">
        <f t="shared" si="7"/>
        <v>0.55047933970440222</v>
      </c>
      <c r="N42" s="13">
        <f t="shared" si="8"/>
        <v>1.6349387435381038</v>
      </c>
      <c r="O42" s="12" t="s">
        <v>252</v>
      </c>
    </row>
    <row r="43" spans="1:15" x14ac:dyDescent="0.25">
      <c r="A43" s="30">
        <v>33</v>
      </c>
      <c r="B43" s="31" t="s">
        <v>233</v>
      </c>
      <c r="C43" s="32">
        <v>10</v>
      </c>
      <c r="D43" s="33" t="s">
        <v>265</v>
      </c>
      <c r="E43" s="48" t="str">
        <f t="shared" si="0"/>
        <v>Significantly Different</v>
      </c>
      <c r="G43" s="12">
        <f t="shared" si="1"/>
        <v>10</v>
      </c>
      <c r="H43" s="12">
        <f t="shared" si="2"/>
        <v>6</v>
      </c>
      <c r="I43" s="12" t="str">
        <f t="shared" si="3"/>
        <v>+/-</v>
      </c>
      <c r="J43" s="12" t="str">
        <f t="shared" si="4"/>
        <v>0.7</v>
      </c>
      <c r="K43" s="13">
        <f t="shared" si="5"/>
        <v>0.42553191489361697</v>
      </c>
      <c r="L43" s="13">
        <f t="shared" si="6"/>
        <v>1.3000000000000007</v>
      </c>
      <c r="M43" s="13">
        <f t="shared" si="7"/>
        <v>0.42985214661796195</v>
      </c>
      <c r="N43" s="13">
        <f t="shared" si="8"/>
        <v>3.0242957031348658</v>
      </c>
      <c r="O43" s="12" t="s">
        <v>259</v>
      </c>
    </row>
    <row r="44" spans="1:15" x14ac:dyDescent="0.25">
      <c r="A44" s="30">
        <v>33</v>
      </c>
      <c r="B44" s="31" t="s">
        <v>234</v>
      </c>
      <c r="C44" s="32">
        <v>10</v>
      </c>
      <c r="D44" s="33" t="s">
        <v>228</v>
      </c>
      <c r="E44" s="48" t="str">
        <f t="shared" si="0"/>
        <v>Significantly Different</v>
      </c>
      <c r="G44" s="12">
        <f t="shared" si="1"/>
        <v>10</v>
      </c>
      <c r="H44" s="12">
        <f t="shared" si="2"/>
        <v>6</v>
      </c>
      <c r="I44" s="12" t="str">
        <f t="shared" si="3"/>
        <v>+/-</v>
      </c>
      <c r="J44" s="12" t="str">
        <f t="shared" si="4"/>
        <v>0.3</v>
      </c>
      <c r="K44" s="13">
        <f t="shared" si="5"/>
        <v>0.18237082066869301</v>
      </c>
      <c r="L44" s="13">
        <f t="shared" si="6"/>
        <v>1.3000000000000007</v>
      </c>
      <c r="M44" s="13">
        <f t="shared" si="7"/>
        <v>0.19223572402239389</v>
      </c>
      <c r="N44" s="13">
        <f t="shared" si="8"/>
        <v>6.7625307762700828</v>
      </c>
      <c r="O44" s="12" t="s">
        <v>261</v>
      </c>
    </row>
    <row r="45" spans="1:15" x14ac:dyDescent="0.25">
      <c r="A45" s="30">
        <v>35</v>
      </c>
      <c r="B45" s="31" t="s">
        <v>219</v>
      </c>
      <c r="C45" s="32">
        <v>9.6</v>
      </c>
      <c r="D45" s="33" t="s">
        <v>228</v>
      </c>
      <c r="E45" s="48" t="str">
        <f t="shared" si="0"/>
        <v>Significantly Different</v>
      </c>
      <c r="G45" s="12">
        <f t="shared" si="1"/>
        <v>9.6</v>
      </c>
      <c r="H45" s="12">
        <f t="shared" si="2"/>
        <v>6</v>
      </c>
      <c r="I45" s="12" t="str">
        <f t="shared" si="3"/>
        <v>+/-</v>
      </c>
      <c r="J45" s="12" t="str">
        <f t="shared" si="4"/>
        <v>0.3</v>
      </c>
      <c r="K45" s="13">
        <f t="shared" si="5"/>
        <v>0.18237082066869301</v>
      </c>
      <c r="L45" s="13">
        <f t="shared" si="6"/>
        <v>1.7000000000000011</v>
      </c>
      <c r="M45" s="13">
        <f t="shared" si="7"/>
        <v>0.19223572402239389</v>
      </c>
      <c r="N45" s="13">
        <f t="shared" si="8"/>
        <v>8.8433094766608775</v>
      </c>
      <c r="O45" s="12" t="s">
        <v>230</v>
      </c>
    </row>
    <row r="46" spans="1:15" x14ac:dyDescent="0.25">
      <c r="A46" s="30">
        <v>36</v>
      </c>
      <c r="B46" s="31" t="s">
        <v>244</v>
      </c>
      <c r="C46" s="32">
        <v>9.4</v>
      </c>
      <c r="D46" s="33" t="s">
        <v>228</v>
      </c>
      <c r="E46" s="48" t="str">
        <f t="shared" si="0"/>
        <v>Significantly Different</v>
      </c>
      <c r="G46" s="12">
        <f t="shared" si="1"/>
        <v>9.4</v>
      </c>
      <c r="H46" s="12">
        <f t="shared" si="2"/>
        <v>6</v>
      </c>
      <c r="I46" s="12" t="str">
        <f t="shared" si="3"/>
        <v>+/-</v>
      </c>
      <c r="J46" s="12" t="str">
        <f t="shared" si="4"/>
        <v>0.3</v>
      </c>
      <c r="K46" s="13">
        <f t="shared" si="5"/>
        <v>0.18237082066869301</v>
      </c>
      <c r="L46" s="13">
        <f t="shared" si="6"/>
        <v>1.9000000000000004</v>
      </c>
      <c r="M46" s="13">
        <f t="shared" si="7"/>
        <v>0.19223572402239389</v>
      </c>
      <c r="N46" s="13">
        <f t="shared" si="8"/>
        <v>9.8836988268562713</v>
      </c>
      <c r="O46" s="12" t="s">
        <v>243</v>
      </c>
    </row>
    <row r="47" spans="1:15" x14ac:dyDescent="0.25">
      <c r="A47" s="30">
        <v>37</v>
      </c>
      <c r="B47" s="31" t="s">
        <v>221</v>
      </c>
      <c r="C47" s="32">
        <v>8.9</v>
      </c>
      <c r="D47" s="33" t="s">
        <v>253</v>
      </c>
      <c r="E47" s="48" t="str">
        <f t="shared" si="0"/>
        <v>Significantly Different</v>
      </c>
      <c r="G47" s="12">
        <f t="shared" si="1"/>
        <v>8.9</v>
      </c>
      <c r="H47" s="12">
        <f t="shared" si="2"/>
        <v>6</v>
      </c>
      <c r="I47" s="12" t="str">
        <f t="shared" si="3"/>
        <v>+/-</v>
      </c>
      <c r="J47" s="12" t="str">
        <f t="shared" si="4"/>
        <v>0.6</v>
      </c>
      <c r="K47" s="13">
        <f t="shared" si="5"/>
        <v>0.36474164133738601</v>
      </c>
      <c r="L47" s="13">
        <f t="shared" si="6"/>
        <v>2.4000000000000004</v>
      </c>
      <c r="M47" s="13">
        <f t="shared" si="7"/>
        <v>0.36977279819442066</v>
      </c>
      <c r="N47" s="13">
        <f t="shared" si="8"/>
        <v>6.4904720188155069</v>
      </c>
      <c r="O47" s="12" t="s">
        <v>260</v>
      </c>
    </row>
    <row r="48" spans="1:15" x14ac:dyDescent="0.25">
      <c r="A48" s="30">
        <v>37</v>
      </c>
      <c r="B48" s="31" t="s">
        <v>237</v>
      </c>
      <c r="C48" s="32">
        <v>8.9</v>
      </c>
      <c r="D48" s="33" t="s">
        <v>228</v>
      </c>
      <c r="E48" s="48" t="str">
        <f t="shared" si="0"/>
        <v>Significantly Different</v>
      </c>
      <c r="G48" s="12">
        <f t="shared" si="1"/>
        <v>8.9</v>
      </c>
      <c r="H48" s="12">
        <f t="shared" si="2"/>
        <v>6</v>
      </c>
      <c r="I48" s="12" t="str">
        <f t="shared" si="3"/>
        <v>+/-</v>
      </c>
      <c r="J48" s="12" t="str">
        <f t="shared" si="4"/>
        <v>0.3</v>
      </c>
      <c r="K48" s="13">
        <f t="shared" si="5"/>
        <v>0.18237082066869301</v>
      </c>
      <c r="L48" s="13">
        <f t="shared" si="6"/>
        <v>2.4000000000000004</v>
      </c>
      <c r="M48" s="13">
        <f t="shared" si="7"/>
        <v>0.19223572402239389</v>
      </c>
      <c r="N48" s="13">
        <f t="shared" si="8"/>
        <v>12.484672202344763</v>
      </c>
      <c r="O48" s="12" t="s">
        <v>239</v>
      </c>
    </row>
    <row r="49" spans="1:15" x14ac:dyDescent="0.25">
      <c r="A49" s="30">
        <v>37</v>
      </c>
      <c r="B49" s="31" t="s">
        <v>223</v>
      </c>
      <c r="C49" s="32">
        <v>8.9</v>
      </c>
      <c r="D49" s="33" t="s">
        <v>265</v>
      </c>
      <c r="E49" s="48" t="str">
        <f t="shared" si="0"/>
        <v>Significantly Different</v>
      </c>
      <c r="G49" s="12">
        <f t="shared" si="1"/>
        <v>8.9</v>
      </c>
      <c r="H49" s="12">
        <f t="shared" si="2"/>
        <v>6</v>
      </c>
      <c r="I49" s="12" t="str">
        <f t="shared" si="3"/>
        <v>+/-</v>
      </c>
      <c r="J49" s="12" t="str">
        <f t="shared" si="4"/>
        <v>0.7</v>
      </c>
      <c r="K49" s="13">
        <f t="shared" si="5"/>
        <v>0.42553191489361697</v>
      </c>
      <c r="L49" s="13">
        <f t="shared" si="6"/>
        <v>2.4000000000000004</v>
      </c>
      <c r="M49" s="13">
        <f t="shared" si="7"/>
        <v>0.42985214661796195</v>
      </c>
      <c r="N49" s="13">
        <f t="shared" si="8"/>
        <v>5.5833151442489806</v>
      </c>
      <c r="O49" s="12" t="s">
        <v>248</v>
      </c>
    </row>
    <row r="50" spans="1:15" x14ac:dyDescent="0.25">
      <c r="A50" s="30">
        <v>40</v>
      </c>
      <c r="B50" s="31" t="s">
        <v>218</v>
      </c>
      <c r="C50" s="32">
        <v>8.5</v>
      </c>
      <c r="D50" s="33" t="s">
        <v>206</v>
      </c>
      <c r="E50" s="48" t="str">
        <f t="shared" si="0"/>
        <v>Significantly Different</v>
      </c>
      <c r="G50" s="12">
        <f t="shared" si="1"/>
        <v>8.5</v>
      </c>
      <c r="H50" s="12">
        <f t="shared" si="2"/>
        <v>6</v>
      </c>
      <c r="I50" s="12" t="str">
        <f t="shared" si="3"/>
        <v>+/-</v>
      </c>
      <c r="J50" s="12" t="str">
        <f t="shared" si="4"/>
        <v>0.1</v>
      </c>
      <c r="K50" s="13">
        <f t="shared" si="5"/>
        <v>6.0790273556231005E-2</v>
      </c>
      <c r="L50" s="13">
        <f t="shared" si="6"/>
        <v>2.8000000000000007</v>
      </c>
      <c r="M50" s="13">
        <f t="shared" si="7"/>
        <v>8.5970429323592404E-2</v>
      </c>
      <c r="N50" s="13">
        <f t="shared" si="8"/>
        <v>32.569338341452386</v>
      </c>
      <c r="O50" s="12" t="s">
        <v>245</v>
      </c>
    </row>
    <row r="51" spans="1:15" x14ac:dyDescent="0.25">
      <c r="A51" s="30">
        <v>41</v>
      </c>
      <c r="B51" s="31" t="s">
        <v>227</v>
      </c>
      <c r="C51" s="32">
        <v>8.4</v>
      </c>
      <c r="D51" s="33" t="s">
        <v>217</v>
      </c>
      <c r="E51" s="48" t="str">
        <f t="shared" si="0"/>
        <v>Significantly Different</v>
      </c>
      <c r="G51" s="12">
        <f t="shared" si="1"/>
        <v>8.4</v>
      </c>
      <c r="H51" s="12">
        <f t="shared" si="2"/>
        <v>6</v>
      </c>
      <c r="I51" s="12" t="str">
        <f t="shared" si="3"/>
        <v>+/-</v>
      </c>
      <c r="J51" s="12" t="str">
        <f t="shared" si="4"/>
        <v>0.5</v>
      </c>
      <c r="K51" s="13">
        <f t="shared" si="5"/>
        <v>0.303951367781155</v>
      </c>
      <c r="L51" s="13">
        <f t="shared" si="6"/>
        <v>2.9000000000000004</v>
      </c>
      <c r="M51" s="13">
        <f t="shared" si="7"/>
        <v>0.30997079109986531</v>
      </c>
      <c r="N51" s="13">
        <f t="shared" si="8"/>
        <v>9.3557202267670707</v>
      </c>
      <c r="O51" s="12" t="s">
        <v>263</v>
      </c>
    </row>
    <row r="52" spans="1:15" x14ac:dyDescent="0.25">
      <c r="A52" s="30">
        <v>42</v>
      </c>
      <c r="B52" s="31" t="s">
        <v>257</v>
      </c>
      <c r="C52" s="32">
        <v>8.1999999999999993</v>
      </c>
      <c r="D52" s="33" t="s">
        <v>228</v>
      </c>
      <c r="E52" s="48" t="str">
        <f t="shared" si="0"/>
        <v>Significantly Different</v>
      </c>
      <c r="G52" s="12">
        <f t="shared" si="1"/>
        <v>8.1999999999999993</v>
      </c>
      <c r="H52" s="12">
        <f t="shared" si="2"/>
        <v>6</v>
      </c>
      <c r="I52" s="12" t="str">
        <f t="shared" si="3"/>
        <v>+/-</v>
      </c>
      <c r="J52" s="12" t="str">
        <f t="shared" si="4"/>
        <v>0.3</v>
      </c>
      <c r="K52" s="13">
        <f t="shared" si="5"/>
        <v>0.18237082066869301</v>
      </c>
      <c r="L52" s="13">
        <f t="shared" si="6"/>
        <v>3.1000000000000014</v>
      </c>
      <c r="M52" s="13">
        <f t="shared" si="7"/>
        <v>0.19223572402239389</v>
      </c>
      <c r="N52" s="13">
        <f t="shared" si="8"/>
        <v>16.126034928028655</v>
      </c>
      <c r="O52" s="12" t="s">
        <v>238</v>
      </c>
    </row>
    <row r="53" spans="1:15" x14ac:dyDescent="0.25">
      <c r="A53" s="30">
        <v>43</v>
      </c>
      <c r="B53" s="31" t="s">
        <v>238</v>
      </c>
      <c r="C53" s="32">
        <v>8.1</v>
      </c>
      <c r="D53" s="33" t="s">
        <v>253</v>
      </c>
      <c r="E53" s="48" t="str">
        <f t="shared" si="0"/>
        <v>Significantly Different</v>
      </c>
      <c r="G53" s="12">
        <f t="shared" si="1"/>
        <v>8.1</v>
      </c>
      <c r="H53" s="12">
        <f t="shared" si="2"/>
        <v>6</v>
      </c>
      <c r="I53" s="12" t="str">
        <f t="shared" si="3"/>
        <v>+/-</v>
      </c>
      <c r="J53" s="12" t="str">
        <f t="shared" si="4"/>
        <v>0.6</v>
      </c>
      <c r="K53" s="13">
        <f t="shared" si="5"/>
        <v>0.36474164133738601</v>
      </c>
      <c r="L53" s="13">
        <f t="shared" si="6"/>
        <v>3.2000000000000011</v>
      </c>
      <c r="M53" s="13">
        <f t="shared" si="7"/>
        <v>0.36977279819442066</v>
      </c>
      <c r="N53" s="13">
        <f t="shared" si="8"/>
        <v>8.6539626917540105</v>
      </c>
      <c r="O53" s="12" t="s">
        <v>251</v>
      </c>
    </row>
    <row r="54" spans="1:15" x14ac:dyDescent="0.25">
      <c r="A54" s="30">
        <v>44</v>
      </c>
      <c r="B54" s="31" t="s">
        <v>262</v>
      </c>
      <c r="C54" s="32">
        <v>7.9</v>
      </c>
      <c r="D54" s="33" t="s">
        <v>228</v>
      </c>
      <c r="E54" s="48" t="str">
        <f t="shared" si="0"/>
        <v>Significantly Different</v>
      </c>
      <c r="G54" s="12">
        <f t="shared" si="1"/>
        <v>7.9</v>
      </c>
      <c r="H54" s="12">
        <f t="shared" si="2"/>
        <v>6</v>
      </c>
      <c r="I54" s="12" t="str">
        <f t="shared" si="3"/>
        <v>+/-</v>
      </c>
      <c r="J54" s="12" t="str">
        <f t="shared" si="4"/>
        <v>0.3</v>
      </c>
      <c r="K54" s="13">
        <f t="shared" si="5"/>
        <v>0.18237082066869301</v>
      </c>
      <c r="L54" s="13">
        <f t="shared" si="6"/>
        <v>3.4000000000000004</v>
      </c>
      <c r="M54" s="13">
        <f t="shared" si="7"/>
        <v>0.19223572402239389</v>
      </c>
      <c r="N54" s="13">
        <f t="shared" si="8"/>
        <v>17.686618953321748</v>
      </c>
      <c r="O54" s="12" t="s">
        <v>258</v>
      </c>
    </row>
    <row r="55" spans="1:15" x14ac:dyDescent="0.25">
      <c r="A55" s="30">
        <v>45</v>
      </c>
      <c r="B55" s="31" t="s">
        <v>236</v>
      </c>
      <c r="C55" s="32">
        <v>7.3</v>
      </c>
      <c r="D55" s="33" t="s">
        <v>228</v>
      </c>
      <c r="E55" s="48" t="str">
        <f t="shared" si="0"/>
        <v>Significantly Different</v>
      </c>
      <c r="G55" s="12">
        <f t="shared" si="1"/>
        <v>7.3</v>
      </c>
      <c r="H55" s="12">
        <f t="shared" si="2"/>
        <v>6</v>
      </c>
      <c r="I55" s="12" t="str">
        <f t="shared" si="3"/>
        <v>+/-</v>
      </c>
      <c r="J55" s="12" t="str">
        <f t="shared" si="4"/>
        <v>0.3</v>
      </c>
      <c r="K55" s="13">
        <f t="shared" si="5"/>
        <v>0.18237082066869301</v>
      </c>
      <c r="L55" s="13">
        <f t="shared" si="6"/>
        <v>4.0000000000000009</v>
      </c>
      <c r="M55" s="13">
        <f t="shared" si="7"/>
        <v>0.19223572402239389</v>
      </c>
      <c r="N55" s="13">
        <f t="shared" si="8"/>
        <v>20.80778700390794</v>
      </c>
      <c r="O55" s="12" t="s">
        <v>232</v>
      </c>
    </row>
    <row r="56" spans="1:15" x14ac:dyDescent="0.25">
      <c r="A56" s="30">
        <v>45</v>
      </c>
      <c r="B56" s="31" t="s">
        <v>240</v>
      </c>
      <c r="C56" s="32">
        <v>7.3</v>
      </c>
      <c r="D56" s="33" t="s">
        <v>210</v>
      </c>
      <c r="E56" s="48" t="str">
        <f t="shared" si="0"/>
        <v>Significantly Different</v>
      </c>
      <c r="G56" s="12">
        <f t="shared" si="1"/>
        <v>7.3</v>
      </c>
      <c r="H56" s="12">
        <f t="shared" si="2"/>
        <v>6</v>
      </c>
      <c r="I56" s="12" t="str">
        <f t="shared" si="3"/>
        <v>+/-</v>
      </c>
      <c r="J56" s="12" t="str">
        <f t="shared" si="4"/>
        <v>0.2</v>
      </c>
      <c r="K56" s="13">
        <f t="shared" si="5"/>
        <v>0.12158054711246201</v>
      </c>
      <c r="L56" s="13">
        <f t="shared" si="6"/>
        <v>4.0000000000000009</v>
      </c>
      <c r="M56" s="13">
        <f t="shared" si="7"/>
        <v>0.1359311840425404</v>
      </c>
      <c r="N56" s="13">
        <f t="shared" si="8"/>
        <v>29.426654583897239</v>
      </c>
      <c r="O56" s="12" t="s">
        <v>209</v>
      </c>
    </row>
    <row r="57" spans="1:15" x14ac:dyDescent="0.25">
      <c r="A57" s="30">
        <v>47</v>
      </c>
      <c r="B57" s="31" t="s">
        <v>220</v>
      </c>
      <c r="C57" s="32">
        <v>7.2</v>
      </c>
      <c r="D57" s="33" t="s">
        <v>228</v>
      </c>
      <c r="E57" s="48" t="str">
        <f t="shared" si="0"/>
        <v>Significantly Different</v>
      </c>
      <c r="G57" s="12">
        <f t="shared" si="1"/>
        <v>7.2</v>
      </c>
      <c r="H57" s="12">
        <f t="shared" si="2"/>
        <v>6</v>
      </c>
      <c r="I57" s="12" t="str">
        <f t="shared" si="3"/>
        <v>+/-</v>
      </c>
      <c r="J57" s="12" t="str">
        <f t="shared" si="4"/>
        <v>0.3</v>
      </c>
      <c r="K57" s="13">
        <f t="shared" si="5"/>
        <v>0.18237082066869301</v>
      </c>
      <c r="L57" s="13">
        <f t="shared" si="6"/>
        <v>4.1000000000000005</v>
      </c>
      <c r="M57" s="13">
        <f t="shared" si="7"/>
        <v>0.19223572402239389</v>
      </c>
      <c r="N57" s="13">
        <f t="shared" si="8"/>
        <v>21.327981679005635</v>
      </c>
      <c r="O57" s="12" t="s">
        <v>262</v>
      </c>
    </row>
    <row r="58" spans="1:15" x14ac:dyDescent="0.25">
      <c r="A58" s="30">
        <v>48</v>
      </c>
      <c r="B58" s="31" t="s">
        <v>230</v>
      </c>
      <c r="C58" s="32">
        <v>7</v>
      </c>
      <c r="D58" s="33" t="s">
        <v>265</v>
      </c>
      <c r="E58" s="48" t="str">
        <f t="shared" si="0"/>
        <v>Significantly Different</v>
      </c>
      <c r="G58" s="12">
        <f t="shared" si="1"/>
        <v>7</v>
      </c>
      <c r="H58" s="12">
        <f t="shared" si="2"/>
        <v>6</v>
      </c>
      <c r="I58" s="12" t="str">
        <f t="shared" si="3"/>
        <v>+/-</v>
      </c>
      <c r="J58" s="12" t="str">
        <f t="shared" si="4"/>
        <v>0.7</v>
      </c>
      <c r="K58" s="13">
        <f t="shared" si="5"/>
        <v>0.42553191489361697</v>
      </c>
      <c r="L58" s="13">
        <f t="shared" si="6"/>
        <v>4.3000000000000007</v>
      </c>
      <c r="M58" s="13">
        <f t="shared" si="7"/>
        <v>0.42985214661796195</v>
      </c>
      <c r="N58" s="13">
        <f t="shared" si="8"/>
        <v>10.00343963344609</v>
      </c>
      <c r="O58" s="12" t="s">
        <v>256</v>
      </c>
    </row>
    <row r="59" spans="1:15" x14ac:dyDescent="0.25">
      <c r="A59" s="30">
        <v>49</v>
      </c>
      <c r="B59" s="31" t="s">
        <v>214</v>
      </c>
      <c r="C59" s="32">
        <v>6.7</v>
      </c>
      <c r="D59" s="33" t="s">
        <v>253</v>
      </c>
      <c r="E59" s="48" t="str">
        <f t="shared" si="0"/>
        <v>Significantly Different</v>
      </c>
      <c r="G59" s="12">
        <f t="shared" si="1"/>
        <v>6.7</v>
      </c>
      <c r="H59" s="12">
        <f t="shared" si="2"/>
        <v>6</v>
      </c>
      <c r="I59" s="12" t="str">
        <f t="shared" si="3"/>
        <v>+/-</v>
      </c>
      <c r="J59" s="12" t="str">
        <f t="shared" si="4"/>
        <v>0.6</v>
      </c>
      <c r="K59" s="13">
        <f t="shared" si="5"/>
        <v>0.36474164133738601</v>
      </c>
      <c r="L59" s="13">
        <f t="shared" si="6"/>
        <v>4.6000000000000005</v>
      </c>
      <c r="M59" s="13">
        <f t="shared" si="7"/>
        <v>0.36977279819442066</v>
      </c>
      <c r="N59" s="13">
        <f t="shared" si="8"/>
        <v>12.440071369396387</v>
      </c>
      <c r="O59" s="12" t="s">
        <v>212</v>
      </c>
    </row>
    <row r="60" spans="1:15" x14ac:dyDescent="0.25">
      <c r="A60" s="30">
        <v>50</v>
      </c>
      <c r="B60" s="31" t="s">
        <v>232</v>
      </c>
      <c r="C60" s="32">
        <v>6.5</v>
      </c>
      <c r="D60" s="33" t="s">
        <v>255</v>
      </c>
      <c r="E60" s="48" t="str">
        <f t="shared" si="0"/>
        <v>Significantly Different</v>
      </c>
      <c r="G60" s="12">
        <f t="shared" si="1"/>
        <v>6.5</v>
      </c>
      <c r="H60" s="12">
        <f t="shared" si="2"/>
        <v>6</v>
      </c>
      <c r="I60" s="12" t="str">
        <f t="shared" si="3"/>
        <v>+/-</v>
      </c>
      <c r="J60" s="12" t="str">
        <f t="shared" si="4"/>
        <v>0.4</v>
      </c>
      <c r="K60" s="13">
        <f t="shared" si="5"/>
        <v>0.24316109422492402</v>
      </c>
      <c r="L60" s="13">
        <f t="shared" si="6"/>
        <v>4.8000000000000007</v>
      </c>
      <c r="M60" s="13">
        <f t="shared" si="7"/>
        <v>0.25064471888253259</v>
      </c>
      <c r="N60" s="13">
        <f t="shared" si="8"/>
        <v>19.150612952868851</v>
      </c>
      <c r="O60" s="12" t="s">
        <v>234</v>
      </c>
    </row>
    <row r="61" spans="1:15" x14ac:dyDescent="0.25">
      <c r="A61" s="30">
        <v>51</v>
      </c>
      <c r="B61" s="31" t="s">
        <v>216</v>
      </c>
      <c r="C61" s="32">
        <v>5</v>
      </c>
      <c r="D61" s="33" t="s">
        <v>294</v>
      </c>
      <c r="E61" s="48" t="str">
        <f t="shared" si="0"/>
        <v>Significantly Different</v>
      </c>
      <c r="G61" s="12">
        <f t="shared" si="1"/>
        <v>5</v>
      </c>
      <c r="H61" s="12">
        <f t="shared" si="2"/>
        <v>6</v>
      </c>
      <c r="I61" s="12" t="str">
        <f t="shared" si="3"/>
        <v>+/-</v>
      </c>
      <c r="J61" s="12" t="str">
        <f t="shared" si="4"/>
        <v>0.8</v>
      </c>
      <c r="K61" s="13">
        <f t="shared" si="5"/>
        <v>0.48632218844984804</v>
      </c>
      <c r="L61" s="13">
        <f t="shared" si="6"/>
        <v>6.3000000000000007</v>
      </c>
      <c r="M61" s="13">
        <f t="shared" si="7"/>
        <v>0.49010685399991183</v>
      </c>
      <c r="N61" s="13">
        <f t="shared" si="8"/>
        <v>12.85433971915262</v>
      </c>
      <c r="O61" s="12" t="s">
        <v>216</v>
      </c>
    </row>
    <row r="62" spans="1:15" ht="15.75" thickBot="1" x14ac:dyDescent="0.3">
      <c r="A62" s="36"/>
      <c r="B62" s="37" t="s">
        <v>264</v>
      </c>
      <c r="C62" s="38">
        <v>41.8</v>
      </c>
      <c r="D62" s="39" t="s">
        <v>265</v>
      </c>
      <c r="E62" s="49" t="str">
        <f t="shared" si="0"/>
        <v>Significantly Different</v>
      </c>
      <c r="G62" s="12">
        <f t="shared" si="1"/>
        <v>41.8</v>
      </c>
      <c r="H62" s="12">
        <f t="shared" si="2"/>
        <v>6</v>
      </c>
      <c r="I62" s="12" t="str">
        <f t="shared" si="3"/>
        <v>+/-</v>
      </c>
      <c r="J62" s="12" t="str">
        <f t="shared" si="4"/>
        <v>0.7</v>
      </c>
      <c r="K62" s="13">
        <f t="shared" si="5"/>
        <v>0.42553191489361697</v>
      </c>
      <c r="L62" s="13">
        <f t="shared" si="6"/>
        <v>-30.499999999999996</v>
      </c>
      <c r="M62" s="13">
        <f t="shared" si="7"/>
        <v>0.42985214661796195</v>
      </c>
      <c r="N62" s="13">
        <f t="shared" si="8"/>
        <v>-70.954629958164119</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173" priority="5" operator="equal">
      <formula>"State Selected"</formula>
    </cfRule>
    <cfRule type="cellIs" dxfId="172" priority="6" operator="equal">
      <formula>"Not Significantly Different"</formula>
    </cfRule>
  </conditionalFormatting>
  <conditionalFormatting sqref="E10:E62">
    <cfRule type="cellIs" dxfId="171" priority="1" operator="equal">
      <formula>"OTHER ERROR"</formula>
    </cfRule>
    <cfRule type="cellIs" dxfId="170" priority="2" operator="equal">
      <formula>"Statistical Test not applicable"</formula>
    </cfRule>
    <cfRule type="cellIs" dxfId="169" priority="3" operator="equal">
      <formula>"Geography Selected"</formula>
    </cfRule>
    <cfRule type="cellIs" dxfId="168"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8FCB8926-2472-49EF-8394-3390F6DF8B58}">
      <formula1>$O$10:$O$62</formula1>
    </dataValidation>
  </dataValidation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FCA63-371D-4602-BFE6-FD75C12880F9}">
  <sheetPr codeName="Sheet124"/>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123</v>
      </c>
    </row>
    <row r="2" spans="1:16" x14ac:dyDescent="0.25">
      <c r="A2" s="14" t="s">
        <v>181</v>
      </c>
      <c r="B2" s="12" t="s">
        <v>697</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74.599999999999994</v>
      </c>
      <c r="C6" s="12" t="s">
        <v>188</v>
      </c>
      <c r="H6" s="19" t="s">
        <v>189</v>
      </c>
      <c r="I6" s="12">
        <f>VLOOKUP($B$4,$B$9:$K$62,6,FALSE)</f>
        <v>74.599999999999994</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74.599999999999994</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74.599999999999994</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240</v>
      </c>
      <c r="C11" s="32">
        <v>81.8</v>
      </c>
      <c r="D11" s="35" t="s">
        <v>228</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81.8</v>
      </c>
      <c r="H11" s="12">
        <f t="shared" ref="H11:H62" si="2">LEN(TRIM(D11))</f>
        <v>6</v>
      </c>
      <c r="I11" s="12" t="str">
        <f t="shared" ref="I11:I62" si="3">IF(H11&gt;=3,MID(TRIM(D11),1,3),"NO")</f>
        <v>+/-</v>
      </c>
      <c r="J11" s="12" t="str">
        <f t="shared" ref="J11:J62" si="4">IF(TRIM(I11)="+/-",MID(TRIM(D11),4,H11-3),D11)</f>
        <v>0.3</v>
      </c>
      <c r="K11" s="13">
        <f t="shared" ref="K11:K62" si="5">IF(TRIM(J11)="*****",0,IF(ISERROR(VALUE(J11)),"NA",VALUE(J11/$I$4)))</f>
        <v>0.18237082066869301</v>
      </c>
      <c r="L11" s="13">
        <f t="shared" ref="L11:L62" si="6">IF(AND(ISNUMBER(G11),ISNUMBER($I$6)),$I$6-G11,"N/A")</f>
        <v>-7.2000000000000028</v>
      </c>
      <c r="M11" s="13">
        <f t="shared" ref="M11:M62" si="7">IF(AND(ISNUMBER(K11),ISNUMBER($I$7)),SQRT(K11^2+($I$7)^2),"N/A")</f>
        <v>0.19223572402239389</v>
      </c>
      <c r="N11" s="13">
        <f>IF(AND(ISNUMBER(L11),ISNUMBER(M11),M11&lt;&gt;0),L11/M11,"NA")</f>
        <v>-37.454016607034298</v>
      </c>
      <c r="O11" s="12" t="s">
        <v>208</v>
      </c>
    </row>
    <row r="12" spans="1:16" x14ac:dyDescent="0.25">
      <c r="A12" s="30">
        <v>2</v>
      </c>
      <c r="B12" s="31" t="s">
        <v>230</v>
      </c>
      <c r="C12" s="32">
        <v>81.400000000000006</v>
      </c>
      <c r="D12" s="33" t="s">
        <v>320</v>
      </c>
      <c r="E12" s="48" t="str">
        <f t="shared" si="0"/>
        <v>Significantly Different</v>
      </c>
      <c r="G12" s="12">
        <f t="shared" si="1"/>
        <v>81.400000000000006</v>
      </c>
      <c r="H12" s="12">
        <f t="shared" si="2"/>
        <v>6</v>
      </c>
      <c r="I12" s="12" t="str">
        <f t="shared" si="3"/>
        <v>+/-</v>
      </c>
      <c r="J12" s="12" t="str">
        <f t="shared" si="4"/>
        <v>1.0</v>
      </c>
      <c r="K12" s="13">
        <f t="shared" si="5"/>
        <v>0.60790273556231</v>
      </c>
      <c r="L12" s="13">
        <f t="shared" si="6"/>
        <v>-6.8000000000000114</v>
      </c>
      <c r="M12" s="13">
        <f t="shared" si="7"/>
        <v>0.61093468821403585</v>
      </c>
      <c r="N12" s="13">
        <f t="shared" ref="N12:N62" si="8">IF(AND(ISNUMBER(L12),ISNUMBER(M12),M12&lt;&gt;0),L12/M12,"NA")</f>
        <v>-11.130486009688958</v>
      </c>
      <c r="O12" s="12" t="s">
        <v>211</v>
      </c>
    </row>
    <row r="13" spans="1:16" x14ac:dyDescent="0.25">
      <c r="A13" s="30">
        <v>3</v>
      </c>
      <c r="B13" s="31" t="s">
        <v>227</v>
      </c>
      <c r="C13" s="32">
        <v>80.8</v>
      </c>
      <c r="D13" s="33" t="s">
        <v>217</v>
      </c>
      <c r="E13" s="48" t="str">
        <f t="shared" si="0"/>
        <v>Significantly Different</v>
      </c>
      <c r="G13" s="12">
        <f t="shared" si="1"/>
        <v>80.8</v>
      </c>
      <c r="H13" s="12">
        <f t="shared" si="2"/>
        <v>6</v>
      </c>
      <c r="I13" s="12" t="str">
        <f t="shared" si="3"/>
        <v>+/-</v>
      </c>
      <c r="J13" s="12" t="str">
        <f t="shared" si="4"/>
        <v>0.5</v>
      </c>
      <c r="K13" s="13">
        <f t="shared" si="5"/>
        <v>0.303951367781155</v>
      </c>
      <c r="L13" s="13">
        <f t="shared" si="6"/>
        <v>-6.2000000000000028</v>
      </c>
      <c r="M13" s="13">
        <f t="shared" si="7"/>
        <v>0.30997079109986531</v>
      </c>
      <c r="N13" s="13">
        <f t="shared" si="8"/>
        <v>-20.0018846227434</v>
      </c>
      <c r="O13" s="12" t="s">
        <v>213</v>
      </c>
    </row>
    <row r="14" spans="1:16" x14ac:dyDescent="0.25">
      <c r="A14" s="30">
        <v>4</v>
      </c>
      <c r="B14" s="31" t="s">
        <v>219</v>
      </c>
      <c r="C14" s="32">
        <v>79.900000000000006</v>
      </c>
      <c r="D14" s="33" t="s">
        <v>255</v>
      </c>
      <c r="E14" s="48" t="str">
        <f t="shared" si="0"/>
        <v>Significantly Different</v>
      </c>
      <c r="G14" s="12">
        <f t="shared" si="1"/>
        <v>79.900000000000006</v>
      </c>
      <c r="H14" s="12">
        <f t="shared" si="2"/>
        <v>6</v>
      </c>
      <c r="I14" s="12" t="str">
        <f t="shared" si="3"/>
        <v>+/-</v>
      </c>
      <c r="J14" s="12" t="str">
        <f t="shared" si="4"/>
        <v>0.4</v>
      </c>
      <c r="K14" s="13">
        <f t="shared" si="5"/>
        <v>0.24316109422492402</v>
      </c>
      <c r="L14" s="13">
        <f t="shared" si="6"/>
        <v>-5.3000000000000114</v>
      </c>
      <c r="M14" s="13">
        <f t="shared" si="7"/>
        <v>0.25064471888253259</v>
      </c>
      <c r="N14" s="13">
        <f t="shared" si="8"/>
        <v>-21.145468468792732</v>
      </c>
      <c r="O14" s="12" t="s">
        <v>215</v>
      </c>
    </row>
    <row r="15" spans="1:16" x14ac:dyDescent="0.25">
      <c r="A15" s="30">
        <v>4</v>
      </c>
      <c r="B15" s="31" t="s">
        <v>238</v>
      </c>
      <c r="C15" s="32">
        <v>79.900000000000006</v>
      </c>
      <c r="D15" s="33" t="s">
        <v>246</v>
      </c>
      <c r="E15" s="48" t="str">
        <f t="shared" si="0"/>
        <v>Significantly Different</v>
      </c>
      <c r="G15" s="12">
        <f t="shared" si="1"/>
        <v>79.900000000000006</v>
      </c>
      <c r="H15" s="12">
        <f t="shared" si="2"/>
        <v>6</v>
      </c>
      <c r="I15" s="12" t="str">
        <f t="shared" si="3"/>
        <v>+/-</v>
      </c>
      <c r="J15" s="12" t="str">
        <f t="shared" si="4"/>
        <v>0.9</v>
      </c>
      <c r="K15" s="13">
        <f t="shared" si="5"/>
        <v>0.54711246200607899</v>
      </c>
      <c r="L15" s="13">
        <f t="shared" si="6"/>
        <v>-5.3000000000000114</v>
      </c>
      <c r="M15" s="13">
        <f t="shared" si="7"/>
        <v>0.55047933970440222</v>
      </c>
      <c r="N15" s="13">
        <f t="shared" si="8"/>
        <v>-9.6279726008355162</v>
      </c>
      <c r="O15" s="12" t="s">
        <v>218</v>
      </c>
    </row>
    <row r="16" spans="1:16" x14ac:dyDescent="0.25">
      <c r="A16" s="30">
        <v>6</v>
      </c>
      <c r="B16" s="31" t="s">
        <v>214</v>
      </c>
      <c r="C16" s="32">
        <v>79.3</v>
      </c>
      <c r="D16" s="33" t="s">
        <v>265</v>
      </c>
      <c r="E16" s="48" t="str">
        <f t="shared" si="0"/>
        <v>Significantly Different</v>
      </c>
      <c r="G16" s="12">
        <f t="shared" si="1"/>
        <v>79.3</v>
      </c>
      <c r="H16" s="12">
        <f t="shared" si="2"/>
        <v>6</v>
      </c>
      <c r="I16" s="12" t="str">
        <f t="shared" si="3"/>
        <v>+/-</v>
      </c>
      <c r="J16" s="12" t="str">
        <f t="shared" si="4"/>
        <v>0.7</v>
      </c>
      <c r="K16" s="13">
        <f t="shared" si="5"/>
        <v>0.42553191489361697</v>
      </c>
      <c r="L16" s="13">
        <f t="shared" si="6"/>
        <v>-4.7000000000000028</v>
      </c>
      <c r="M16" s="13">
        <f t="shared" si="7"/>
        <v>0.42985214661796195</v>
      </c>
      <c r="N16" s="13">
        <f t="shared" si="8"/>
        <v>-10.933992157487593</v>
      </c>
      <c r="O16" s="12" t="s">
        <v>220</v>
      </c>
    </row>
    <row r="17" spans="1:15" x14ac:dyDescent="0.25">
      <c r="A17" s="30">
        <v>7</v>
      </c>
      <c r="B17" s="31" t="s">
        <v>226</v>
      </c>
      <c r="C17" s="32">
        <v>79.099999999999994</v>
      </c>
      <c r="D17" s="33" t="s">
        <v>314</v>
      </c>
      <c r="E17" s="48" t="str">
        <f t="shared" si="0"/>
        <v>Significantly Different</v>
      </c>
      <c r="G17" s="12">
        <f t="shared" si="1"/>
        <v>79.099999999999994</v>
      </c>
      <c r="H17" s="12">
        <f t="shared" si="2"/>
        <v>6</v>
      </c>
      <c r="I17" s="12" t="str">
        <f t="shared" si="3"/>
        <v>+/-</v>
      </c>
      <c r="J17" s="12" t="str">
        <f t="shared" si="4"/>
        <v>1.1</v>
      </c>
      <c r="K17" s="13">
        <f t="shared" si="5"/>
        <v>0.66869300911854113</v>
      </c>
      <c r="L17" s="13">
        <f t="shared" si="6"/>
        <v>-4.5</v>
      </c>
      <c r="M17" s="13">
        <f t="shared" si="7"/>
        <v>0.67145051776214359</v>
      </c>
      <c r="N17" s="13">
        <f t="shared" si="8"/>
        <v>-6.7019086007974336</v>
      </c>
      <c r="O17" s="12" t="s">
        <v>222</v>
      </c>
    </row>
    <row r="18" spans="1:15" x14ac:dyDescent="0.25">
      <c r="A18" s="30">
        <v>7</v>
      </c>
      <c r="B18" s="31" t="s">
        <v>234</v>
      </c>
      <c r="C18" s="32">
        <v>79.099999999999994</v>
      </c>
      <c r="D18" s="33" t="s">
        <v>228</v>
      </c>
      <c r="E18" s="48" t="str">
        <f t="shared" si="0"/>
        <v>Significantly Different</v>
      </c>
      <c r="G18" s="12">
        <f t="shared" si="1"/>
        <v>79.099999999999994</v>
      </c>
      <c r="H18" s="12">
        <f t="shared" si="2"/>
        <v>6</v>
      </c>
      <c r="I18" s="12" t="str">
        <f t="shared" si="3"/>
        <v>+/-</v>
      </c>
      <c r="J18" s="12" t="str">
        <f t="shared" si="4"/>
        <v>0.3</v>
      </c>
      <c r="K18" s="13">
        <f t="shared" si="5"/>
        <v>0.18237082066869301</v>
      </c>
      <c r="L18" s="13">
        <f t="shared" si="6"/>
        <v>-4.5</v>
      </c>
      <c r="M18" s="13">
        <f t="shared" si="7"/>
        <v>0.19223572402239389</v>
      </c>
      <c r="N18" s="13">
        <f t="shared" si="8"/>
        <v>-23.408760379396426</v>
      </c>
      <c r="O18" s="12" t="s">
        <v>224</v>
      </c>
    </row>
    <row r="19" spans="1:15" x14ac:dyDescent="0.25">
      <c r="A19" s="30">
        <v>9</v>
      </c>
      <c r="B19" s="31" t="s">
        <v>220</v>
      </c>
      <c r="C19" s="32">
        <v>78.8</v>
      </c>
      <c r="D19" s="33" t="s">
        <v>255</v>
      </c>
      <c r="E19" s="48" t="str">
        <f t="shared" si="0"/>
        <v>Significantly Different</v>
      </c>
      <c r="G19" s="12">
        <f t="shared" si="1"/>
        <v>78.8</v>
      </c>
      <c r="H19" s="12">
        <f t="shared" si="2"/>
        <v>6</v>
      </c>
      <c r="I19" s="12" t="str">
        <f t="shared" si="3"/>
        <v>+/-</v>
      </c>
      <c r="J19" s="12" t="str">
        <f t="shared" si="4"/>
        <v>0.4</v>
      </c>
      <c r="K19" s="13">
        <f t="shared" si="5"/>
        <v>0.24316109422492402</v>
      </c>
      <c r="L19" s="13">
        <f t="shared" si="6"/>
        <v>-4.2000000000000028</v>
      </c>
      <c r="M19" s="13">
        <f t="shared" si="7"/>
        <v>0.25064471888253259</v>
      </c>
      <c r="N19" s="13">
        <f t="shared" si="8"/>
        <v>-16.756786333760253</v>
      </c>
      <c r="O19" s="12" t="s">
        <v>226</v>
      </c>
    </row>
    <row r="20" spans="1:15" x14ac:dyDescent="0.25">
      <c r="A20" s="30">
        <v>10</v>
      </c>
      <c r="B20" s="31" t="s">
        <v>244</v>
      </c>
      <c r="C20" s="32">
        <v>78.5</v>
      </c>
      <c r="D20" s="35" t="s">
        <v>228</v>
      </c>
      <c r="E20" s="48" t="str">
        <f t="shared" si="0"/>
        <v>Significantly Different</v>
      </c>
      <c r="G20" s="12">
        <f t="shared" si="1"/>
        <v>78.5</v>
      </c>
      <c r="H20" s="12">
        <f t="shared" si="2"/>
        <v>6</v>
      </c>
      <c r="I20" s="12" t="str">
        <f t="shared" si="3"/>
        <v>+/-</v>
      </c>
      <c r="J20" s="12" t="str">
        <f t="shared" si="4"/>
        <v>0.3</v>
      </c>
      <c r="K20" s="13">
        <f t="shared" si="5"/>
        <v>0.18237082066869301</v>
      </c>
      <c r="L20" s="13">
        <f t="shared" si="6"/>
        <v>-3.9000000000000057</v>
      </c>
      <c r="M20" s="13">
        <f t="shared" si="7"/>
        <v>0.19223572402239389</v>
      </c>
      <c r="N20" s="13">
        <f t="shared" si="8"/>
        <v>-20.287592328810266</v>
      </c>
      <c r="O20" s="12" t="s">
        <v>229</v>
      </c>
    </row>
    <row r="21" spans="1:15" x14ac:dyDescent="0.25">
      <c r="A21" s="30">
        <v>11</v>
      </c>
      <c r="B21" s="31" t="s">
        <v>233</v>
      </c>
      <c r="C21" s="32">
        <v>78.400000000000006</v>
      </c>
      <c r="D21" s="33" t="s">
        <v>265</v>
      </c>
      <c r="E21" s="48" t="str">
        <f t="shared" si="0"/>
        <v>Significantly Different</v>
      </c>
      <c r="G21" s="12">
        <f t="shared" si="1"/>
        <v>78.400000000000006</v>
      </c>
      <c r="H21" s="12">
        <f t="shared" si="2"/>
        <v>6</v>
      </c>
      <c r="I21" s="12" t="str">
        <f t="shared" si="3"/>
        <v>+/-</v>
      </c>
      <c r="J21" s="12" t="str">
        <f t="shared" si="4"/>
        <v>0.7</v>
      </c>
      <c r="K21" s="13">
        <f t="shared" si="5"/>
        <v>0.42553191489361697</v>
      </c>
      <c r="L21" s="13">
        <f t="shared" si="6"/>
        <v>-3.8000000000000114</v>
      </c>
      <c r="M21" s="13">
        <f t="shared" si="7"/>
        <v>0.42985214661796195</v>
      </c>
      <c r="N21" s="13">
        <f t="shared" si="8"/>
        <v>-8.8402489783942446</v>
      </c>
      <c r="O21" s="12" t="s">
        <v>231</v>
      </c>
    </row>
    <row r="22" spans="1:15" x14ac:dyDescent="0.25">
      <c r="A22" s="30">
        <v>12</v>
      </c>
      <c r="B22" s="31" t="s">
        <v>236</v>
      </c>
      <c r="C22" s="32">
        <v>78.2</v>
      </c>
      <c r="D22" s="33" t="s">
        <v>217</v>
      </c>
      <c r="E22" s="48" t="str">
        <f t="shared" si="0"/>
        <v>Significantly Different</v>
      </c>
      <c r="G22" s="12">
        <f t="shared" si="1"/>
        <v>78.2</v>
      </c>
      <c r="H22" s="12">
        <f t="shared" si="2"/>
        <v>6</v>
      </c>
      <c r="I22" s="12" t="str">
        <f t="shared" si="3"/>
        <v>+/-</v>
      </c>
      <c r="J22" s="12" t="str">
        <f t="shared" si="4"/>
        <v>0.5</v>
      </c>
      <c r="K22" s="13">
        <f t="shared" si="5"/>
        <v>0.303951367781155</v>
      </c>
      <c r="L22" s="13">
        <f t="shared" si="6"/>
        <v>-3.6000000000000085</v>
      </c>
      <c r="M22" s="13">
        <f t="shared" si="7"/>
        <v>0.30997079109986531</v>
      </c>
      <c r="N22" s="13">
        <f t="shared" si="8"/>
        <v>-11.613997522883286</v>
      </c>
      <c r="O22" s="12" t="s">
        <v>233</v>
      </c>
    </row>
    <row r="23" spans="1:15" x14ac:dyDescent="0.25">
      <c r="A23" s="30">
        <v>12</v>
      </c>
      <c r="B23" s="31" t="s">
        <v>209</v>
      </c>
      <c r="C23" s="32">
        <v>78.2</v>
      </c>
      <c r="D23" s="33" t="s">
        <v>314</v>
      </c>
      <c r="E23" s="48" t="str">
        <f t="shared" si="0"/>
        <v>Significantly Different</v>
      </c>
      <c r="G23" s="12">
        <f t="shared" si="1"/>
        <v>78.2</v>
      </c>
      <c r="H23" s="12">
        <f t="shared" si="2"/>
        <v>6</v>
      </c>
      <c r="I23" s="12" t="str">
        <f t="shared" si="3"/>
        <v>+/-</v>
      </c>
      <c r="J23" s="12" t="str">
        <f t="shared" si="4"/>
        <v>1.1</v>
      </c>
      <c r="K23" s="13">
        <f t="shared" si="5"/>
        <v>0.66869300911854113</v>
      </c>
      <c r="L23" s="13">
        <f t="shared" si="6"/>
        <v>-3.6000000000000085</v>
      </c>
      <c r="M23" s="13">
        <f t="shared" si="7"/>
        <v>0.67145051776214359</v>
      </c>
      <c r="N23" s="13">
        <f t="shared" si="8"/>
        <v>-5.3615268806379595</v>
      </c>
      <c r="O23" s="12" t="s">
        <v>221</v>
      </c>
    </row>
    <row r="24" spans="1:15" x14ac:dyDescent="0.25">
      <c r="A24" s="30">
        <v>14</v>
      </c>
      <c r="B24" s="31" t="s">
        <v>247</v>
      </c>
      <c r="C24" s="32">
        <v>77.8</v>
      </c>
      <c r="D24" s="33" t="s">
        <v>228</v>
      </c>
      <c r="E24" s="48" t="str">
        <f t="shared" si="0"/>
        <v>Significantly Different</v>
      </c>
      <c r="G24" s="12">
        <f t="shared" si="1"/>
        <v>77.8</v>
      </c>
      <c r="H24" s="12">
        <f t="shared" si="2"/>
        <v>6</v>
      </c>
      <c r="I24" s="12" t="str">
        <f t="shared" si="3"/>
        <v>+/-</v>
      </c>
      <c r="J24" s="12" t="str">
        <f t="shared" si="4"/>
        <v>0.3</v>
      </c>
      <c r="K24" s="13">
        <f t="shared" si="5"/>
        <v>0.18237082066869301</v>
      </c>
      <c r="L24" s="13">
        <f t="shared" si="6"/>
        <v>-3.2000000000000028</v>
      </c>
      <c r="M24" s="13">
        <f t="shared" si="7"/>
        <v>0.19223572402239389</v>
      </c>
      <c r="N24" s="13">
        <f t="shared" si="8"/>
        <v>-16.646229603126361</v>
      </c>
      <c r="O24" s="12" t="s">
        <v>235</v>
      </c>
    </row>
    <row r="25" spans="1:15" x14ac:dyDescent="0.25">
      <c r="A25" s="30">
        <v>15</v>
      </c>
      <c r="B25" s="31" t="s">
        <v>216</v>
      </c>
      <c r="C25" s="32">
        <v>77.599999999999994</v>
      </c>
      <c r="D25" s="33" t="s">
        <v>333</v>
      </c>
      <c r="E25" s="48" t="str">
        <f t="shared" si="0"/>
        <v>Significantly Different</v>
      </c>
      <c r="G25" s="12">
        <f t="shared" si="1"/>
        <v>77.599999999999994</v>
      </c>
      <c r="H25" s="12">
        <f t="shared" si="2"/>
        <v>6</v>
      </c>
      <c r="I25" s="12" t="str">
        <f t="shared" si="3"/>
        <v>+/-</v>
      </c>
      <c r="J25" s="12" t="str">
        <f t="shared" si="4"/>
        <v>1.3</v>
      </c>
      <c r="K25" s="13">
        <f t="shared" si="5"/>
        <v>0.79027355623100304</v>
      </c>
      <c r="L25" s="13">
        <f t="shared" si="6"/>
        <v>-3</v>
      </c>
      <c r="M25" s="13">
        <f t="shared" si="7"/>
        <v>0.79260819516141623</v>
      </c>
      <c r="N25" s="13">
        <f t="shared" si="8"/>
        <v>-3.784972219961773</v>
      </c>
      <c r="O25" s="12" t="s">
        <v>237</v>
      </c>
    </row>
    <row r="26" spans="1:15" x14ac:dyDescent="0.25">
      <c r="A26" s="30">
        <v>16</v>
      </c>
      <c r="B26" s="31" t="s">
        <v>222</v>
      </c>
      <c r="C26" s="32">
        <v>77.5</v>
      </c>
      <c r="D26" s="33" t="s">
        <v>255</v>
      </c>
      <c r="E26" s="48" t="str">
        <f t="shared" si="0"/>
        <v>Significantly Different</v>
      </c>
      <c r="G26" s="12">
        <f t="shared" si="1"/>
        <v>77.5</v>
      </c>
      <c r="H26" s="12">
        <f t="shared" si="2"/>
        <v>6</v>
      </c>
      <c r="I26" s="12" t="str">
        <f t="shared" si="3"/>
        <v>+/-</v>
      </c>
      <c r="J26" s="12" t="str">
        <f t="shared" si="4"/>
        <v>0.4</v>
      </c>
      <c r="K26" s="13">
        <f t="shared" si="5"/>
        <v>0.24316109422492402</v>
      </c>
      <c r="L26" s="13">
        <f t="shared" si="6"/>
        <v>-2.9000000000000057</v>
      </c>
      <c r="M26" s="13">
        <f t="shared" si="7"/>
        <v>0.25064471888253259</v>
      </c>
      <c r="N26" s="13">
        <f t="shared" si="8"/>
        <v>-11.570161992358285</v>
      </c>
      <c r="O26" s="12" t="s">
        <v>219</v>
      </c>
    </row>
    <row r="27" spans="1:15" x14ac:dyDescent="0.25">
      <c r="A27" s="30">
        <v>17</v>
      </c>
      <c r="B27" s="31" t="s">
        <v>207</v>
      </c>
      <c r="C27" s="32">
        <v>77.3</v>
      </c>
      <c r="D27" s="33" t="s">
        <v>265</v>
      </c>
      <c r="E27" s="48" t="str">
        <f t="shared" si="0"/>
        <v>Significantly Different</v>
      </c>
      <c r="G27" s="12">
        <f t="shared" si="1"/>
        <v>77.3</v>
      </c>
      <c r="H27" s="12">
        <f t="shared" si="2"/>
        <v>6</v>
      </c>
      <c r="I27" s="12" t="str">
        <f t="shared" si="3"/>
        <v>+/-</v>
      </c>
      <c r="J27" s="12" t="str">
        <f t="shared" si="4"/>
        <v>0.7</v>
      </c>
      <c r="K27" s="13">
        <f t="shared" si="5"/>
        <v>0.42553191489361697</v>
      </c>
      <c r="L27" s="13">
        <f t="shared" si="6"/>
        <v>-2.7000000000000028</v>
      </c>
      <c r="M27" s="13">
        <f t="shared" si="7"/>
        <v>0.42985214661796195</v>
      </c>
      <c r="N27" s="13">
        <f t="shared" si="8"/>
        <v>-6.281229537280109</v>
      </c>
      <c r="O27" s="12" t="s">
        <v>236</v>
      </c>
    </row>
    <row r="28" spans="1:15" x14ac:dyDescent="0.25">
      <c r="A28" s="30">
        <v>18</v>
      </c>
      <c r="B28" s="31" t="s">
        <v>257</v>
      </c>
      <c r="C28" s="32">
        <v>76.900000000000006</v>
      </c>
      <c r="D28" s="33" t="s">
        <v>228</v>
      </c>
      <c r="E28" s="48" t="str">
        <f t="shared" si="0"/>
        <v>Significantly Different</v>
      </c>
      <c r="G28" s="12">
        <f t="shared" si="1"/>
        <v>76.900000000000006</v>
      </c>
      <c r="H28" s="12">
        <f t="shared" si="2"/>
        <v>6</v>
      </c>
      <c r="I28" s="12" t="str">
        <f t="shared" si="3"/>
        <v>+/-</v>
      </c>
      <c r="J28" s="12" t="str">
        <f t="shared" si="4"/>
        <v>0.3</v>
      </c>
      <c r="K28" s="13">
        <f t="shared" si="5"/>
        <v>0.18237082066869301</v>
      </c>
      <c r="L28" s="13">
        <f t="shared" si="6"/>
        <v>-2.3000000000000114</v>
      </c>
      <c r="M28" s="13">
        <f t="shared" si="7"/>
        <v>0.19223572402239389</v>
      </c>
      <c r="N28" s="13">
        <f t="shared" si="8"/>
        <v>-11.964477527247121</v>
      </c>
      <c r="O28" s="12" t="s">
        <v>225</v>
      </c>
    </row>
    <row r="29" spans="1:15" x14ac:dyDescent="0.25">
      <c r="A29" s="30">
        <v>18</v>
      </c>
      <c r="B29" s="31" t="s">
        <v>232</v>
      </c>
      <c r="C29" s="32">
        <v>76.900000000000006</v>
      </c>
      <c r="D29" s="33" t="s">
        <v>217</v>
      </c>
      <c r="E29" s="48" t="str">
        <f t="shared" si="0"/>
        <v>Significantly Different</v>
      </c>
      <c r="G29" s="12">
        <f t="shared" si="1"/>
        <v>76.900000000000006</v>
      </c>
      <c r="H29" s="12">
        <f t="shared" si="2"/>
        <v>6</v>
      </c>
      <c r="I29" s="12" t="str">
        <f t="shared" si="3"/>
        <v>+/-</v>
      </c>
      <c r="J29" s="12" t="str">
        <f t="shared" si="4"/>
        <v>0.5</v>
      </c>
      <c r="K29" s="13">
        <f t="shared" si="5"/>
        <v>0.303951367781155</v>
      </c>
      <c r="L29" s="13">
        <f t="shared" si="6"/>
        <v>-2.3000000000000114</v>
      </c>
      <c r="M29" s="13">
        <f t="shared" si="7"/>
        <v>0.30997079109986531</v>
      </c>
      <c r="N29" s="13">
        <f t="shared" si="8"/>
        <v>-7.4200539729532302</v>
      </c>
      <c r="O29" s="12" t="s">
        <v>241</v>
      </c>
    </row>
    <row r="30" spans="1:15" x14ac:dyDescent="0.25">
      <c r="A30" s="30">
        <v>20</v>
      </c>
      <c r="B30" s="31" t="s">
        <v>235</v>
      </c>
      <c r="C30" s="32">
        <v>76.7</v>
      </c>
      <c r="D30" s="33" t="s">
        <v>210</v>
      </c>
      <c r="E30" s="48" t="str">
        <f t="shared" si="0"/>
        <v>Significantly Different</v>
      </c>
      <c r="G30" s="12">
        <f t="shared" si="1"/>
        <v>76.7</v>
      </c>
      <c r="H30" s="12">
        <f t="shared" si="2"/>
        <v>6</v>
      </c>
      <c r="I30" s="12" t="str">
        <f t="shared" si="3"/>
        <v>+/-</v>
      </c>
      <c r="J30" s="12" t="str">
        <f t="shared" si="4"/>
        <v>0.2</v>
      </c>
      <c r="K30" s="13">
        <f t="shared" si="5"/>
        <v>0.12158054711246201</v>
      </c>
      <c r="L30" s="13">
        <f t="shared" si="6"/>
        <v>-2.1000000000000085</v>
      </c>
      <c r="M30" s="13">
        <f t="shared" si="7"/>
        <v>0.1359311840425404</v>
      </c>
      <c r="N30" s="13">
        <f t="shared" si="8"/>
        <v>-15.448993656546111</v>
      </c>
      <c r="O30" s="12" t="s">
        <v>207</v>
      </c>
    </row>
    <row r="31" spans="1:15" x14ac:dyDescent="0.25">
      <c r="A31" s="30">
        <v>20</v>
      </c>
      <c r="B31" s="31" t="s">
        <v>223</v>
      </c>
      <c r="C31" s="32">
        <v>76.7</v>
      </c>
      <c r="D31" s="33" t="s">
        <v>246</v>
      </c>
      <c r="E31" s="48" t="str">
        <f t="shared" si="0"/>
        <v>Significantly Different</v>
      </c>
      <c r="G31" s="12">
        <f t="shared" si="1"/>
        <v>76.7</v>
      </c>
      <c r="H31" s="12">
        <f t="shared" si="2"/>
        <v>6</v>
      </c>
      <c r="I31" s="12" t="str">
        <f t="shared" si="3"/>
        <v>+/-</v>
      </c>
      <c r="J31" s="12" t="str">
        <f t="shared" si="4"/>
        <v>0.9</v>
      </c>
      <c r="K31" s="13">
        <f t="shared" si="5"/>
        <v>0.54711246200607899</v>
      </c>
      <c r="L31" s="13">
        <f t="shared" si="6"/>
        <v>-2.1000000000000085</v>
      </c>
      <c r="M31" s="13">
        <f t="shared" si="7"/>
        <v>0.55047933970440222</v>
      </c>
      <c r="N31" s="13">
        <f t="shared" si="8"/>
        <v>-3.8148570682555896</v>
      </c>
      <c r="O31" s="12" t="s">
        <v>244</v>
      </c>
    </row>
    <row r="32" spans="1:15" x14ac:dyDescent="0.25">
      <c r="A32" s="30">
        <v>22</v>
      </c>
      <c r="B32" s="31" t="s">
        <v>262</v>
      </c>
      <c r="C32" s="32">
        <v>76.2</v>
      </c>
      <c r="D32" s="33" t="s">
        <v>228</v>
      </c>
      <c r="E32" s="48" t="str">
        <f t="shared" si="0"/>
        <v>Significantly Different</v>
      </c>
      <c r="G32" s="12">
        <f t="shared" si="1"/>
        <v>76.2</v>
      </c>
      <c r="H32" s="12">
        <f t="shared" si="2"/>
        <v>6</v>
      </c>
      <c r="I32" s="12" t="str">
        <f t="shared" si="3"/>
        <v>+/-</v>
      </c>
      <c r="J32" s="12" t="str">
        <f t="shared" si="4"/>
        <v>0.3</v>
      </c>
      <c r="K32" s="13">
        <f t="shared" si="5"/>
        <v>0.18237082066869301</v>
      </c>
      <c r="L32" s="13">
        <f t="shared" si="6"/>
        <v>-1.6000000000000085</v>
      </c>
      <c r="M32" s="13">
        <f t="shared" si="7"/>
        <v>0.19223572402239389</v>
      </c>
      <c r="N32" s="13">
        <f t="shared" si="8"/>
        <v>-8.3231148015632179</v>
      </c>
      <c r="O32" s="12" t="s">
        <v>247</v>
      </c>
    </row>
    <row r="33" spans="1:15" x14ac:dyDescent="0.25">
      <c r="A33" s="30">
        <v>23</v>
      </c>
      <c r="B33" s="31" t="s">
        <v>211</v>
      </c>
      <c r="C33" s="32">
        <v>76.099999999999994</v>
      </c>
      <c r="D33" s="33" t="s">
        <v>294</v>
      </c>
      <c r="E33" s="48" t="str">
        <f t="shared" si="0"/>
        <v>Significantly Different</v>
      </c>
      <c r="G33" s="12">
        <f t="shared" si="1"/>
        <v>76.099999999999994</v>
      </c>
      <c r="H33" s="12">
        <f t="shared" si="2"/>
        <v>6</v>
      </c>
      <c r="I33" s="12" t="str">
        <f t="shared" si="3"/>
        <v>+/-</v>
      </c>
      <c r="J33" s="12" t="str">
        <f t="shared" si="4"/>
        <v>0.8</v>
      </c>
      <c r="K33" s="13">
        <f t="shared" si="5"/>
        <v>0.48632218844984804</v>
      </c>
      <c r="L33" s="13">
        <f t="shared" si="6"/>
        <v>-1.5</v>
      </c>
      <c r="M33" s="13">
        <f t="shared" si="7"/>
        <v>0.49010685399991183</v>
      </c>
      <c r="N33" s="13">
        <f t="shared" si="8"/>
        <v>-3.0605570759887186</v>
      </c>
      <c r="O33" s="12" t="s">
        <v>249</v>
      </c>
    </row>
    <row r="34" spans="1:15" x14ac:dyDescent="0.25">
      <c r="A34" s="30">
        <v>24</v>
      </c>
      <c r="B34" s="31" t="s">
        <v>256</v>
      </c>
      <c r="C34" s="32">
        <v>75.900000000000006</v>
      </c>
      <c r="D34" s="33" t="s">
        <v>255</v>
      </c>
      <c r="E34" s="48" t="str">
        <f t="shared" si="0"/>
        <v>Significantly Different</v>
      </c>
      <c r="G34" s="12">
        <f t="shared" si="1"/>
        <v>75.900000000000006</v>
      </c>
      <c r="H34" s="12">
        <f t="shared" si="2"/>
        <v>6</v>
      </c>
      <c r="I34" s="12" t="str">
        <f t="shared" si="3"/>
        <v>+/-</v>
      </c>
      <c r="J34" s="12" t="str">
        <f t="shared" si="4"/>
        <v>0.4</v>
      </c>
      <c r="K34" s="13">
        <f t="shared" si="5"/>
        <v>0.24316109422492402</v>
      </c>
      <c r="L34" s="13">
        <f t="shared" si="6"/>
        <v>-1.3000000000000114</v>
      </c>
      <c r="M34" s="13">
        <f t="shared" si="7"/>
        <v>0.25064471888253259</v>
      </c>
      <c r="N34" s="13">
        <f t="shared" si="8"/>
        <v>-5.186624341402025</v>
      </c>
      <c r="O34" s="12" t="s">
        <v>240</v>
      </c>
    </row>
    <row r="35" spans="1:15" x14ac:dyDescent="0.25">
      <c r="A35" s="30">
        <v>25</v>
      </c>
      <c r="B35" s="31" t="s">
        <v>245</v>
      </c>
      <c r="C35" s="32">
        <v>75.8</v>
      </c>
      <c r="D35" s="33" t="s">
        <v>314</v>
      </c>
      <c r="E35" s="48" t="str">
        <f t="shared" si="0"/>
        <v>Significantly Different</v>
      </c>
      <c r="G35" s="12">
        <f t="shared" si="1"/>
        <v>75.8</v>
      </c>
      <c r="H35" s="12">
        <f t="shared" si="2"/>
        <v>6</v>
      </c>
      <c r="I35" s="12" t="str">
        <f t="shared" si="3"/>
        <v>+/-</v>
      </c>
      <c r="J35" s="12" t="str">
        <f t="shared" si="4"/>
        <v>1.1</v>
      </c>
      <c r="K35" s="13">
        <f t="shared" si="5"/>
        <v>0.66869300911854113</v>
      </c>
      <c r="L35" s="13">
        <f t="shared" si="6"/>
        <v>-1.2000000000000028</v>
      </c>
      <c r="M35" s="13">
        <f t="shared" si="7"/>
        <v>0.67145051776214359</v>
      </c>
      <c r="N35" s="13">
        <f t="shared" si="8"/>
        <v>-1.7871756268793197</v>
      </c>
      <c r="O35" s="12" t="s">
        <v>250</v>
      </c>
    </row>
    <row r="36" spans="1:15" x14ac:dyDescent="0.25">
      <c r="A36" s="30">
        <v>26</v>
      </c>
      <c r="B36" s="31" t="s">
        <v>248</v>
      </c>
      <c r="C36" s="32">
        <v>75.599999999999994</v>
      </c>
      <c r="D36" s="33" t="s">
        <v>210</v>
      </c>
      <c r="E36" s="48" t="str">
        <f t="shared" si="0"/>
        <v>Significantly Different</v>
      </c>
      <c r="G36" s="12">
        <f t="shared" si="1"/>
        <v>75.599999999999994</v>
      </c>
      <c r="H36" s="12">
        <f t="shared" si="2"/>
        <v>6</v>
      </c>
      <c r="I36" s="12" t="str">
        <f t="shared" si="3"/>
        <v>+/-</v>
      </c>
      <c r="J36" s="12" t="str">
        <f t="shared" si="4"/>
        <v>0.2</v>
      </c>
      <c r="K36" s="13">
        <f t="shared" si="5"/>
        <v>0.12158054711246201</v>
      </c>
      <c r="L36" s="13">
        <f t="shared" si="6"/>
        <v>-1</v>
      </c>
      <c r="M36" s="13">
        <f t="shared" si="7"/>
        <v>0.1359311840425404</v>
      </c>
      <c r="N36" s="13">
        <f t="shared" si="8"/>
        <v>-7.3566636459743089</v>
      </c>
      <c r="O36" s="12" t="s">
        <v>242</v>
      </c>
    </row>
    <row r="37" spans="1:15" x14ac:dyDescent="0.25">
      <c r="A37" s="30">
        <v>27</v>
      </c>
      <c r="B37" s="31" t="s">
        <v>243</v>
      </c>
      <c r="C37" s="32">
        <v>75.5</v>
      </c>
      <c r="D37" s="33" t="s">
        <v>228</v>
      </c>
      <c r="E37" s="48" t="str">
        <f t="shared" si="0"/>
        <v>Significantly Different</v>
      </c>
      <c r="G37" s="12">
        <f t="shared" si="1"/>
        <v>75.5</v>
      </c>
      <c r="H37" s="12">
        <f t="shared" si="2"/>
        <v>6</v>
      </c>
      <c r="I37" s="12" t="str">
        <f t="shared" si="3"/>
        <v>+/-</v>
      </c>
      <c r="J37" s="12" t="str">
        <f t="shared" si="4"/>
        <v>0.3</v>
      </c>
      <c r="K37" s="13">
        <f t="shared" si="5"/>
        <v>0.18237082066869301</v>
      </c>
      <c r="L37" s="13">
        <f t="shared" si="6"/>
        <v>-0.90000000000000568</v>
      </c>
      <c r="M37" s="13">
        <f t="shared" si="7"/>
        <v>0.19223572402239389</v>
      </c>
      <c r="N37" s="13">
        <f t="shared" si="8"/>
        <v>-4.6817520758793147</v>
      </c>
      <c r="O37" s="12" t="s">
        <v>223</v>
      </c>
    </row>
    <row r="38" spans="1:15" x14ac:dyDescent="0.25">
      <c r="A38" s="30">
        <v>28</v>
      </c>
      <c r="B38" s="31" t="s">
        <v>239</v>
      </c>
      <c r="C38" s="32">
        <v>75.400000000000006</v>
      </c>
      <c r="D38" s="33" t="s">
        <v>217</v>
      </c>
      <c r="E38" s="48" t="str">
        <f t="shared" si="0"/>
        <v>Significantly Different</v>
      </c>
      <c r="G38" s="12">
        <f t="shared" si="1"/>
        <v>75.400000000000006</v>
      </c>
      <c r="H38" s="12">
        <f t="shared" si="2"/>
        <v>6</v>
      </c>
      <c r="I38" s="12" t="str">
        <f t="shared" si="3"/>
        <v>+/-</v>
      </c>
      <c r="J38" s="12" t="str">
        <f t="shared" si="4"/>
        <v>0.5</v>
      </c>
      <c r="K38" s="13">
        <f t="shared" si="5"/>
        <v>0.303951367781155</v>
      </c>
      <c r="L38" s="13">
        <f t="shared" si="6"/>
        <v>-0.80000000000001137</v>
      </c>
      <c r="M38" s="13">
        <f t="shared" si="7"/>
        <v>0.30997079109986531</v>
      </c>
      <c r="N38" s="13">
        <f t="shared" si="8"/>
        <v>-2.5808883384185388</v>
      </c>
      <c r="O38" s="12" t="s">
        <v>227</v>
      </c>
    </row>
    <row r="39" spans="1:15" x14ac:dyDescent="0.25">
      <c r="A39" s="30">
        <v>29</v>
      </c>
      <c r="B39" s="31" t="s">
        <v>237</v>
      </c>
      <c r="C39" s="32">
        <v>75.3</v>
      </c>
      <c r="D39" s="33" t="s">
        <v>228</v>
      </c>
      <c r="E39" s="48" t="str">
        <f t="shared" si="0"/>
        <v>Significantly Different</v>
      </c>
      <c r="G39" s="12">
        <f t="shared" si="1"/>
        <v>75.3</v>
      </c>
      <c r="H39" s="12">
        <f t="shared" si="2"/>
        <v>6</v>
      </c>
      <c r="I39" s="12" t="str">
        <f t="shared" si="3"/>
        <v>+/-</v>
      </c>
      <c r="J39" s="12" t="str">
        <f t="shared" si="4"/>
        <v>0.3</v>
      </c>
      <c r="K39" s="13">
        <f t="shared" si="5"/>
        <v>0.18237082066869301</v>
      </c>
      <c r="L39" s="13">
        <f t="shared" si="6"/>
        <v>-0.70000000000000284</v>
      </c>
      <c r="M39" s="13">
        <f t="shared" si="7"/>
        <v>0.19223572402239389</v>
      </c>
      <c r="N39" s="13">
        <f t="shared" si="8"/>
        <v>-3.6413627256839036</v>
      </c>
      <c r="O39" s="12" t="s">
        <v>254</v>
      </c>
    </row>
    <row r="40" spans="1:15" x14ac:dyDescent="0.25">
      <c r="A40" s="30">
        <v>30</v>
      </c>
      <c r="B40" s="31" t="s">
        <v>254</v>
      </c>
      <c r="C40" s="32">
        <v>74.900000000000006</v>
      </c>
      <c r="D40" s="33" t="s">
        <v>253</v>
      </c>
      <c r="E40" s="48" t="str">
        <f t="shared" si="0"/>
        <v>Not Significantly Different</v>
      </c>
      <c r="G40" s="12">
        <f t="shared" si="1"/>
        <v>74.900000000000006</v>
      </c>
      <c r="H40" s="12">
        <f t="shared" si="2"/>
        <v>6</v>
      </c>
      <c r="I40" s="12" t="str">
        <f t="shared" si="3"/>
        <v>+/-</v>
      </c>
      <c r="J40" s="12" t="str">
        <f t="shared" si="4"/>
        <v>0.6</v>
      </c>
      <c r="K40" s="13">
        <f t="shared" si="5"/>
        <v>0.36474164133738601</v>
      </c>
      <c r="L40" s="13">
        <f t="shared" si="6"/>
        <v>-0.30000000000001137</v>
      </c>
      <c r="M40" s="13">
        <f t="shared" si="7"/>
        <v>0.36977279819442066</v>
      </c>
      <c r="N40" s="13">
        <f t="shared" si="8"/>
        <v>-0.8113090023519689</v>
      </c>
      <c r="O40" s="12" t="s">
        <v>214</v>
      </c>
    </row>
    <row r="41" spans="1:15" x14ac:dyDescent="0.25">
      <c r="A41" s="30">
        <v>31</v>
      </c>
      <c r="B41" s="31" t="s">
        <v>242</v>
      </c>
      <c r="C41" s="32">
        <v>74.7</v>
      </c>
      <c r="D41" s="33" t="s">
        <v>228</v>
      </c>
      <c r="E41" s="48" t="str">
        <f t="shared" si="0"/>
        <v>Not Significantly Different</v>
      </c>
      <c r="G41" s="12">
        <f t="shared" si="1"/>
        <v>74.7</v>
      </c>
      <c r="H41" s="12">
        <f t="shared" si="2"/>
        <v>6</v>
      </c>
      <c r="I41" s="12" t="str">
        <f t="shared" si="3"/>
        <v>+/-</v>
      </c>
      <c r="J41" s="12" t="str">
        <f t="shared" si="4"/>
        <v>0.3</v>
      </c>
      <c r="K41" s="13">
        <f t="shared" si="5"/>
        <v>0.18237082066869301</v>
      </c>
      <c r="L41" s="13">
        <f t="shared" si="6"/>
        <v>-0.10000000000000853</v>
      </c>
      <c r="M41" s="13">
        <f t="shared" si="7"/>
        <v>0.19223572402239389</v>
      </c>
      <c r="N41" s="13">
        <f t="shared" si="8"/>
        <v>-0.52019467509774275</v>
      </c>
      <c r="O41" s="12" t="s">
        <v>257</v>
      </c>
    </row>
    <row r="42" spans="1:15" x14ac:dyDescent="0.25">
      <c r="A42" s="30">
        <v>32</v>
      </c>
      <c r="B42" s="31" t="s">
        <v>224</v>
      </c>
      <c r="C42" s="32">
        <v>74.599999999999994</v>
      </c>
      <c r="D42" s="33" t="s">
        <v>320</v>
      </c>
      <c r="E42" s="48" t="str">
        <f t="shared" si="0"/>
        <v>Not Significantly Different</v>
      </c>
      <c r="G42" s="12">
        <f t="shared" si="1"/>
        <v>74.599999999999994</v>
      </c>
      <c r="H42" s="12">
        <f t="shared" si="2"/>
        <v>6</v>
      </c>
      <c r="I42" s="12" t="str">
        <f t="shared" si="3"/>
        <v>+/-</v>
      </c>
      <c r="J42" s="12" t="str">
        <f t="shared" si="4"/>
        <v>1.0</v>
      </c>
      <c r="K42" s="13">
        <f t="shared" si="5"/>
        <v>0.60790273556231</v>
      </c>
      <c r="L42" s="13">
        <f t="shared" si="6"/>
        <v>0</v>
      </c>
      <c r="M42" s="13">
        <f t="shared" si="7"/>
        <v>0.61093468821403585</v>
      </c>
      <c r="N42" s="13">
        <f t="shared" si="8"/>
        <v>0</v>
      </c>
      <c r="O42" s="12" t="s">
        <v>252</v>
      </c>
    </row>
    <row r="43" spans="1:15" x14ac:dyDescent="0.25">
      <c r="A43" s="30">
        <v>33</v>
      </c>
      <c r="B43" s="31" t="s">
        <v>259</v>
      </c>
      <c r="C43" s="32">
        <v>74.099999999999994</v>
      </c>
      <c r="D43" s="33" t="s">
        <v>210</v>
      </c>
      <c r="E43" s="48" t="str">
        <f t="shared" si="0"/>
        <v>Significantly Different</v>
      </c>
      <c r="G43" s="12">
        <f t="shared" si="1"/>
        <v>74.099999999999994</v>
      </c>
      <c r="H43" s="12">
        <f t="shared" si="2"/>
        <v>6</v>
      </c>
      <c r="I43" s="12" t="str">
        <f t="shared" si="3"/>
        <v>+/-</v>
      </c>
      <c r="J43" s="12" t="str">
        <f t="shared" si="4"/>
        <v>0.2</v>
      </c>
      <c r="K43" s="13">
        <f t="shared" si="5"/>
        <v>0.12158054711246201</v>
      </c>
      <c r="L43" s="13">
        <f t="shared" si="6"/>
        <v>0.5</v>
      </c>
      <c r="M43" s="13">
        <f t="shared" si="7"/>
        <v>0.1359311840425404</v>
      </c>
      <c r="N43" s="13">
        <f t="shared" si="8"/>
        <v>3.6783318229871544</v>
      </c>
      <c r="O43" s="12" t="s">
        <v>259</v>
      </c>
    </row>
    <row r="44" spans="1:15" x14ac:dyDescent="0.25">
      <c r="A44" s="30">
        <v>34</v>
      </c>
      <c r="B44" s="31" t="s">
        <v>221</v>
      </c>
      <c r="C44" s="32">
        <v>74</v>
      </c>
      <c r="D44" s="33" t="s">
        <v>265</v>
      </c>
      <c r="E44" s="48" t="str">
        <f t="shared" si="0"/>
        <v>Not Significantly Different</v>
      </c>
      <c r="G44" s="12">
        <f t="shared" si="1"/>
        <v>74</v>
      </c>
      <c r="H44" s="12">
        <f t="shared" si="2"/>
        <v>6</v>
      </c>
      <c r="I44" s="12" t="str">
        <f t="shared" si="3"/>
        <v>+/-</v>
      </c>
      <c r="J44" s="12" t="str">
        <f t="shared" si="4"/>
        <v>0.7</v>
      </c>
      <c r="K44" s="13">
        <f t="shared" si="5"/>
        <v>0.42553191489361697</v>
      </c>
      <c r="L44" s="13">
        <f t="shared" si="6"/>
        <v>0.59999999999999432</v>
      </c>
      <c r="M44" s="13">
        <f t="shared" si="7"/>
        <v>0.42985214661796195</v>
      </c>
      <c r="N44" s="13">
        <f t="shared" si="8"/>
        <v>1.3958287860622318</v>
      </c>
      <c r="O44" s="12" t="s">
        <v>261</v>
      </c>
    </row>
    <row r="45" spans="1:15" x14ac:dyDescent="0.25">
      <c r="A45" s="30">
        <v>34</v>
      </c>
      <c r="B45" s="31" t="s">
        <v>249</v>
      </c>
      <c r="C45" s="32">
        <v>74</v>
      </c>
      <c r="D45" s="33" t="s">
        <v>210</v>
      </c>
      <c r="E45" s="48" t="str">
        <f t="shared" si="0"/>
        <v>Significantly Different</v>
      </c>
      <c r="G45" s="12">
        <f t="shared" si="1"/>
        <v>74</v>
      </c>
      <c r="H45" s="12">
        <f t="shared" si="2"/>
        <v>6</v>
      </c>
      <c r="I45" s="12" t="str">
        <f t="shared" si="3"/>
        <v>+/-</v>
      </c>
      <c r="J45" s="12" t="str">
        <f t="shared" si="4"/>
        <v>0.2</v>
      </c>
      <c r="K45" s="13">
        <f t="shared" si="5"/>
        <v>0.12158054711246201</v>
      </c>
      <c r="L45" s="13">
        <f t="shared" si="6"/>
        <v>0.59999999999999432</v>
      </c>
      <c r="M45" s="13">
        <f t="shared" si="7"/>
        <v>0.1359311840425404</v>
      </c>
      <c r="N45" s="13">
        <f t="shared" si="8"/>
        <v>4.4139981875845438</v>
      </c>
      <c r="O45" s="12" t="s">
        <v>230</v>
      </c>
    </row>
    <row r="46" spans="1:15" x14ac:dyDescent="0.25">
      <c r="A46" s="30">
        <v>34</v>
      </c>
      <c r="B46" s="31" t="s">
        <v>261</v>
      </c>
      <c r="C46" s="32">
        <v>74</v>
      </c>
      <c r="D46" s="33" t="s">
        <v>228</v>
      </c>
      <c r="E46" s="48" t="str">
        <f t="shared" si="0"/>
        <v>Significantly Different</v>
      </c>
      <c r="G46" s="12">
        <f t="shared" si="1"/>
        <v>74</v>
      </c>
      <c r="H46" s="12">
        <f t="shared" si="2"/>
        <v>6</v>
      </c>
      <c r="I46" s="12" t="str">
        <f t="shared" si="3"/>
        <v>+/-</v>
      </c>
      <c r="J46" s="12" t="str">
        <f t="shared" si="4"/>
        <v>0.3</v>
      </c>
      <c r="K46" s="13">
        <f t="shared" si="5"/>
        <v>0.18237082066869301</v>
      </c>
      <c r="L46" s="13">
        <f t="shared" si="6"/>
        <v>0.59999999999999432</v>
      </c>
      <c r="M46" s="13">
        <f t="shared" si="7"/>
        <v>0.19223572402239389</v>
      </c>
      <c r="N46" s="13">
        <f t="shared" si="8"/>
        <v>3.1211680505861605</v>
      </c>
      <c r="O46" s="12" t="s">
        <v>243</v>
      </c>
    </row>
    <row r="47" spans="1:15" x14ac:dyDescent="0.25">
      <c r="A47" s="30">
        <v>37</v>
      </c>
      <c r="B47" s="31" t="s">
        <v>218</v>
      </c>
      <c r="C47" s="32">
        <v>73.7</v>
      </c>
      <c r="D47" s="33" t="s">
        <v>206</v>
      </c>
      <c r="E47" s="48" t="str">
        <f t="shared" si="0"/>
        <v>Significantly Different</v>
      </c>
      <c r="G47" s="12">
        <f t="shared" si="1"/>
        <v>73.7</v>
      </c>
      <c r="H47" s="12">
        <f t="shared" si="2"/>
        <v>6</v>
      </c>
      <c r="I47" s="12" t="str">
        <f t="shared" si="3"/>
        <v>+/-</v>
      </c>
      <c r="J47" s="12" t="str">
        <f t="shared" si="4"/>
        <v>0.1</v>
      </c>
      <c r="K47" s="13">
        <f t="shared" si="5"/>
        <v>6.0790273556231005E-2</v>
      </c>
      <c r="L47" s="13">
        <f t="shared" si="6"/>
        <v>0.89999999999999147</v>
      </c>
      <c r="M47" s="13">
        <f t="shared" si="7"/>
        <v>8.5970429323592404E-2</v>
      </c>
      <c r="N47" s="13">
        <f t="shared" si="8"/>
        <v>10.468715895466737</v>
      </c>
      <c r="O47" s="12" t="s">
        <v>260</v>
      </c>
    </row>
    <row r="48" spans="1:15" x14ac:dyDescent="0.25">
      <c r="A48" s="30">
        <v>38</v>
      </c>
      <c r="B48" s="31" t="s">
        <v>229</v>
      </c>
      <c r="C48" s="32">
        <v>73.099999999999994</v>
      </c>
      <c r="D48" s="33" t="s">
        <v>210</v>
      </c>
      <c r="E48" s="48" t="str">
        <f t="shared" si="0"/>
        <v>Significantly Different</v>
      </c>
      <c r="G48" s="12">
        <f t="shared" si="1"/>
        <v>73.099999999999994</v>
      </c>
      <c r="H48" s="12">
        <f t="shared" si="2"/>
        <v>6</v>
      </c>
      <c r="I48" s="12" t="str">
        <f t="shared" si="3"/>
        <v>+/-</v>
      </c>
      <c r="J48" s="12" t="str">
        <f t="shared" si="4"/>
        <v>0.2</v>
      </c>
      <c r="K48" s="13">
        <f t="shared" si="5"/>
        <v>0.12158054711246201</v>
      </c>
      <c r="L48" s="13">
        <f t="shared" si="6"/>
        <v>1.5</v>
      </c>
      <c r="M48" s="13">
        <f t="shared" si="7"/>
        <v>0.1359311840425404</v>
      </c>
      <c r="N48" s="13">
        <f t="shared" si="8"/>
        <v>11.034995468961462</v>
      </c>
      <c r="O48" s="12" t="s">
        <v>239</v>
      </c>
    </row>
    <row r="49" spans="1:15" x14ac:dyDescent="0.25">
      <c r="A49" s="30">
        <v>38</v>
      </c>
      <c r="B49" s="31" t="s">
        <v>258</v>
      </c>
      <c r="C49" s="32">
        <v>73.099999999999994</v>
      </c>
      <c r="D49" s="33" t="s">
        <v>210</v>
      </c>
      <c r="E49" s="48" t="str">
        <f t="shared" si="0"/>
        <v>Significantly Different</v>
      </c>
      <c r="G49" s="12">
        <f t="shared" si="1"/>
        <v>73.099999999999994</v>
      </c>
      <c r="H49" s="12">
        <f t="shared" si="2"/>
        <v>6</v>
      </c>
      <c r="I49" s="12" t="str">
        <f t="shared" si="3"/>
        <v>+/-</v>
      </c>
      <c r="J49" s="12" t="str">
        <f t="shared" si="4"/>
        <v>0.2</v>
      </c>
      <c r="K49" s="13">
        <f t="shared" si="5"/>
        <v>0.12158054711246201</v>
      </c>
      <c r="L49" s="13">
        <f t="shared" si="6"/>
        <v>1.5</v>
      </c>
      <c r="M49" s="13">
        <f t="shared" si="7"/>
        <v>0.1359311840425404</v>
      </c>
      <c r="N49" s="13">
        <f t="shared" si="8"/>
        <v>11.034995468961462</v>
      </c>
      <c r="O49" s="12" t="s">
        <v>248</v>
      </c>
    </row>
    <row r="50" spans="1:15" x14ac:dyDescent="0.25">
      <c r="A50" s="30">
        <v>40</v>
      </c>
      <c r="B50" s="31" t="s">
        <v>231</v>
      </c>
      <c r="C50" s="32">
        <v>72.8</v>
      </c>
      <c r="D50" s="33" t="s">
        <v>228</v>
      </c>
      <c r="E50" s="48" t="str">
        <f t="shared" si="0"/>
        <v>Significantly Different</v>
      </c>
      <c r="G50" s="12">
        <f t="shared" si="1"/>
        <v>72.8</v>
      </c>
      <c r="H50" s="12">
        <f t="shared" si="2"/>
        <v>6</v>
      </c>
      <c r="I50" s="12" t="str">
        <f t="shared" si="3"/>
        <v>+/-</v>
      </c>
      <c r="J50" s="12" t="str">
        <f t="shared" si="4"/>
        <v>0.3</v>
      </c>
      <c r="K50" s="13">
        <f t="shared" si="5"/>
        <v>0.18237082066869301</v>
      </c>
      <c r="L50" s="13">
        <f t="shared" si="6"/>
        <v>1.7999999999999972</v>
      </c>
      <c r="M50" s="13">
        <f t="shared" si="7"/>
        <v>0.19223572402239389</v>
      </c>
      <c r="N50" s="13">
        <f t="shared" si="8"/>
        <v>9.3635041517585567</v>
      </c>
      <c r="O50" s="12" t="s">
        <v>245</v>
      </c>
    </row>
    <row r="51" spans="1:15" x14ac:dyDescent="0.25">
      <c r="A51" s="30">
        <v>41</v>
      </c>
      <c r="B51" s="31" t="s">
        <v>263</v>
      </c>
      <c r="C51" s="32">
        <v>72.7</v>
      </c>
      <c r="D51" s="33" t="s">
        <v>217</v>
      </c>
      <c r="E51" s="48" t="str">
        <f t="shared" si="0"/>
        <v>Significantly Different</v>
      </c>
      <c r="G51" s="12">
        <f t="shared" si="1"/>
        <v>72.7</v>
      </c>
      <c r="H51" s="12">
        <f t="shared" si="2"/>
        <v>6</v>
      </c>
      <c r="I51" s="12" t="str">
        <f t="shared" si="3"/>
        <v>+/-</v>
      </c>
      <c r="J51" s="12" t="str">
        <f t="shared" si="4"/>
        <v>0.5</v>
      </c>
      <c r="K51" s="13">
        <f t="shared" si="5"/>
        <v>0.303951367781155</v>
      </c>
      <c r="L51" s="13">
        <f t="shared" si="6"/>
        <v>1.8999999999999915</v>
      </c>
      <c r="M51" s="13">
        <f t="shared" si="7"/>
        <v>0.30997079109986531</v>
      </c>
      <c r="N51" s="13">
        <f t="shared" si="8"/>
        <v>6.1296098037439153</v>
      </c>
      <c r="O51" s="12" t="s">
        <v>263</v>
      </c>
    </row>
    <row r="52" spans="1:15" x14ac:dyDescent="0.25">
      <c r="A52" s="30">
        <v>42</v>
      </c>
      <c r="B52" s="31" t="s">
        <v>251</v>
      </c>
      <c r="C52" s="32">
        <v>72.599999999999994</v>
      </c>
      <c r="D52" s="33" t="s">
        <v>255</v>
      </c>
      <c r="E52" s="48" t="str">
        <f t="shared" si="0"/>
        <v>Significantly Different</v>
      </c>
      <c r="G52" s="12">
        <f t="shared" si="1"/>
        <v>72.599999999999994</v>
      </c>
      <c r="H52" s="12">
        <f t="shared" si="2"/>
        <v>6</v>
      </c>
      <c r="I52" s="12" t="str">
        <f t="shared" si="3"/>
        <v>+/-</v>
      </c>
      <c r="J52" s="12" t="str">
        <f t="shared" si="4"/>
        <v>0.4</v>
      </c>
      <c r="K52" s="13">
        <f t="shared" si="5"/>
        <v>0.24316109422492402</v>
      </c>
      <c r="L52" s="13">
        <f t="shared" si="6"/>
        <v>2</v>
      </c>
      <c r="M52" s="13">
        <f t="shared" si="7"/>
        <v>0.25064471888253259</v>
      </c>
      <c r="N52" s="13">
        <f t="shared" si="8"/>
        <v>7.9794220636953535</v>
      </c>
      <c r="O52" s="12" t="s">
        <v>238</v>
      </c>
    </row>
    <row r="53" spans="1:15" x14ac:dyDescent="0.25">
      <c r="A53" s="30">
        <v>43</v>
      </c>
      <c r="B53" s="31" t="s">
        <v>213</v>
      </c>
      <c r="C53" s="32">
        <v>72.400000000000006</v>
      </c>
      <c r="D53" s="33" t="s">
        <v>255</v>
      </c>
      <c r="E53" s="48" t="str">
        <f t="shared" si="0"/>
        <v>Significantly Different</v>
      </c>
      <c r="G53" s="12">
        <f t="shared" si="1"/>
        <v>72.400000000000006</v>
      </c>
      <c r="H53" s="12">
        <f t="shared" si="2"/>
        <v>6</v>
      </c>
      <c r="I53" s="12" t="str">
        <f t="shared" si="3"/>
        <v>+/-</v>
      </c>
      <c r="J53" s="12" t="str">
        <f t="shared" si="4"/>
        <v>0.4</v>
      </c>
      <c r="K53" s="13">
        <f t="shared" si="5"/>
        <v>0.24316109422492402</v>
      </c>
      <c r="L53" s="13">
        <f t="shared" si="6"/>
        <v>2.1999999999999886</v>
      </c>
      <c r="M53" s="13">
        <f t="shared" si="7"/>
        <v>0.25064471888253259</v>
      </c>
      <c r="N53" s="13">
        <f t="shared" si="8"/>
        <v>8.7773642700648438</v>
      </c>
      <c r="O53" s="12" t="s">
        <v>251</v>
      </c>
    </row>
    <row r="54" spans="1:15" x14ac:dyDescent="0.25">
      <c r="A54" s="30">
        <v>44</v>
      </c>
      <c r="B54" s="31" t="s">
        <v>260</v>
      </c>
      <c r="C54" s="32">
        <v>72</v>
      </c>
      <c r="D54" s="33" t="s">
        <v>255</v>
      </c>
      <c r="E54" s="48" t="str">
        <f t="shared" si="0"/>
        <v>Significantly Different</v>
      </c>
      <c r="G54" s="12">
        <f t="shared" si="1"/>
        <v>72</v>
      </c>
      <c r="H54" s="12">
        <f t="shared" si="2"/>
        <v>6</v>
      </c>
      <c r="I54" s="12" t="str">
        <f t="shared" si="3"/>
        <v>+/-</v>
      </c>
      <c r="J54" s="12" t="str">
        <f t="shared" si="4"/>
        <v>0.4</v>
      </c>
      <c r="K54" s="13">
        <f t="shared" si="5"/>
        <v>0.24316109422492402</v>
      </c>
      <c r="L54" s="13">
        <f t="shared" si="6"/>
        <v>2.5999999999999943</v>
      </c>
      <c r="M54" s="13">
        <f t="shared" si="7"/>
        <v>0.25064471888253259</v>
      </c>
      <c r="N54" s="13">
        <f t="shared" si="8"/>
        <v>10.373248682803936</v>
      </c>
      <c r="O54" s="12" t="s">
        <v>258</v>
      </c>
    </row>
    <row r="55" spans="1:15" x14ac:dyDescent="0.25">
      <c r="A55" s="30">
        <v>45</v>
      </c>
      <c r="B55" s="31" t="s">
        <v>225</v>
      </c>
      <c r="C55" s="32">
        <v>70.400000000000006</v>
      </c>
      <c r="D55" s="33" t="s">
        <v>255</v>
      </c>
      <c r="E55" s="48" t="str">
        <f t="shared" si="0"/>
        <v>Significantly Different</v>
      </c>
      <c r="G55" s="12">
        <f t="shared" si="1"/>
        <v>70.400000000000006</v>
      </c>
      <c r="H55" s="12">
        <f t="shared" si="2"/>
        <v>6</v>
      </c>
      <c r="I55" s="12" t="str">
        <f t="shared" si="3"/>
        <v>+/-</v>
      </c>
      <c r="J55" s="12" t="str">
        <f t="shared" si="4"/>
        <v>0.4</v>
      </c>
      <c r="K55" s="13">
        <f t="shared" si="5"/>
        <v>0.24316109422492402</v>
      </c>
      <c r="L55" s="13">
        <f t="shared" si="6"/>
        <v>4.1999999999999886</v>
      </c>
      <c r="M55" s="13">
        <f t="shared" si="7"/>
        <v>0.25064471888253259</v>
      </c>
      <c r="N55" s="13">
        <f t="shared" si="8"/>
        <v>16.756786333760196</v>
      </c>
      <c r="O55" s="12" t="s">
        <v>232</v>
      </c>
    </row>
    <row r="56" spans="1:15" x14ac:dyDescent="0.25">
      <c r="A56" s="30">
        <v>46</v>
      </c>
      <c r="B56" s="31" t="s">
        <v>215</v>
      </c>
      <c r="C56" s="32">
        <v>69.099999999999994</v>
      </c>
      <c r="D56" s="33" t="s">
        <v>253</v>
      </c>
      <c r="E56" s="48" t="str">
        <f t="shared" si="0"/>
        <v>Significantly Different</v>
      </c>
      <c r="G56" s="12">
        <f t="shared" si="1"/>
        <v>69.099999999999994</v>
      </c>
      <c r="H56" s="12">
        <f t="shared" si="2"/>
        <v>6</v>
      </c>
      <c r="I56" s="12" t="str">
        <f t="shared" si="3"/>
        <v>+/-</v>
      </c>
      <c r="J56" s="12" t="str">
        <f t="shared" si="4"/>
        <v>0.6</v>
      </c>
      <c r="K56" s="13">
        <f t="shared" si="5"/>
        <v>0.36474164133738601</v>
      </c>
      <c r="L56" s="13">
        <f t="shared" si="6"/>
        <v>5.5</v>
      </c>
      <c r="M56" s="13">
        <f t="shared" si="7"/>
        <v>0.36977279819442066</v>
      </c>
      <c r="N56" s="13">
        <f t="shared" si="8"/>
        <v>14.873998376452199</v>
      </c>
      <c r="O56" s="12" t="s">
        <v>209</v>
      </c>
    </row>
    <row r="57" spans="1:15" x14ac:dyDescent="0.25">
      <c r="A57" s="30">
        <v>47</v>
      </c>
      <c r="B57" s="31" t="s">
        <v>241</v>
      </c>
      <c r="C57" s="32">
        <v>69</v>
      </c>
      <c r="D57" s="33" t="s">
        <v>217</v>
      </c>
      <c r="E57" s="48" t="str">
        <f t="shared" si="0"/>
        <v>Significantly Different</v>
      </c>
      <c r="G57" s="12">
        <f t="shared" si="1"/>
        <v>69</v>
      </c>
      <c r="H57" s="12">
        <f t="shared" si="2"/>
        <v>6</v>
      </c>
      <c r="I57" s="12" t="str">
        <f t="shared" si="3"/>
        <v>+/-</v>
      </c>
      <c r="J57" s="12" t="str">
        <f t="shared" si="4"/>
        <v>0.5</v>
      </c>
      <c r="K57" s="13">
        <f t="shared" si="5"/>
        <v>0.303951367781155</v>
      </c>
      <c r="L57" s="13">
        <f t="shared" si="6"/>
        <v>5.5999999999999943</v>
      </c>
      <c r="M57" s="13">
        <f t="shared" si="7"/>
        <v>0.30997079109986531</v>
      </c>
      <c r="N57" s="13">
        <f t="shared" si="8"/>
        <v>18.066218368929498</v>
      </c>
      <c r="O57" s="12" t="s">
        <v>262</v>
      </c>
    </row>
    <row r="58" spans="1:15" x14ac:dyDescent="0.25">
      <c r="A58" s="30">
        <v>48</v>
      </c>
      <c r="B58" s="31" t="s">
        <v>208</v>
      </c>
      <c r="C58" s="32">
        <v>67.900000000000006</v>
      </c>
      <c r="D58" s="33" t="s">
        <v>217</v>
      </c>
      <c r="E58" s="48" t="str">
        <f t="shared" si="0"/>
        <v>Significantly Different</v>
      </c>
      <c r="G58" s="12">
        <f t="shared" si="1"/>
        <v>67.900000000000006</v>
      </c>
      <c r="H58" s="12">
        <f t="shared" si="2"/>
        <v>6</v>
      </c>
      <c r="I58" s="12" t="str">
        <f t="shared" si="3"/>
        <v>+/-</v>
      </c>
      <c r="J58" s="12" t="str">
        <f t="shared" si="4"/>
        <v>0.5</v>
      </c>
      <c r="K58" s="13">
        <f t="shared" si="5"/>
        <v>0.303951367781155</v>
      </c>
      <c r="L58" s="13">
        <f t="shared" si="6"/>
        <v>6.6999999999999886</v>
      </c>
      <c r="M58" s="13">
        <f t="shared" si="7"/>
        <v>0.30997079109986531</v>
      </c>
      <c r="N58" s="13">
        <f t="shared" si="8"/>
        <v>21.614939834254919</v>
      </c>
      <c r="O58" s="12" t="s">
        <v>256</v>
      </c>
    </row>
    <row r="59" spans="1:15" x14ac:dyDescent="0.25">
      <c r="A59" s="30">
        <v>49</v>
      </c>
      <c r="B59" s="31" t="s">
        <v>252</v>
      </c>
      <c r="C59" s="32">
        <v>67.8</v>
      </c>
      <c r="D59" s="33" t="s">
        <v>265</v>
      </c>
      <c r="E59" s="48" t="str">
        <f t="shared" si="0"/>
        <v>Significantly Different</v>
      </c>
      <c r="G59" s="12">
        <f t="shared" si="1"/>
        <v>67.8</v>
      </c>
      <c r="H59" s="12">
        <f t="shared" si="2"/>
        <v>6</v>
      </c>
      <c r="I59" s="12" t="str">
        <f t="shared" si="3"/>
        <v>+/-</v>
      </c>
      <c r="J59" s="12" t="str">
        <f t="shared" si="4"/>
        <v>0.7</v>
      </c>
      <c r="K59" s="13">
        <f t="shared" si="5"/>
        <v>0.42553191489361697</v>
      </c>
      <c r="L59" s="13">
        <f t="shared" si="6"/>
        <v>6.7999999999999972</v>
      </c>
      <c r="M59" s="13">
        <f t="shared" si="7"/>
        <v>0.42985214661796195</v>
      </c>
      <c r="N59" s="13">
        <f t="shared" si="8"/>
        <v>15.819392908705437</v>
      </c>
      <c r="O59" s="12" t="s">
        <v>212</v>
      </c>
    </row>
    <row r="60" spans="1:15" x14ac:dyDescent="0.25">
      <c r="A60" s="30">
        <v>50</v>
      </c>
      <c r="B60" s="31" t="s">
        <v>250</v>
      </c>
      <c r="C60" s="32">
        <v>67</v>
      </c>
      <c r="D60" s="33" t="s">
        <v>253</v>
      </c>
      <c r="E60" s="48" t="str">
        <f t="shared" si="0"/>
        <v>Significantly Different</v>
      </c>
      <c r="G60" s="12">
        <f t="shared" si="1"/>
        <v>67</v>
      </c>
      <c r="H60" s="12">
        <f t="shared" si="2"/>
        <v>6</v>
      </c>
      <c r="I60" s="12" t="str">
        <f t="shared" si="3"/>
        <v>+/-</v>
      </c>
      <c r="J60" s="12" t="str">
        <f t="shared" si="4"/>
        <v>0.6</v>
      </c>
      <c r="K60" s="13">
        <f t="shared" si="5"/>
        <v>0.36474164133738601</v>
      </c>
      <c r="L60" s="13">
        <f t="shared" si="6"/>
        <v>7.5999999999999943</v>
      </c>
      <c r="M60" s="13">
        <f t="shared" si="7"/>
        <v>0.36977279819442066</v>
      </c>
      <c r="N60" s="13">
        <f t="shared" si="8"/>
        <v>20.553161392915751</v>
      </c>
      <c r="O60" s="12" t="s">
        <v>234</v>
      </c>
    </row>
    <row r="61" spans="1:15" x14ac:dyDescent="0.25">
      <c r="A61" s="30">
        <v>51</v>
      </c>
      <c r="B61" s="31" t="s">
        <v>212</v>
      </c>
      <c r="C61" s="32">
        <v>65.5</v>
      </c>
      <c r="D61" s="33" t="s">
        <v>265</v>
      </c>
      <c r="E61" s="48" t="str">
        <f t="shared" si="0"/>
        <v>Significantly Different</v>
      </c>
      <c r="G61" s="12">
        <f t="shared" si="1"/>
        <v>65.5</v>
      </c>
      <c r="H61" s="12">
        <f t="shared" si="2"/>
        <v>6</v>
      </c>
      <c r="I61" s="12" t="str">
        <f t="shared" si="3"/>
        <v>+/-</v>
      </c>
      <c r="J61" s="12" t="str">
        <f t="shared" si="4"/>
        <v>0.7</v>
      </c>
      <c r="K61" s="13">
        <f t="shared" si="5"/>
        <v>0.42553191489361697</v>
      </c>
      <c r="L61" s="13">
        <f t="shared" si="6"/>
        <v>9.0999999999999943</v>
      </c>
      <c r="M61" s="13">
        <f t="shared" si="7"/>
        <v>0.42985214661796195</v>
      </c>
      <c r="N61" s="13">
        <f t="shared" si="8"/>
        <v>21.170069921944037</v>
      </c>
      <c r="O61" s="12" t="s">
        <v>216</v>
      </c>
    </row>
    <row r="62" spans="1:15" ht="15.75" thickBot="1" x14ac:dyDescent="0.3">
      <c r="A62" s="36"/>
      <c r="B62" s="37" t="s">
        <v>264</v>
      </c>
      <c r="C62" s="38">
        <v>56.4</v>
      </c>
      <c r="D62" s="39" t="s">
        <v>253</v>
      </c>
      <c r="E62" s="49" t="str">
        <f t="shared" si="0"/>
        <v>Significantly Different</v>
      </c>
      <c r="G62" s="12">
        <f t="shared" si="1"/>
        <v>56.4</v>
      </c>
      <c r="H62" s="12">
        <f t="shared" si="2"/>
        <v>6</v>
      </c>
      <c r="I62" s="12" t="str">
        <f t="shared" si="3"/>
        <v>+/-</v>
      </c>
      <c r="J62" s="12" t="str">
        <f t="shared" si="4"/>
        <v>0.6</v>
      </c>
      <c r="K62" s="13">
        <f t="shared" si="5"/>
        <v>0.36474164133738601</v>
      </c>
      <c r="L62" s="13">
        <f t="shared" si="6"/>
        <v>18.199999999999996</v>
      </c>
      <c r="M62" s="13">
        <f t="shared" si="7"/>
        <v>0.36977279819442066</v>
      </c>
      <c r="N62" s="13">
        <f t="shared" si="8"/>
        <v>49.219412809350906</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167" priority="5" operator="equal">
      <formula>"State Selected"</formula>
    </cfRule>
    <cfRule type="cellIs" dxfId="166" priority="6" operator="equal">
      <formula>"Not Significantly Different"</formula>
    </cfRule>
  </conditionalFormatting>
  <conditionalFormatting sqref="E10:E62">
    <cfRule type="cellIs" dxfId="165" priority="1" operator="equal">
      <formula>"OTHER ERROR"</formula>
    </cfRule>
    <cfRule type="cellIs" dxfId="164" priority="2" operator="equal">
      <formula>"Statistical Test not applicable"</formula>
    </cfRule>
    <cfRule type="cellIs" dxfId="163" priority="3" operator="equal">
      <formula>"Geography Selected"</formula>
    </cfRule>
    <cfRule type="cellIs" dxfId="162"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87FCB143-B743-4787-9853-2842F660D043}">
      <formula1>$O$10:$O$62</formula1>
    </dataValidation>
  </dataValidation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40A42-57D8-4197-BE73-0D18AEE79D31}">
  <sheetPr codeName="Sheet126"/>
  <dimension ref="A1:P73"/>
  <sheetViews>
    <sheetView zoomScaleNormal="100" workbookViewId="0">
      <pane ySplit="9" topLeftCell="A29"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125</v>
      </c>
    </row>
    <row r="2" spans="1:16" x14ac:dyDescent="0.25">
      <c r="A2" s="14" t="s">
        <v>181</v>
      </c>
      <c r="B2" s="12" t="s">
        <v>698</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66.7</v>
      </c>
      <c r="C6" s="12" t="s">
        <v>188</v>
      </c>
      <c r="H6" s="19" t="s">
        <v>189</v>
      </c>
      <c r="I6" s="12">
        <f>VLOOKUP($B$4,$B$9:$K$62,6,FALSE)</f>
        <v>66.7</v>
      </c>
      <c r="K6" s="23"/>
      <c r="L6" s="21"/>
      <c r="M6" s="21"/>
      <c r="N6" s="21"/>
      <c r="O6" s="21"/>
      <c r="P6" s="21"/>
    </row>
    <row r="7" spans="1:16" ht="15.75" thickBot="1" x14ac:dyDescent="0.3">
      <c r="A7" s="15" t="s">
        <v>190</v>
      </c>
      <c r="B7" s="46" t="str">
        <f>VLOOKUP($B$4,$B$10:$D$62,3,FALSE)</f>
        <v>+/-0.2</v>
      </c>
      <c r="C7" s="12" t="s">
        <v>191</v>
      </c>
      <c r="H7" s="19" t="s">
        <v>192</v>
      </c>
      <c r="I7" s="25">
        <f>VLOOKUP($B$4,$B$9:$K$62,10,FALSE)</f>
        <v>0.12158054711246201</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66.7</v>
      </c>
      <c r="D10" s="33" t="s">
        <v>210</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66.7</v>
      </c>
      <c r="H10" s="12">
        <f>LEN(TRIM(D10))</f>
        <v>6</v>
      </c>
      <c r="I10" s="12" t="str">
        <f>IF(H10&gt;=3,MID(TRIM(D10),1,3),"NO")</f>
        <v>+/-</v>
      </c>
      <c r="J10" s="12" t="str">
        <f>IF(TRIM(I10)="+/-",MID(TRIM(D10),4,H10-3),D10)</f>
        <v>0.2</v>
      </c>
      <c r="K10" s="13">
        <f>IF(TRIM(J10)="*****",0,IF(ISERROR(VALUE(J10)),"NA",VALUE(J10/$I$4)))</f>
        <v>0.12158054711246201</v>
      </c>
      <c r="L10" s="13">
        <f>IF(AND(ISNUMBER(G10),ISNUMBER($I$6)),$I$6-G10,"N/A")</f>
        <v>0</v>
      </c>
      <c r="M10" s="13">
        <f>IF(AND(ISNUMBER(K10),ISNUMBER($I$7)),SQRT(K10^2+($I$7)^2),"N/A")</f>
        <v>0.17194085864718481</v>
      </c>
      <c r="N10" s="13">
        <f>IF(AND(ISNUMBER(L10),ISNUMBER(M10),M10&lt;&gt;0),L10/M10,"NA")</f>
        <v>0</v>
      </c>
      <c r="O10" s="12" t="s">
        <v>184</v>
      </c>
    </row>
    <row r="11" spans="1:16" x14ac:dyDescent="0.25">
      <c r="A11" s="30">
        <v>1</v>
      </c>
      <c r="B11" s="31" t="s">
        <v>219</v>
      </c>
      <c r="C11" s="32">
        <v>76.8</v>
      </c>
      <c r="D11" s="35" t="s">
        <v>317</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76.8</v>
      </c>
      <c r="H11" s="12">
        <f t="shared" ref="H11:H62" si="2">LEN(TRIM(D11))</f>
        <v>6</v>
      </c>
      <c r="I11" s="12" t="str">
        <f t="shared" ref="I11:I62" si="3">IF(H11&gt;=3,MID(TRIM(D11),1,3),"NO")</f>
        <v>+/-</v>
      </c>
      <c r="J11" s="12" t="str">
        <f t="shared" ref="J11:J62" si="4">IF(TRIM(I11)="+/-",MID(TRIM(D11),4,H11-3),D11)</f>
        <v>2.0</v>
      </c>
      <c r="K11" s="13">
        <f t="shared" ref="K11:K62" si="5">IF(TRIM(J11)="*****",0,IF(ISERROR(VALUE(J11)),"NA",VALUE(J11/$I$4)))</f>
        <v>1.21580547112462</v>
      </c>
      <c r="L11" s="13">
        <f t="shared" ref="L11:L62" si="6">IF(AND(ISNUMBER(G11),ISNUMBER($I$6)),$I$6-G11,"N/A")</f>
        <v>-10.099999999999994</v>
      </c>
      <c r="M11" s="13">
        <f t="shared" ref="M11:M62" si="7">IF(AND(ISNUMBER(K11),ISNUMBER($I$7)),SQRT(K11^2+($I$7)^2),"N/A")</f>
        <v>1.2218693764280717</v>
      </c>
      <c r="N11" s="13">
        <f>IF(AND(ISNUMBER(L11),ISNUMBER(M11),M11&lt;&gt;0),L11/M11,"NA")</f>
        <v>-8.2660226983719287</v>
      </c>
      <c r="O11" s="12" t="s">
        <v>208</v>
      </c>
    </row>
    <row r="12" spans="1:16" x14ac:dyDescent="0.25">
      <c r="A12" s="30">
        <v>1</v>
      </c>
      <c r="B12" s="31" t="s">
        <v>240</v>
      </c>
      <c r="C12" s="32">
        <v>76.8</v>
      </c>
      <c r="D12" s="33" t="s">
        <v>321</v>
      </c>
      <c r="E12" s="48" t="str">
        <f t="shared" si="0"/>
        <v>Significantly Different</v>
      </c>
      <c r="G12" s="12">
        <f t="shared" si="1"/>
        <v>76.8</v>
      </c>
      <c r="H12" s="12">
        <f t="shared" si="2"/>
        <v>6</v>
      </c>
      <c r="I12" s="12" t="str">
        <f t="shared" si="3"/>
        <v>+/-</v>
      </c>
      <c r="J12" s="12" t="str">
        <f t="shared" si="4"/>
        <v>1.2</v>
      </c>
      <c r="K12" s="13">
        <f t="shared" si="5"/>
        <v>0.72948328267477203</v>
      </c>
      <c r="L12" s="13">
        <f t="shared" si="6"/>
        <v>-10.099999999999994</v>
      </c>
      <c r="M12" s="13">
        <f t="shared" si="7"/>
        <v>0.73954559638884132</v>
      </c>
      <c r="N12" s="13">
        <f t="shared" ref="N12:N62" si="8">IF(AND(ISNUMBER(L12),ISNUMBER(M12),M12&lt;&gt;0),L12/M12,"NA")</f>
        <v>-13.657034872924285</v>
      </c>
      <c r="O12" s="12" t="s">
        <v>211</v>
      </c>
    </row>
    <row r="13" spans="1:16" x14ac:dyDescent="0.25">
      <c r="A13" s="30">
        <v>3</v>
      </c>
      <c r="B13" s="31" t="s">
        <v>209</v>
      </c>
      <c r="C13" s="32">
        <v>76.7</v>
      </c>
      <c r="D13" s="33" t="s">
        <v>352</v>
      </c>
      <c r="E13" s="48" t="str">
        <f t="shared" si="0"/>
        <v>Significantly Different</v>
      </c>
      <c r="G13" s="12">
        <f t="shared" si="1"/>
        <v>76.7</v>
      </c>
      <c r="H13" s="12">
        <f t="shared" si="2"/>
        <v>6</v>
      </c>
      <c r="I13" s="12" t="str">
        <f t="shared" si="3"/>
        <v>+/-</v>
      </c>
      <c r="J13" s="12" t="str">
        <f t="shared" si="4"/>
        <v>3.6</v>
      </c>
      <c r="K13" s="13">
        <f t="shared" si="5"/>
        <v>2.188449848024316</v>
      </c>
      <c r="L13" s="13">
        <f t="shared" si="6"/>
        <v>-10</v>
      </c>
      <c r="M13" s="13">
        <f t="shared" si="7"/>
        <v>2.1918244835647349</v>
      </c>
      <c r="N13" s="13">
        <f t="shared" si="8"/>
        <v>-4.5624091139525103</v>
      </c>
      <c r="O13" s="12" t="s">
        <v>213</v>
      </c>
    </row>
    <row r="14" spans="1:16" x14ac:dyDescent="0.25">
      <c r="A14" s="30">
        <v>4</v>
      </c>
      <c r="B14" s="31" t="s">
        <v>226</v>
      </c>
      <c r="C14" s="32">
        <v>76.3</v>
      </c>
      <c r="D14" s="33" t="s">
        <v>343</v>
      </c>
      <c r="E14" s="48" t="str">
        <f t="shared" si="0"/>
        <v>Significantly Different</v>
      </c>
      <c r="G14" s="12">
        <f t="shared" si="1"/>
        <v>76.3</v>
      </c>
      <c r="H14" s="12">
        <f t="shared" si="2"/>
        <v>6</v>
      </c>
      <c r="I14" s="12" t="str">
        <f t="shared" si="3"/>
        <v>+/-</v>
      </c>
      <c r="J14" s="12" t="str">
        <f t="shared" si="4"/>
        <v>6.1</v>
      </c>
      <c r="K14" s="13">
        <f t="shared" si="5"/>
        <v>3.7082066869300911</v>
      </c>
      <c r="L14" s="13">
        <f t="shared" si="6"/>
        <v>-9.5999999999999943</v>
      </c>
      <c r="M14" s="13">
        <f t="shared" si="7"/>
        <v>3.7101992752989976</v>
      </c>
      <c r="N14" s="13">
        <f t="shared" si="8"/>
        <v>-2.5874620977673359</v>
      </c>
      <c r="O14" s="12" t="s">
        <v>215</v>
      </c>
    </row>
    <row r="15" spans="1:16" x14ac:dyDescent="0.25">
      <c r="A15" s="30">
        <v>5</v>
      </c>
      <c r="B15" s="31" t="s">
        <v>238</v>
      </c>
      <c r="C15" s="32">
        <v>75.8</v>
      </c>
      <c r="D15" s="33" t="s">
        <v>311</v>
      </c>
      <c r="E15" s="48" t="str">
        <f t="shared" si="0"/>
        <v>Significantly Different</v>
      </c>
      <c r="G15" s="12">
        <f t="shared" si="1"/>
        <v>75.8</v>
      </c>
      <c r="H15" s="12">
        <f t="shared" si="2"/>
        <v>6</v>
      </c>
      <c r="I15" s="12" t="str">
        <f t="shared" si="3"/>
        <v>+/-</v>
      </c>
      <c r="J15" s="12" t="str">
        <f t="shared" si="4"/>
        <v>2.9</v>
      </c>
      <c r="K15" s="13">
        <f t="shared" si="5"/>
        <v>1.762917933130699</v>
      </c>
      <c r="L15" s="13">
        <f t="shared" si="6"/>
        <v>-9.0999999999999943</v>
      </c>
      <c r="M15" s="13">
        <f t="shared" si="7"/>
        <v>1.7671053925530251</v>
      </c>
      <c r="N15" s="13">
        <f t="shared" si="8"/>
        <v>-5.1496645521820126</v>
      </c>
      <c r="O15" s="12" t="s">
        <v>218</v>
      </c>
    </row>
    <row r="16" spans="1:16" x14ac:dyDescent="0.25">
      <c r="A16" s="30">
        <v>6</v>
      </c>
      <c r="B16" s="31" t="s">
        <v>230</v>
      </c>
      <c r="C16" s="32">
        <v>75.400000000000006</v>
      </c>
      <c r="D16" s="33" t="s">
        <v>311</v>
      </c>
      <c r="E16" s="48" t="str">
        <f t="shared" si="0"/>
        <v>Significantly Different</v>
      </c>
      <c r="G16" s="12">
        <f t="shared" si="1"/>
        <v>75.400000000000006</v>
      </c>
      <c r="H16" s="12">
        <f t="shared" si="2"/>
        <v>6</v>
      </c>
      <c r="I16" s="12" t="str">
        <f t="shared" si="3"/>
        <v>+/-</v>
      </c>
      <c r="J16" s="12" t="str">
        <f t="shared" si="4"/>
        <v>2.9</v>
      </c>
      <c r="K16" s="13">
        <f t="shared" si="5"/>
        <v>1.762917933130699</v>
      </c>
      <c r="L16" s="13">
        <f t="shared" si="6"/>
        <v>-8.7000000000000028</v>
      </c>
      <c r="M16" s="13">
        <f t="shared" si="7"/>
        <v>1.7671053925530251</v>
      </c>
      <c r="N16" s="13">
        <f t="shared" si="8"/>
        <v>-4.9233056707674239</v>
      </c>
      <c r="O16" s="12" t="s">
        <v>220</v>
      </c>
    </row>
    <row r="17" spans="1:15" x14ac:dyDescent="0.25">
      <c r="A17" s="30">
        <v>7</v>
      </c>
      <c r="B17" s="31" t="s">
        <v>244</v>
      </c>
      <c r="C17" s="32">
        <v>74.3</v>
      </c>
      <c r="D17" s="33" t="s">
        <v>324</v>
      </c>
      <c r="E17" s="48" t="str">
        <f t="shared" si="0"/>
        <v>Significantly Different</v>
      </c>
      <c r="G17" s="12">
        <f t="shared" si="1"/>
        <v>74.3</v>
      </c>
      <c r="H17" s="12">
        <f t="shared" si="2"/>
        <v>6</v>
      </c>
      <c r="I17" s="12" t="str">
        <f t="shared" si="3"/>
        <v>+/-</v>
      </c>
      <c r="J17" s="12" t="str">
        <f t="shared" si="4"/>
        <v>1.4</v>
      </c>
      <c r="K17" s="13">
        <f t="shared" si="5"/>
        <v>0.85106382978723394</v>
      </c>
      <c r="L17" s="13">
        <f t="shared" si="6"/>
        <v>-7.5999999999999943</v>
      </c>
      <c r="M17" s="13">
        <f t="shared" si="7"/>
        <v>0.8597042932359239</v>
      </c>
      <c r="N17" s="13">
        <f t="shared" si="8"/>
        <v>-8.8402489783942126</v>
      </c>
      <c r="O17" s="12" t="s">
        <v>222</v>
      </c>
    </row>
    <row r="18" spans="1:15" x14ac:dyDescent="0.25">
      <c r="A18" s="30">
        <v>8</v>
      </c>
      <c r="B18" s="31" t="s">
        <v>247</v>
      </c>
      <c r="C18" s="32">
        <v>73.7</v>
      </c>
      <c r="D18" s="33" t="s">
        <v>334</v>
      </c>
      <c r="E18" s="48" t="str">
        <f t="shared" si="0"/>
        <v>Significantly Different</v>
      </c>
      <c r="G18" s="12">
        <f t="shared" si="1"/>
        <v>73.7</v>
      </c>
      <c r="H18" s="12">
        <f t="shared" si="2"/>
        <v>6</v>
      </c>
      <c r="I18" s="12" t="str">
        <f t="shared" si="3"/>
        <v>+/-</v>
      </c>
      <c r="J18" s="12" t="str">
        <f t="shared" si="4"/>
        <v>1.8</v>
      </c>
      <c r="K18" s="13">
        <f t="shared" si="5"/>
        <v>1.094224924012158</v>
      </c>
      <c r="L18" s="13">
        <f t="shared" si="6"/>
        <v>-7</v>
      </c>
      <c r="M18" s="13">
        <f t="shared" si="7"/>
        <v>1.1009586794088044</v>
      </c>
      <c r="N18" s="13">
        <f t="shared" si="8"/>
        <v>-6.3580951137592896</v>
      </c>
      <c r="O18" s="12" t="s">
        <v>224</v>
      </c>
    </row>
    <row r="19" spans="1:15" x14ac:dyDescent="0.25">
      <c r="A19" s="30">
        <v>9</v>
      </c>
      <c r="B19" s="31" t="s">
        <v>227</v>
      </c>
      <c r="C19" s="32">
        <v>73.400000000000006</v>
      </c>
      <c r="D19" s="33" t="s">
        <v>317</v>
      </c>
      <c r="E19" s="48" t="str">
        <f t="shared" si="0"/>
        <v>Significantly Different</v>
      </c>
      <c r="G19" s="12">
        <f t="shared" si="1"/>
        <v>73.400000000000006</v>
      </c>
      <c r="H19" s="12">
        <f t="shared" si="2"/>
        <v>6</v>
      </c>
      <c r="I19" s="12" t="str">
        <f t="shared" si="3"/>
        <v>+/-</v>
      </c>
      <c r="J19" s="12" t="str">
        <f t="shared" si="4"/>
        <v>2.0</v>
      </c>
      <c r="K19" s="13">
        <f t="shared" si="5"/>
        <v>1.21580547112462</v>
      </c>
      <c r="L19" s="13">
        <f t="shared" si="6"/>
        <v>-6.7000000000000028</v>
      </c>
      <c r="M19" s="13">
        <f t="shared" si="7"/>
        <v>1.2218693764280717</v>
      </c>
      <c r="N19" s="13">
        <f t="shared" si="8"/>
        <v>-5.4834011959497007</v>
      </c>
      <c r="O19" s="12" t="s">
        <v>226</v>
      </c>
    </row>
    <row r="20" spans="1:15" x14ac:dyDescent="0.25">
      <c r="A20" s="30">
        <v>10</v>
      </c>
      <c r="B20" s="31" t="s">
        <v>207</v>
      </c>
      <c r="C20" s="32">
        <v>73.2</v>
      </c>
      <c r="D20" s="35" t="s">
        <v>337</v>
      </c>
      <c r="E20" s="48" t="str">
        <f t="shared" si="0"/>
        <v>Significantly Different</v>
      </c>
      <c r="G20" s="12">
        <f t="shared" si="1"/>
        <v>73.2</v>
      </c>
      <c r="H20" s="12">
        <f t="shared" si="2"/>
        <v>6</v>
      </c>
      <c r="I20" s="12" t="str">
        <f t="shared" si="3"/>
        <v>+/-</v>
      </c>
      <c r="J20" s="12" t="str">
        <f t="shared" si="4"/>
        <v>3.4</v>
      </c>
      <c r="K20" s="13">
        <f t="shared" si="5"/>
        <v>2.0668693009118542</v>
      </c>
      <c r="L20" s="13">
        <f t="shared" si="6"/>
        <v>-6.5</v>
      </c>
      <c r="M20" s="13">
        <f t="shared" si="7"/>
        <v>2.0704421113588332</v>
      </c>
      <c r="N20" s="13">
        <f t="shared" si="8"/>
        <v>-3.1394260985804832</v>
      </c>
      <c r="O20" s="12" t="s">
        <v>229</v>
      </c>
    </row>
    <row r="21" spans="1:15" x14ac:dyDescent="0.25">
      <c r="A21" s="30">
        <v>11</v>
      </c>
      <c r="B21" s="31" t="s">
        <v>234</v>
      </c>
      <c r="C21" s="32">
        <v>72.2</v>
      </c>
      <c r="D21" s="33" t="s">
        <v>319</v>
      </c>
      <c r="E21" s="48" t="str">
        <f t="shared" si="0"/>
        <v>Significantly Different</v>
      </c>
      <c r="G21" s="12">
        <f t="shared" si="1"/>
        <v>72.2</v>
      </c>
      <c r="H21" s="12">
        <f t="shared" si="2"/>
        <v>6</v>
      </c>
      <c r="I21" s="12" t="str">
        <f t="shared" si="3"/>
        <v>+/-</v>
      </c>
      <c r="J21" s="12" t="str">
        <f t="shared" si="4"/>
        <v>1.6</v>
      </c>
      <c r="K21" s="13">
        <f t="shared" si="5"/>
        <v>0.97264437689969607</v>
      </c>
      <c r="L21" s="13">
        <f t="shared" si="6"/>
        <v>-5.5</v>
      </c>
      <c r="M21" s="13">
        <f t="shared" si="7"/>
        <v>0.98021370799982366</v>
      </c>
      <c r="N21" s="13">
        <f t="shared" si="8"/>
        <v>-5.6110213059793175</v>
      </c>
      <c r="O21" s="12" t="s">
        <v>231</v>
      </c>
    </row>
    <row r="22" spans="1:15" x14ac:dyDescent="0.25">
      <c r="A22" s="30">
        <v>12</v>
      </c>
      <c r="B22" s="31" t="s">
        <v>224</v>
      </c>
      <c r="C22" s="32">
        <v>71.900000000000006</v>
      </c>
      <c r="D22" s="33" t="s">
        <v>403</v>
      </c>
      <c r="E22" s="48" t="str">
        <f t="shared" si="0"/>
        <v>Significantly Different</v>
      </c>
      <c r="G22" s="12">
        <f t="shared" si="1"/>
        <v>71.900000000000006</v>
      </c>
      <c r="H22" s="12">
        <f t="shared" si="2"/>
        <v>6</v>
      </c>
      <c r="I22" s="12" t="str">
        <f t="shared" si="3"/>
        <v>+/-</v>
      </c>
      <c r="J22" s="12" t="str">
        <f t="shared" si="4"/>
        <v>4.3</v>
      </c>
      <c r="K22" s="13">
        <f t="shared" si="5"/>
        <v>2.6139817629179332</v>
      </c>
      <c r="L22" s="13">
        <f t="shared" si="6"/>
        <v>-5.2000000000000028</v>
      </c>
      <c r="M22" s="13">
        <f t="shared" si="7"/>
        <v>2.6168076899733599</v>
      </c>
      <c r="N22" s="13">
        <f t="shared" si="8"/>
        <v>-1.9871540503050649</v>
      </c>
      <c r="O22" s="12" t="s">
        <v>233</v>
      </c>
    </row>
    <row r="23" spans="1:15" x14ac:dyDescent="0.25">
      <c r="A23" s="30">
        <v>13</v>
      </c>
      <c r="B23" s="31" t="s">
        <v>222</v>
      </c>
      <c r="C23" s="32">
        <v>71.7</v>
      </c>
      <c r="D23" s="33" t="s">
        <v>317</v>
      </c>
      <c r="E23" s="48" t="str">
        <f t="shared" si="0"/>
        <v>Significantly Different</v>
      </c>
      <c r="G23" s="12">
        <f t="shared" si="1"/>
        <v>71.7</v>
      </c>
      <c r="H23" s="12">
        <f t="shared" si="2"/>
        <v>6</v>
      </c>
      <c r="I23" s="12" t="str">
        <f t="shared" si="3"/>
        <v>+/-</v>
      </c>
      <c r="J23" s="12" t="str">
        <f t="shared" si="4"/>
        <v>2.0</v>
      </c>
      <c r="K23" s="13">
        <f t="shared" si="5"/>
        <v>1.21580547112462</v>
      </c>
      <c r="L23" s="13">
        <f t="shared" si="6"/>
        <v>-5</v>
      </c>
      <c r="M23" s="13">
        <f t="shared" si="7"/>
        <v>1.2218693764280717</v>
      </c>
      <c r="N23" s="13">
        <f t="shared" si="8"/>
        <v>-4.0920904447385809</v>
      </c>
      <c r="O23" s="12" t="s">
        <v>221</v>
      </c>
    </row>
    <row r="24" spans="1:15" x14ac:dyDescent="0.25">
      <c r="A24" s="30">
        <v>14</v>
      </c>
      <c r="B24" s="31" t="s">
        <v>235</v>
      </c>
      <c r="C24" s="32">
        <v>71</v>
      </c>
      <c r="D24" s="33" t="s">
        <v>246</v>
      </c>
      <c r="E24" s="48" t="str">
        <f t="shared" si="0"/>
        <v>Significantly Different</v>
      </c>
      <c r="G24" s="12">
        <f t="shared" si="1"/>
        <v>71</v>
      </c>
      <c r="H24" s="12">
        <f t="shared" si="2"/>
        <v>6</v>
      </c>
      <c r="I24" s="12" t="str">
        <f t="shared" si="3"/>
        <v>+/-</v>
      </c>
      <c r="J24" s="12" t="str">
        <f t="shared" si="4"/>
        <v>0.9</v>
      </c>
      <c r="K24" s="13">
        <f t="shared" si="5"/>
        <v>0.54711246200607899</v>
      </c>
      <c r="L24" s="13">
        <f t="shared" si="6"/>
        <v>-4.2999999999999972</v>
      </c>
      <c r="M24" s="13">
        <f t="shared" si="7"/>
        <v>0.5604586296226679</v>
      </c>
      <c r="N24" s="13">
        <f t="shared" si="8"/>
        <v>-7.6722879669013171</v>
      </c>
      <c r="O24" s="12" t="s">
        <v>235</v>
      </c>
    </row>
    <row r="25" spans="1:15" x14ac:dyDescent="0.25">
      <c r="A25" s="30">
        <v>15</v>
      </c>
      <c r="B25" s="31" t="s">
        <v>214</v>
      </c>
      <c r="C25" s="32">
        <v>70.8</v>
      </c>
      <c r="D25" s="33" t="s">
        <v>352</v>
      </c>
      <c r="E25" s="48" t="str">
        <f t="shared" si="0"/>
        <v>Significantly Different</v>
      </c>
      <c r="G25" s="12">
        <f t="shared" si="1"/>
        <v>70.8</v>
      </c>
      <c r="H25" s="12">
        <f t="shared" si="2"/>
        <v>6</v>
      </c>
      <c r="I25" s="12" t="str">
        <f t="shared" si="3"/>
        <v>+/-</v>
      </c>
      <c r="J25" s="12" t="str">
        <f t="shared" si="4"/>
        <v>3.6</v>
      </c>
      <c r="K25" s="13">
        <f t="shared" si="5"/>
        <v>2.188449848024316</v>
      </c>
      <c r="L25" s="13">
        <f t="shared" si="6"/>
        <v>-4.0999999999999943</v>
      </c>
      <c r="M25" s="13">
        <f t="shared" si="7"/>
        <v>2.1918244835647349</v>
      </c>
      <c r="N25" s="13">
        <f t="shared" si="8"/>
        <v>-1.8705877367205266</v>
      </c>
      <c r="O25" s="12" t="s">
        <v>237</v>
      </c>
    </row>
    <row r="26" spans="1:15" x14ac:dyDescent="0.25">
      <c r="A26" s="30">
        <v>15</v>
      </c>
      <c r="B26" s="31" t="s">
        <v>248</v>
      </c>
      <c r="C26" s="32">
        <v>70.8</v>
      </c>
      <c r="D26" s="33" t="s">
        <v>320</v>
      </c>
      <c r="E26" s="48" t="str">
        <f t="shared" si="0"/>
        <v>Significantly Different</v>
      </c>
      <c r="G26" s="12">
        <f t="shared" si="1"/>
        <v>70.8</v>
      </c>
      <c r="H26" s="12">
        <f t="shared" si="2"/>
        <v>6</v>
      </c>
      <c r="I26" s="12" t="str">
        <f t="shared" si="3"/>
        <v>+/-</v>
      </c>
      <c r="J26" s="12" t="str">
        <f t="shared" si="4"/>
        <v>1.0</v>
      </c>
      <c r="K26" s="13">
        <f t="shared" si="5"/>
        <v>0.60790273556231</v>
      </c>
      <c r="L26" s="13">
        <f t="shared" si="6"/>
        <v>-4.0999999999999943</v>
      </c>
      <c r="M26" s="13">
        <f t="shared" si="7"/>
        <v>0.61994158219973061</v>
      </c>
      <c r="N26" s="13">
        <f t="shared" si="8"/>
        <v>-6.6135263671974025</v>
      </c>
      <c r="O26" s="12" t="s">
        <v>219</v>
      </c>
    </row>
    <row r="27" spans="1:15" x14ac:dyDescent="0.25">
      <c r="A27" s="30">
        <v>17</v>
      </c>
      <c r="B27" s="31" t="s">
        <v>242</v>
      </c>
      <c r="C27" s="32">
        <v>70.3</v>
      </c>
      <c r="D27" s="33" t="s">
        <v>322</v>
      </c>
      <c r="E27" s="48" t="str">
        <f t="shared" si="0"/>
        <v>Significantly Different</v>
      </c>
      <c r="G27" s="12">
        <f t="shared" si="1"/>
        <v>70.3</v>
      </c>
      <c r="H27" s="12">
        <f t="shared" si="2"/>
        <v>6</v>
      </c>
      <c r="I27" s="12" t="str">
        <f t="shared" si="3"/>
        <v>+/-</v>
      </c>
      <c r="J27" s="12" t="str">
        <f t="shared" si="4"/>
        <v>1.5</v>
      </c>
      <c r="K27" s="13">
        <f t="shared" si="5"/>
        <v>0.91185410334346506</v>
      </c>
      <c r="L27" s="13">
        <f t="shared" si="6"/>
        <v>-3.5999999999999943</v>
      </c>
      <c r="M27" s="13">
        <f t="shared" si="7"/>
        <v>0.91992376598307335</v>
      </c>
      <c r="N27" s="13">
        <f t="shared" si="8"/>
        <v>-3.9133677518950352</v>
      </c>
      <c r="O27" s="12" t="s">
        <v>236</v>
      </c>
    </row>
    <row r="28" spans="1:15" x14ac:dyDescent="0.25">
      <c r="A28" s="30">
        <v>18</v>
      </c>
      <c r="B28" s="31" t="s">
        <v>243</v>
      </c>
      <c r="C28" s="32">
        <v>70</v>
      </c>
      <c r="D28" s="33" t="s">
        <v>320</v>
      </c>
      <c r="E28" s="48" t="str">
        <f t="shared" si="0"/>
        <v>Significantly Different</v>
      </c>
      <c r="G28" s="12">
        <f t="shared" si="1"/>
        <v>70</v>
      </c>
      <c r="H28" s="12">
        <f t="shared" si="2"/>
        <v>6</v>
      </c>
      <c r="I28" s="12" t="str">
        <f t="shared" si="3"/>
        <v>+/-</v>
      </c>
      <c r="J28" s="12" t="str">
        <f t="shared" si="4"/>
        <v>1.0</v>
      </c>
      <c r="K28" s="13">
        <f t="shared" si="5"/>
        <v>0.60790273556231</v>
      </c>
      <c r="L28" s="13">
        <f t="shared" si="6"/>
        <v>-3.2999999999999972</v>
      </c>
      <c r="M28" s="13">
        <f t="shared" si="7"/>
        <v>0.61994158219973061</v>
      </c>
      <c r="N28" s="13">
        <f t="shared" si="8"/>
        <v>-5.323082197988156</v>
      </c>
      <c r="O28" s="12" t="s">
        <v>225</v>
      </c>
    </row>
    <row r="29" spans="1:15" x14ac:dyDescent="0.25">
      <c r="A29" s="30">
        <v>19</v>
      </c>
      <c r="B29" s="31" t="s">
        <v>250</v>
      </c>
      <c r="C29" s="32">
        <v>69.900000000000006</v>
      </c>
      <c r="D29" s="33" t="s">
        <v>316</v>
      </c>
      <c r="E29" s="48" t="str">
        <f t="shared" si="0"/>
        <v>Significantly Different</v>
      </c>
      <c r="G29" s="12">
        <f t="shared" si="1"/>
        <v>69.900000000000006</v>
      </c>
      <c r="H29" s="12">
        <f t="shared" si="2"/>
        <v>6</v>
      </c>
      <c r="I29" s="12" t="str">
        <f t="shared" si="3"/>
        <v>+/-</v>
      </c>
      <c r="J29" s="12" t="str">
        <f t="shared" si="4"/>
        <v>2.6</v>
      </c>
      <c r="K29" s="13">
        <f t="shared" si="5"/>
        <v>1.5805471124620061</v>
      </c>
      <c r="L29" s="13">
        <f t="shared" si="6"/>
        <v>-3.2000000000000028</v>
      </c>
      <c r="M29" s="13">
        <f t="shared" si="7"/>
        <v>1.5852163903228325</v>
      </c>
      <c r="N29" s="13">
        <f t="shared" si="8"/>
        <v>-2.0186518506462807</v>
      </c>
      <c r="O29" s="12" t="s">
        <v>241</v>
      </c>
    </row>
    <row r="30" spans="1:15" x14ac:dyDescent="0.25">
      <c r="A30" s="30">
        <v>20</v>
      </c>
      <c r="B30" s="31" t="s">
        <v>245</v>
      </c>
      <c r="C30" s="32">
        <v>69.7</v>
      </c>
      <c r="D30" s="33" t="s">
        <v>318</v>
      </c>
      <c r="E30" s="48" t="str">
        <f t="shared" si="0"/>
        <v>Not Significantly Different</v>
      </c>
      <c r="G30" s="12">
        <f t="shared" si="1"/>
        <v>69.7</v>
      </c>
      <c r="H30" s="12">
        <f t="shared" si="2"/>
        <v>6</v>
      </c>
      <c r="I30" s="12" t="str">
        <f t="shared" si="3"/>
        <v>+/-</v>
      </c>
      <c r="J30" s="12" t="str">
        <f t="shared" si="4"/>
        <v>4.0</v>
      </c>
      <c r="K30" s="13">
        <f t="shared" si="5"/>
        <v>2.43161094224924</v>
      </c>
      <c r="L30" s="13">
        <f t="shared" si="6"/>
        <v>-3</v>
      </c>
      <c r="M30" s="13">
        <f t="shared" si="7"/>
        <v>2.4346485586019191</v>
      </c>
      <c r="N30" s="13">
        <f t="shared" si="8"/>
        <v>-1.232210698090541</v>
      </c>
      <c r="O30" s="12" t="s">
        <v>207</v>
      </c>
    </row>
    <row r="31" spans="1:15" x14ac:dyDescent="0.25">
      <c r="A31" s="30">
        <v>21</v>
      </c>
      <c r="B31" s="31" t="s">
        <v>263</v>
      </c>
      <c r="C31" s="32">
        <v>69</v>
      </c>
      <c r="D31" s="33" t="s">
        <v>334</v>
      </c>
      <c r="E31" s="48" t="str">
        <f t="shared" si="0"/>
        <v>Significantly Different</v>
      </c>
      <c r="G31" s="12">
        <f t="shared" si="1"/>
        <v>69</v>
      </c>
      <c r="H31" s="12">
        <f t="shared" si="2"/>
        <v>6</v>
      </c>
      <c r="I31" s="12" t="str">
        <f t="shared" si="3"/>
        <v>+/-</v>
      </c>
      <c r="J31" s="12" t="str">
        <f t="shared" si="4"/>
        <v>1.8</v>
      </c>
      <c r="K31" s="13">
        <f t="shared" si="5"/>
        <v>1.094224924012158</v>
      </c>
      <c r="L31" s="13">
        <f t="shared" si="6"/>
        <v>-2.2999999999999972</v>
      </c>
      <c r="M31" s="13">
        <f t="shared" si="7"/>
        <v>1.1009586794088044</v>
      </c>
      <c r="N31" s="13">
        <f t="shared" si="8"/>
        <v>-2.0890883945209069</v>
      </c>
      <c r="O31" s="12" t="s">
        <v>244</v>
      </c>
    </row>
    <row r="32" spans="1:15" x14ac:dyDescent="0.25">
      <c r="A32" s="30">
        <v>22</v>
      </c>
      <c r="B32" s="31" t="s">
        <v>237</v>
      </c>
      <c r="C32" s="32">
        <v>68.900000000000006</v>
      </c>
      <c r="D32" s="33" t="s">
        <v>333</v>
      </c>
      <c r="E32" s="48" t="str">
        <f t="shared" si="0"/>
        <v>Significantly Different</v>
      </c>
      <c r="G32" s="12">
        <f t="shared" si="1"/>
        <v>68.900000000000006</v>
      </c>
      <c r="H32" s="12">
        <f t="shared" si="2"/>
        <v>6</v>
      </c>
      <c r="I32" s="12" t="str">
        <f t="shared" si="3"/>
        <v>+/-</v>
      </c>
      <c r="J32" s="12" t="str">
        <f t="shared" si="4"/>
        <v>1.3</v>
      </c>
      <c r="K32" s="13">
        <f t="shared" si="5"/>
        <v>0.79027355623100304</v>
      </c>
      <c r="L32" s="13">
        <f t="shared" si="6"/>
        <v>-2.2000000000000028</v>
      </c>
      <c r="M32" s="13">
        <f t="shared" si="7"/>
        <v>0.79957121203440151</v>
      </c>
      <c r="N32" s="13">
        <f t="shared" si="8"/>
        <v>-2.7514747490750677</v>
      </c>
      <c r="O32" s="12" t="s">
        <v>247</v>
      </c>
    </row>
    <row r="33" spans="1:15" x14ac:dyDescent="0.25">
      <c r="A33" s="30">
        <v>22</v>
      </c>
      <c r="B33" s="31" t="s">
        <v>241</v>
      </c>
      <c r="C33" s="32">
        <v>68.900000000000006</v>
      </c>
      <c r="D33" s="33" t="s">
        <v>335</v>
      </c>
      <c r="E33" s="48" t="str">
        <f t="shared" si="0"/>
        <v>Significantly Different</v>
      </c>
      <c r="G33" s="12">
        <f t="shared" si="1"/>
        <v>68.900000000000006</v>
      </c>
      <c r="H33" s="12">
        <f t="shared" si="2"/>
        <v>6</v>
      </c>
      <c r="I33" s="12" t="str">
        <f t="shared" si="3"/>
        <v>+/-</v>
      </c>
      <c r="J33" s="12" t="str">
        <f t="shared" si="4"/>
        <v>2.1</v>
      </c>
      <c r="K33" s="13">
        <f t="shared" si="5"/>
        <v>1.2765957446808511</v>
      </c>
      <c r="L33" s="13">
        <f t="shared" si="6"/>
        <v>-2.2000000000000028</v>
      </c>
      <c r="M33" s="13">
        <f t="shared" si="7"/>
        <v>1.2823722255154399</v>
      </c>
      <c r="N33" s="13">
        <f t="shared" si="8"/>
        <v>-1.7155705311035798</v>
      </c>
      <c r="O33" s="12" t="s">
        <v>249</v>
      </c>
    </row>
    <row r="34" spans="1:15" x14ac:dyDescent="0.25">
      <c r="A34" s="30">
        <v>24</v>
      </c>
      <c r="B34" s="31" t="s">
        <v>231</v>
      </c>
      <c r="C34" s="32">
        <v>68.400000000000006</v>
      </c>
      <c r="D34" s="33" t="s">
        <v>324</v>
      </c>
      <c r="E34" s="48" t="str">
        <f t="shared" si="0"/>
        <v>Significantly Different</v>
      </c>
      <c r="G34" s="12">
        <f t="shared" si="1"/>
        <v>68.400000000000006</v>
      </c>
      <c r="H34" s="12">
        <f t="shared" si="2"/>
        <v>6</v>
      </c>
      <c r="I34" s="12" t="str">
        <f t="shared" si="3"/>
        <v>+/-</v>
      </c>
      <c r="J34" s="12" t="str">
        <f t="shared" si="4"/>
        <v>1.4</v>
      </c>
      <c r="K34" s="13">
        <f t="shared" si="5"/>
        <v>0.85106382978723394</v>
      </c>
      <c r="L34" s="13">
        <f t="shared" si="6"/>
        <v>-1.7000000000000028</v>
      </c>
      <c r="M34" s="13">
        <f t="shared" si="7"/>
        <v>0.8597042932359239</v>
      </c>
      <c r="N34" s="13">
        <f t="shared" si="8"/>
        <v>-1.9774241135881838</v>
      </c>
      <c r="O34" s="12" t="s">
        <v>240</v>
      </c>
    </row>
    <row r="35" spans="1:15" x14ac:dyDescent="0.25">
      <c r="A35" s="30">
        <v>24</v>
      </c>
      <c r="B35" s="31" t="s">
        <v>257</v>
      </c>
      <c r="C35" s="32">
        <v>68.400000000000006</v>
      </c>
      <c r="D35" s="33" t="s">
        <v>321</v>
      </c>
      <c r="E35" s="48" t="str">
        <f t="shared" si="0"/>
        <v>Significantly Different</v>
      </c>
      <c r="G35" s="12">
        <f t="shared" si="1"/>
        <v>68.400000000000006</v>
      </c>
      <c r="H35" s="12">
        <f t="shared" si="2"/>
        <v>6</v>
      </c>
      <c r="I35" s="12" t="str">
        <f t="shared" si="3"/>
        <v>+/-</v>
      </c>
      <c r="J35" s="12" t="str">
        <f t="shared" si="4"/>
        <v>1.2</v>
      </c>
      <c r="K35" s="13">
        <f t="shared" si="5"/>
        <v>0.72948328267477203</v>
      </c>
      <c r="L35" s="13">
        <f t="shared" si="6"/>
        <v>-1.7000000000000028</v>
      </c>
      <c r="M35" s="13">
        <f t="shared" si="7"/>
        <v>0.73954559638884132</v>
      </c>
      <c r="N35" s="13">
        <f t="shared" si="8"/>
        <v>-2.298708839997162</v>
      </c>
      <c r="O35" s="12" t="s">
        <v>250</v>
      </c>
    </row>
    <row r="36" spans="1:15" x14ac:dyDescent="0.25">
      <c r="A36" s="30">
        <v>26</v>
      </c>
      <c r="B36" s="31" t="s">
        <v>236</v>
      </c>
      <c r="C36" s="32">
        <v>67.900000000000006</v>
      </c>
      <c r="D36" s="33" t="s">
        <v>335</v>
      </c>
      <c r="E36" s="48" t="str">
        <f t="shared" si="0"/>
        <v>Not Significantly Different</v>
      </c>
      <c r="G36" s="12">
        <f t="shared" si="1"/>
        <v>67.900000000000006</v>
      </c>
      <c r="H36" s="12">
        <f t="shared" si="2"/>
        <v>6</v>
      </c>
      <c r="I36" s="12" t="str">
        <f t="shared" si="3"/>
        <v>+/-</v>
      </c>
      <c r="J36" s="12" t="str">
        <f t="shared" si="4"/>
        <v>2.1</v>
      </c>
      <c r="K36" s="13">
        <f t="shared" si="5"/>
        <v>1.2765957446808511</v>
      </c>
      <c r="L36" s="13">
        <f t="shared" si="6"/>
        <v>-1.2000000000000028</v>
      </c>
      <c r="M36" s="13">
        <f t="shared" si="7"/>
        <v>1.2823722255154399</v>
      </c>
      <c r="N36" s="13">
        <f t="shared" si="8"/>
        <v>-0.93576574423831727</v>
      </c>
      <c r="O36" s="12" t="s">
        <v>242</v>
      </c>
    </row>
    <row r="37" spans="1:15" x14ac:dyDescent="0.25">
      <c r="A37" s="30">
        <v>27</v>
      </c>
      <c r="B37" s="31" t="s">
        <v>249</v>
      </c>
      <c r="C37" s="32">
        <v>67.5</v>
      </c>
      <c r="D37" s="33" t="s">
        <v>320</v>
      </c>
      <c r="E37" s="48" t="str">
        <f t="shared" si="0"/>
        <v>Not Significantly Different</v>
      </c>
      <c r="G37" s="12">
        <f t="shared" si="1"/>
        <v>67.5</v>
      </c>
      <c r="H37" s="12">
        <f t="shared" si="2"/>
        <v>6</v>
      </c>
      <c r="I37" s="12" t="str">
        <f t="shared" si="3"/>
        <v>+/-</v>
      </c>
      <c r="J37" s="12" t="str">
        <f t="shared" si="4"/>
        <v>1.0</v>
      </c>
      <c r="K37" s="13">
        <f t="shared" si="5"/>
        <v>0.60790273556231</v>
      </c>
      <c r="L37" s="13">
        <f t="shared" si="6"/>
        <v>-0.79999999999999716</v>
      </c>
      <c r="M37" s="13">
        <f t="shared" si="7"/>
        <v>0.61994158219973061</v>
      </c>
      <c r="N37" s="13">
        <f t="shared" si="8"/>
        <v>-1.2904441692092465</v>
      </c>
      <c r="O37" s="12" t="s">
        <v>223</v>
      </c>
    </row>
    <row r="38" spans="1:15" x14ac:dyDescent="0.25">
      <c r="A38" s="30">
        <v>27</v>
      </c>
      <c r="B38" s="31" t="s">
        <v>259</v>
      </c>
      <c r="C38" s="32">
        <v>67.5</v>
      </c>
      <c r="D38" s="33" t="s">
        <v>320</v>
      </c>
      <c r="E38" s="48" t="str">
        <f t="shared" si="0"/>
        <v>Not Significantly Different</v>
      </c>
      <c r="G38" s="12">
        <f t="shared" si="1"/>
        <v>67.5</v>
      </c>
      <c r="H38" s="12">
        <f t="shared" si="2"/>
        <v>6</v>
      </c>
      <c r="I38" s="12" t="str">
        <f t="shared" si="3"/>
        <v>+/-</v>
      </c>
      <c r="J38" s="12" t="str">
        <f t="shared" si="4"/>
        <v>1.0</v>
      </c>
      <c r="K38" s="13">
        <f t="shared" si="5"/>
        <v>0.60790273556231</v>
      </c>
      <c r="L38" s="13">
        <f t="shared" si="6"/>
        <v>-0.79999999999999716</v>
      </c>
      <c r="M38" s="13">
        <f t="shared" si="7"/>
        <v>0.61994158219973061</v>
      </c>
      <c r="N38" s="13">
        <f t="shared" si="8"/>
        <v>-1.2904441692092465</v>
      </c>
      <c r="O38" s="12" t="s">
        <v>227</v>
      </c>
    </row>
    <row r="39" spans="1:15" x14ac:dyDescent="0.25">
      <c r="A39" s="30">
        <v>29</v>
      </c>
      <c r="B39" s="31" t="s">
        <v>254</v>
      </c>
      <c r="C39" s="32">
        <v>67.400000000000006</v>
      </c>
      <c r="D39" s="33" t="s">
        <v>350</v>
      </c>
      <c r="E39" s="48" t="str">
        <f t="shared" si="0"/>
        <v>Not Significantly Different</v>
      </c>
      <c r="G39" s="12">
        <f t="shared" si="1"/>
        <v>67.400000000000006</v>
      </c>
      <c r="H39" s="12">
        <f t="shared" si="2"/>
        <v>6</v>
      </c>
      <c r="I39" s="12" t="str">
        <f t="shared" si="3"/>
        <v>+/-</v>
      </c>
      <c r="J39" s="12" t="str">
        <f t="shared" si="4"/>
        <v>2.8</v>
      </c>
      <c r="K39" s="13">
        <f t="shared" si="5"/>
        <v>1.7021276595744679</v>
      </c>
      <c r="L39" s="13">
        <f t="shared" si="6"/>
        <v>-0.70000000000000284</v>
      </c>
      <c r="M39" s="13">
        <f t="shared" si="7"/>
        <v>1.7064642975827597</v>
      </c>
      <c r="N39" s="13">
        <f t="shared" si="8"/>
        <v>-0.41020489030539148</v>
      </c>
      <c r="O39" s="12" t="s">
        <v>254</v>
      </c>
    </row>
    <row r="40" spans="1:15" x14ac:dyDescent="0.25">
      <c r="A40" s="30">
        <v>30</v>
      </c>
      <c r="B40" s="31" t="s">
        <v>229</v>
      </c>
      <c r="C40" s="32">
        <v>67</v>
      </c>
      <c r="D40" s="33" t="s">
        <v>321</v>
      </c>
      <c r="E40" s="48" t="str">
        <f t="shared" si="0"/>
        <v>Not Significantly Different</v>
      </c>
      <c r="G40" s="12">
        <f t="shared" si="1"/>
        <v>67</v>
      </c>
      <c r="H40" s="12">
        <f t="shared" si="2"/>
        <v>6</v>
      </c>
      <c r="I40" s="12" t="str">
        <f t="shared" si="3"/>
        <v>+/-</v>
      </c>
      <c r="J40" s="12" t="str">
        <f t="shared" si="4"/>
        <v>1.2</v>
      </c>
      <c r="K40" s="13">
        <f t="shared" si="5"/>
        <v>0.72948328267477203</v>
      </c>
      <c r="L40" s="13">
        <f t="shared" si="6"/>
        <v>-0.29999999999999716</v>
      </c>
      <c r="M40" s="13">
        <f t="shared" si="7"/>
        <v>0.73954559638884132</v>
      </c>
      <c r="N40" s="13">
        <f t="shared" si="8"/>
        <v>-0.40565450117596524</v>
      </c>
      <c r="O40" s="12" t="s">
        <v>214</v>
      </c>
    </row>
    <row r="41" spans="1:15" x14ac:dyDescent="0.25">
      <c r="A41" s="30">
        <v>30</v>
      </c>
      <c r="B41" s="31" t="s">
        <v>261</v>
      </c>
      <c r="C41" s="32">
        <v>67</v>
      </c>
      <c r="D41" s="33" t="s">
        <v>333</v>
      </c>
      <c r="E41" s="48" t="str">
        <f t="shared" si="0"/>
        <v>Not Significantly Different</v>
      </c>
      <c r="G41" s="12">
        <f t="shared" si="1"/>
        <v>67</v>
      </c>
      <c r="H41" s="12">
        <f t="shared" si="2"/>
        <v>6</v>
      </c>
      <c r="I41" s="12" t="str">
        <f t="shared" si="3"/>
        <v>+/-</v>
      </c>
      <c r="J41" s="12" t="str">
        <f t="shared" si="4"/>
        <v>1.3</v>
      </c>
      <c r="K41" s="13">
        <f t="shared" si="5"/>
        <v>0.79027355623100304</v>
      </c>
      <c r="L41" s="13">
        <f t="shared" si="6"/>
        <v>-0.29999999999999716</v>
      </c>
      <c r="M41" s="13">
        <f t="shared" si="7"/>
        <v>0.79957121203440151</v>
      </c>
      <c r="N41" s="13">
        <f t="shared" si="8"/>
        <v>-0.37520110214659613</v>
      </c>
      <c r="O41" s="12" t="s">
        <v>257</v>
      </c>
    </row>
    <row r="42" spans="1:15" x14ac:dyDescent="0.25">
      <c r="A42" s="30">
        <v>32</v>
      </c>
      <c r="B42" s="31" t="s">
        <v>225</v>
      </c>
      <c r="C42" s="32">
        <v>66.400000000000006</v>
      </c>
      <c r="D42" s="33" t="s">
        <v>315</v>
      </c>
      <c r="E42" s="48" t="str">
        <f t="shared" si="0"/>
        <v>Not Significantly Different</v>
      </c>
      <c r="G42" s="12">
        <f t="shared" si="1"/>
        <v>66.400000000000006</v>
      </c>
      <c r="H42" s="12">
        <f t="shared" si="2"/>
        <v>6</v>
      </c>
      <c r="I42" s="12" t="str">
        <f t="shared" si="3"/>
        <v>+/-</v>
      </c>
      <c r="J42" s="12" t="str">
        <f t="shared" si="4"/>
        <v>1.7</v>
      </c>
      <c r="K42" s="13">
        <f t="shared" si="5"/>
        <v>1.0334346504559271</v>
      </c>
      <c r="L42" s="13">
        <f t="shared" si="6"/>
        <v>0.29999999999999716</v>
      </c>
      <c r="M42" s="13">
        <f t="shared" si="7"/>
        <v>1.0405618704330513</v>
      </c>
      <c r="N42" s="13">
        <f t="shared" si="8"/>
        <v>0.28830577837254978</v>
      </c>
      <c r="O42" s="12" t="s">
        <v>252</v>
      </c>
    </row>
    <row r="43" spans="1:15" x14ac:dyDescent="0.25">
      <c r="A43" s="30">
        <v>33</v>
      </c>
      <c r="B43" s="31" t="s">
        <v>262</v>
      </c>
      <c r="C43" s="32">
        <v>66.3</v>
      </c>
      <c r="D43" s="33" t="s">
        <v>321</v>
      </c>
      <c r="E43" s="48" t="str">
        <f t="shared" si="0"/>
        <v>Not Significantly Different</v>
      </c>
      <c r="G43" s="12">
        <f t="shared" si="1"/>
        <v>66.3</v>
      </c>
      <c r="H43" s="12">
        <f t="shared" si="2"/>
        <v>6</v>
      </c>
      <c r="I43" s="12" t="str">
        <f t="shared" si="3"/>
        <v>+/-</v>
      </c>
      <c r="J43" s="12" t="str">
        <f t="shared" si="4"/>
        <v>1.2</v>
      </c>
      <c r="K43" s="13">
        <f t="shared" si="5"/>
        <v>0.72948328267477203</v>
      </c>
      <c r="L43" s="13">
        <f t="shared" si="6"/>
        <v>0.40000000000000568</v>
      </c>
      <c r="M43" s="13">
        <f t="shared" si="7"/>
        <v>0.73954559638884132</v>
      </c>
      <c r="N43" s="13">
        <f t="shared" si="8"/>
        <v>0.5408726682346332</v>
      </c>
      <c r="O43" s="12" t="s">
        <v>259</v>
      </c>
    </row>
    <row r="44" spans="1:15" x14ac:dyDescent="0.25">
      <c r="A44" s="30">
        <v>34</v>
      </c>
      <c r="B44" s="31" t="s">
        <v>215</v>
      </c>
      <c r="C44" s="32">
        <v>66</v>
      </c>
      <c r="D44" s="33" t="s">
        <v>332</v>
      </c>
      <c r="E44" s="48" t="str">
        <f t="shared" si="0"/>
        <v>Not Significantly Different</v>
      </c>
      <c r="G44" s="12">
        <f t="shared" si="1"/>
        <v>66</v>
      </c>
      <c r="H44" s="12">
        <f t="shared" si="2"/>
        <v>6</v>
      </c>
      <c r="I44" s="12" t="str">
        <f t="shared" si="3"/>
        <v>+/-</v>
      </c>
      <c r="J44" s="12" t="str">
        <f t="shared" si="4"/>
        <v>2.2</v>
      </c>
      <c r="K44" s="13">
        <f t="shared" si="5"/>
        <v>1.3373860182370823</v>
      </c>
      <c r="L44" s="13">
        <f t="shared" si="6"/>
        <v>0.70000000000000284</v>
      </c>
      <c r="M44" s="13">
        <f t="shared" si="7"/>
        <v>1.3429010355242872</v>
      </c>
      <c r="N44" s="13">
        <f t="shared" si="8"/>
        <v>0.52125955783980249</v>
      </c>
      <c r="O44" s="12" t="s">
        <v>261</v>
      </c>
    </row>
    <row r="45" spans="1:15" x14ac:dyDescent="0.25">
      <c r="A45" s="30">
        <v>34</v>
      </c>
      <c r="B45" s="31" t="s">
        <v>233</v>
      </c>
      <c r="C45" s="32">
        <v>66</v>
      </c>
      <c r="D45" s="33" t="s">
        <v>337</v>
      </c>
      <c r="E45" s="48" t="str">
        <f t="shared" si="0"/>
        <v>Not Significantly Different</v>
      </c>
      <c r="G45" s="12">
        <f t="shared" si="1"/>
        <v>66</v>
      </c>
      <c r="H45" s="12">
        <f t="shared" si="2"/>
        <v>6</v>
      </c>
      <c r="I45" s="12" t="str">
        <f t="shared" si="3"/>
        <v>+/-</v>
      </c>
      <c r="J45" s="12" t="str">
        <f t="shared" si="4"/>
        <v>3.4</v>
      </c>
      <c r="K45" s="13">
        <f t="shared" si="5"/>
        <v>2.0668693009118542</v>
      </c>
      <c r="L45" s="13">
        <f t="shared" si="6"/>
        <v>0.70000000000000284</v>
      </c>
      <c r="M45" s="13">
        <f t="shared" si="7"/>
        <v>2.0704421113588332</v>
      </c>
      <c r="N45" s="13">
        <f t="shared" si="8"/>
        <v>0.3380920413855919</v>
      </c>
      <c r="O45" s="12" t="s">
        <v>230</v>
      </c>
    </row>
    <row r="46" spans="1:15" x14ac:dyDescent="0.25">
      <c r="A46" s="30">
        <v>34</v>
      </c>
      <c r="B46" s="31" t="s">
        <v>223</v>
      </c>
      <c r="C46" s="32">
        <v>66</v>
      </c>
      <c r="D46" s="33" t="s">
        <v>352</v>
      </c>
      <c r="E46" s="48" t="str">
        <f t="shared" si="0"/>
        <v>Not Significantly Different</v>
      </c>
      <c r="G46" s="12">
        <f t="shared" si="1"/>
        <v>66</v>
      </c>
      <c r="H46" s="12">
        <f t="shared" si="2"/>
        <v>6</v>
      </c>
      <c r="I46" s="12" t="str">
        <f t="shared" si="3"/>
        <v>+/-</v>
      </c>
      <c r="J46" s="12" t="str">
        <f t="shared" si="4"/>
        <v>3.6</v>
      </c>
      <c r="K46" s="13">
        <f t="shared" si="5"/>
        <v>2.188449848024316</v>
      </c>
      <c r="L46" s="13">
        <f t="shared" si="6"/>
        <v>0.70000000000000284</v>
      </c>
      <c r="M46" s="13">
        <f t="shared" si="7"/>
        <v>2.1918244835647349</v>
      </c>
      <c r="N46" s="13">
        <f t="shared" si="8"/>
        <v>0.31936863797667697</v>
      </c>
      <c r="O46" s="12" t="s">
        <v>243</v>
      </c>
    </row>
    <row r="47" spans="1:15" x14ac:dyDescent="0.25">
      <c r="A47" s="30">
        <v>37</v>
      </c>
      <c r="B47" s="31" t="s">
        <v>239</v>
      </c>
      <c r="C47" s="32">
        <v>65.7</v>
      </c>
      <c r="D47" s="33" t="s">
        <v>334</v>
      </c>
      <c r="E47" s="48" t="str">
        <f t="shared" si="0"/>
        <v>Not Significantly Different</v>
      </c>
      <c r="G47" s="12">
        <f t="shared" si="1"/>
        <v>65.7</v>
      </c>
      <c r="H47" s="12">
        <f t="shared" si="2"/>
        <v>6</v>
      </c>
      <c r="I47" s="12" t="str">
        <f t="shared" si="3"/>
        <v>+/-</v>
      </c>
      <c r="J47" s="12" t="str">
        <f t="shared" si="4"/>
        <v>1.8</v>
      </c>
      <c r="K47" s="13">
        <f t="shared" si="5"/>
        <v>1.094224924012158</v>
      </c>
      <c r="L47" s="13">
        <f t="shared" si="6"/>
        <v>1</v>
      </c>
      <c r="M47" s="13">
        <f t="shared" si="7"/>
        <v>1.1009586794088044</v>
      </c>
      <c r="N47" s="13">
        <f t="shared" si="8"/>
        <v>0.90829930196561282</v>
      </c>
      <c r="O47" s="12" t="s">
        <v>260</v>
      </c>
    </row>
    <row r="48" spans="1:15" x14ac:dyDescent="0.25">
      <c r="A48" s="30">
        <v>38</v>
      </c>
      <c r="B48" s="31" t="s">
        <v>208</v>
      </c>
      <c r="C48" s="32">
        <v>65.3</v>
      </c>
      <c r="D48" s="33" t="s">
        <v>334</v>
      </c>
      <c r="E48" s="48" t="str">
        <f t="shared" si="0"/>
        <v>Not Significantly Different</v>
      </c>
      <c r="G48" s="12">
        <f t="shared" si="1"/>
        <v>65.3</v>
      </c>
      <c r="H48" s="12">
        <f t="shared" si="2"/>
        <v>6</v>
      </c>
      <c r="I48" s="12" t="str">
        <f t="shared" si="3"/>
        <v>+/-</v>
      </c>
      <c r="J48" s="12" t="str">
        <f t="shared" si="4"/>
        <v>1.8</v>
      </c>
      <c r="K48" s="13">
        <f t="shared" si="5"/>
        <v>1.094224924012158</v>
      </c>
      <c r="L48" s="13">
        <f t="shared" si="6"/>
        <v>1.4000000000000057</v>
      </c>
      <c r="M48" s="13">
        <f t="shared" si="7"/>
        <v>1.1009586794088044</v>
      </c>
      <c r="N48" s="13">
        <f t="shared" si="8"/>
        <v>1.2716190227518631</v>
      </c>
      <c r="O48" s="12" t="s">
        <v>239</v>
      </c>
    </row>
    <row r="49" spans="1:15" x14ac:dyDescent="0.25">
      <c r="A49" s="30">
        <v>39</v>
      </c>
      <c r="B49" s="31" t="s">
        <v>216</v>
      </c>
      <c r="C49" s="32">
        <v>65.099999999999994</v>
      </c>
      <c r="D49" s="33" t="s">
        <v>699</v>
      </c>
      <c r="E49" s="48" t="str">
        <f t="shared" si="0"/>
        <v>Not Significantly Different</v>
      </c>
      <c r="G49" s="12">
        <f t="shared" si="1"/>
        <v>65.099999999999994</v>
      </c>
      <c r="H49" s="12">
        <f t="shared" si="2"/>
        <v>6</v>
      </c>
      <c r="I49" s="12" t="str">
        <f t="shared" si="3"/>
        <v>+/-</v>
      </c>
      <c r="J49" s="12" t="str">
        <f t="shared" si="4"/>
        <v>5.3</v>
      </c>
      <c r="K49" s="13">
        <f t="shared" si="5"/>
        <v>3.2218844984802431</v>
      </c>
      <c r="L49" s="13">
        <f t="shared" si="6"/>
        <v>1.6000000000000085</v>
      </c>
      <c r="M49" s="13">
        <f t="shared" si="7"/>
        <v>3.2241776549972321</v>
      </c>
      <c r="N49" s="13">
        <f t="shared" si="8"/>
        <v>0.49625057028731939</v>
      </c>
      <c r="O49" s="12" t="s">
        <v>248</v>
      </c>
    </row>
    <row r="50" spans="1:15" x14ac:dyDescent="0.25">
      <c r="A50" s="30">
        <v>40</v>
      </c>
      <c r="B50" s="31" t="s">
        <v>220</v>
      </c>
      <c r="C50" s="32">
        <v>65</v>
      </c>
      <c r="D50" s="33" t="s">
        <v>317</v>
      </c>
      <c r="E50" s="48" t="str">
        <f t="shared" si="0"/>
        <v>Not Significantly Different</v>
      </c>
      <c r="G50" s="12">
        <f t="shared" si="1"/>
        <v>65</v>
      </c>
      <c r="H50" s="12">
        <f t="shared" si="2"/>
        <v>6</v>
      </c>
      <c r="I50" s="12" t="str">
        <f t="shared" si="3"/>
        <v>+/-</v>
      </c>
      <c r="J50" s="12" t="str">
        <f t="shared" si="4"/>
        <v>2.0</v>
      </c>
      <c r="K50" s="13">
        <f t="shared" si="5"/>
        <v>1.21580547112462</v>
      </c>
      <c r="L50" s="13">
        <f t="shared" si="6"/>
        <v>1.7000000000000028</v>
      </c>
      <c r="M50" s="13">
        <f t="shared" si="7"/>
        <v>1.2218693764280717</v>
      </c>
      <c r="N50" s="13">
        <f t="shared" si="8"/>
        <v>1.3913107512111198</v>
      </c>
      <c r="O50" s="12" t="s">
        <v>245</v>
      </c>
    </row>
    <row r="51" spans="1:15" x14ac:dyDescent="0.25">
      <c r="A51" s="30">
        <v>41</v>
      </c>
      <c r="B51" s="31" t="s">
        <v>251</v>
      </c>
      <c r="C51" s="32">
        <v>64.599999999999994</v>
      </c>
      <c r="D51" s="33" t="s">
        <v>324</v>
      </c>
      <c r="E51" s="48" t="str">
        <f t="shared" si="0"/>
        <v>Significantly Different</v>
      </c>
      <c r="G51" s="12">
        <f t="shared" si="1"/>
        <v>64.599999999999994</v>
      </c>
      <c r="H51" s="12">
        <f t="shared" si="2"/>
        <v>6</v>
      </c>
      <c r="I51" s="12" t="str">
        <f t="shared" si="3"/>
        <v>+/-</v>
      </c>
      <c r="J51" s="12" t="str">
        <f t="shared" si="4"/>
        <v>1.4</v>
      </c>
      <c r="K51" s="13">
        <f t="shared" si="5"/>
        <v>0.85106382978723394</v>
      </c>
      <c r="L51" s="13">
        <f t="shared" si="6"/>
        <v>2.1000000000000085</v>
      </c>
      <c r="M51" s="13">
        <f t="shared" si="7"/>
        <v>0.8597042932359239</v>
      </c>
      <c r="N51" s="13">
        <f t="shared" si="8"/>
        <v>2.4427003756089389</v>
      </c>
      <c r="O51" s="12" t="s">
        <v>263</v>
      </c>
    </row>
    <row r="52" spans="1:15" x14ac:dyDescent="0.25">
      <c r="A52" s="30">
        <v>42</v>
      </c>
      <c r="B52" s="31" t="s">
        <v>218</v>
      </c>
      <c r="C52" s="32">
        <v>64</v>
      </c>
      <c r="D52" s="33" t="s">
        <v>265</v>
      </c>
      <c r="E52" s="48" t="str">
        <f t="shared" si="0"/>
        <v>Significantly Different</v>
      </c>
      <c r="G52" s="12">
        <f t="shared" si="1"/>
        <v>64</v>
      </c>
      <c r="H52" s="12">
        <f t="shared" si="2"/>
        <v>6</v>
      </c>
      <c r="I52" s="12" t="str">
        <f t="shared" si="3"/>
        <v>+/-</v>
      </c>
      <c r="J52" s="12" t="str">
        <f t="shared" si="4"/>
        <v>0.7</v>
      </c>
      <c r="K52" s="13">
        <f t="shared" si="5"/>
        <v>0.42553191489361697</v>
      </c>
      <c r="L52" s="13">
        <f t="shared" si="6"/>
        <v>2.7000000000000028</v>
      </c>
      <c r="M52" s="13">
        <f t="shared" si="7"/>
        <v>0.44255987168878524</v>
      </c>
      <c r="N52" s="13">
        <f t="shared" si="8"/>
        <v>6.1008694477810304</v>
      </c>
      <c r="O52" s="12" t="s">
        <v>238</v>
      </c>
    </row>
    <row r="53" spans="1:15" x14ac:dyDescent="0.25">
      <c r="A53" s="30">
        <v>43</v>
      </c>
      <c r="B53" s="31" t="s">
        <v>260</v>
      </c>
      <c r="C53" s="32">
        <v>63.9</v>
      </c>
      <c r="D53" s="33" t="s">
        <v>319</v>
      </c>
      <c r="E53" s="48" t="str">
        <f t="shared" si="0"/>
        <v>Significantly Different</v>
      </c>
      <c r="G53" s="12">
        <f t="shared" si="1"/>
        <v>63.9</v>
      </c>
      <c r="H53" s="12">
        <f t="shared" si="2"/>
        <v>6</v>
      </c>
      <c r="I53" s="12" t="str">
        <f t="shared" si="3"/>
        <v>+/-</v>
      </c>
      <c r="J53" s="12" t="str">
        <f t="shared" si="4"/>
        <v>1.6</v>
      </c>
      <c r="K53" s="13">
        <f t="shared" si="5"/>
        <v>0.97264437689969607</v>
      </c>
      <c r="L53" s="13">
        <f t="shared" si="6"/>
        <v>2.8000000000000043</v>
      </c>
      <c r="M53" s="13">
        <f t="shared" si="7"/>
        <v>0.98021370799982366</v>
      </c>
      <c r="N53" s="13">
        <f t="shared" si="8"/>
        <v>2.856519937589475</v>
      </c>
      <c r="O53" s="12" t="s">
        <v>251</v>
      </c>
    </row>
    <row r="54" spans="1:15" x14ac:dyDescent="0.25">
      <c r="A54" s="30">
        <v>44</v>
      </c>
      <c r="B54" s="31" t="s">
        <v>211</v>
      </c>
      <c r="C54" s="32">
        <v>61.3</v>
      </c>
      <c r="D54" s="33" t="s">
        <v>318</v>
      </c>
      <c r="E54" s="48" t="str">
        <f t="shared" si="0"/>
        <v>Significantly Different</v>
      </c>
      <c r="G54" s="12">
        <f t="shared" si="1"/>
        <v>61.3</v>
      </c>
      <c r="H54" s="12">
        <f t="shared" si="2"/>
        <v>6</v>
      </c>
      <c r="I54" s="12" t="str">
        <f t="shared" si="3"/>
        <v>+/-</v>
      </c>
      <c r="J54" s="12" t="str">
        <f t="shared" si="4"/>
        <v>4.0</v>
      </c>
      <c r="K54" s="13">
        <f t="shared" si="5"/>
        <v>2.43161094224924</v>
      </c>
      <c r="L54" s="13">
        <f t="shared" si="6"/>
        <v>5.4000000000000057</v>
      </c>
      <c r="M54" s="13">
        <f t="shared" si="7"/>
        <v>2.4346485586019191</v>
      </c>
      <c r="N54" s="13">
        <f t="shared" si="8"/>
        <v>2.2179792565629759</v>
      </c>
      <c r="O54" s="12" t="s">
        <v>258</v>
      </c>
    </row>
    <row r="55" spans="1:15" x14ac:dyDescent="0.25">
      <c r="A55" s="30">
        <v>45</v>
      </c>
      <c r="B55" s="31" t="s">
        <v>213</v>
      </c>
      <c r="C55" s="32">
        <v>61.2</v>
      </c>
      <c r="D55" s="33" t="s">
        <v>319</v>
      </c>
      <c r="E55" s="48" t="str">
        <f t="shared" si="0"/>
        <v>Significantly Different</v>
      </c>
      <c r="G55" s="12">
        <f t="shared" si="1"/>
        <v>61.2</v>
      </c>
      <c r="H55" s="12">
        <f t="shared" si="2"/>
        <v>6</v>
      </c>
      <c r="I55" s="12" t="str">
        <f t="shared" si="3"/>
        <v>+/-</v>
      </c>
      <c r="J55" s="12" t="str">
        <f t="shared" si="4"/>
        <v>1.6</v>
      </c>
      <c r="K55" s="13">
        <f t="shared" si="5"/>
        <v>0.97264437689969607</v>
      </c>
      <c r="L55" s="13">
        <f t="shared" si="6"/>
        <v>5.5</v>
      </c>
      <c r="M55" s="13">
        <f t="shared" si="7"/>
        <v>0.98021370799982366</v>
      </c>
      <c r="N55" s="13">
        <f t="shared" si="8"/>
        <v>5.6110213059793175</v>
      </c>
      <c r="O55" s="12" t="s">
        <v>232</v>
      </c>
    </row>
    <row r="56" spans="1:15" x14ac:dyDescent="0.25">
      <c r="A56" s="30">
        <v>45</v>
      </c>
      <c r="B56" s="31" t="s">
        <v>212</v>
      </c>
      <c r="C56" s="32">
        <v>61.2</v>
      </c>
      <c r="D56" s="33" t="s">
        <v>329</v>
      </c>
      <c r="E56" s="48" t="str">
        <f t="shared" si="0"/>
        <v>Significantly Different</v>
      </c>
      <c r="G56" s="12">
        <f t="shared" si="1"/>
        <v>61.2</v>
      </c>
      <c r="H56" s="12">
        <f t="shared" si="2"/>
        <v>6</v>
      </c>
      <c r="I56" s="12" t="str">
        <f t="shared" si="3"/>
        <v>+/-</v>
      </c>
      <c r="J56" s="12" t="str">
        <f t="shared" si="4"/>
        <v>3.5</v>
      </c>
      <c r="K56" s="13">
        <f t="shared" si="5"/>
        <v>2.1276595744680851</v>
      </c>
      <c r="L56" s="13">
        <f t="shared" si="6"/>
        <v>5.5</v>
      </c>
      <c r="M56" s="13">
        <f t="shared" si="7"/>
        <v>2.1311304733079761</v>
      </c>
      <c r="N56" s="13">
        <f t="shared" si="8"/>
        <v>2.5807898994859797</v>
      </c>
      <c r="O56" s="12" t="s">
        <v>209</v>
      </c>
    </row>
    <row r="57" spans="1:15" x14ac:dyDescent="0.25">
      <c r="A57" s="30">
        <v>47</v>
      </c>
      <c r="B57" s="31" t="s">
        <v>256</v>
      </c>
      <c r="C57" s="32">
        <v>61</v>
      </c>
      <c r="D57" s="33" t="s">
        <v>333</v>
      </c>
      <c r="E57" s="48" t="str">
        <f t="shared" si="0"/>
        <v>Significantly Different</v>
      </c>
      <c r="G57" s="12">
        <f t="shared" si="1"/>
        <v>61</v>
      </c>
      <c r="H57" s="12">
        <f t="shared" si="2"/>
        <v>6</v>
      </c>
      <c r="I57" s="12" t="str">
        <f t="shared" si="3"/>
        <v>+/-</v>
      </c>
      <c r="J57" s="12" t="str">
        <f t="shared" si="4"/>
        <v>1.3</v>
      </c>
      <c r="K57" s="13">
        <f t="shared" si="5"/>
        <v>0.79027355623100304</v>
      </c>
      <c r="L57" s="13">
        <f t="shared" si="6"/>
        <v>5.7000000000000028</v>
      </c>
      <c r="M57" s="13">
        <f t="shared" si="7"/>
        <v>0.79957121203440151</v>
      </c>
      <c r="N57" s="13">
        <f t="shared" si="8"/>
        <v>7.1288209407853973</v>
      </c>
      <c r="O57" s="12" t="s">
        <v>262</v>
      </c>
    </row>
    <row r="58" spans="1:15" x14ac:dyDescent="0.25">
      <c r="A58" s="30">
        <v>48</v>
      </c>
      <c r="B58" s="31" t="s">
        <v>258</v>
      </c>
      <c r="C58" s="32">
        <v>60.1</v>
      </c>
      <c r="D58" s="33" t="s">
        <v>246</v>
      </c>
      <c r="E58" s="48" t="str">
        <f t="shared" si="0"/>
        <v>Significantly Different</v>
      </c>
      <c r="G58" s="12">
        <f t="shared" si="1"/>
        <v>60.1</v>
      </c>
      <c r="H58" s="12">
        <f t="shared" si="2"/>
        <v>6</v>
      </c>
      <c r="I58" s="12" t="str">
        <f t="shared" si="3"/>
        <v>+/-</v>
      </c>
      <c r="J58" s="12" t="str">
        <f t="shared" si="4"/>
        <v>0.9</v>
      </c>
      <c r="K58" s="13">
        <f t="shared" si="5"/>
        <v>0.54711246200607899</v>
      </c>
      <c r="L58" s="13">
        <f t="shared" si="6"/>
        <v>6.6000000000000014</v>
      </c>
      <c r="M58" s="13">
        <f t="shared" si="7"/>
        <v>0.5604586296226679</v>
      </c>
      <c r="N58" s="13">
        <f t="shared" si="8"/>
        <v>11.776069902685753</v>
      </c>
      <c r="O58" s="12" t="s">
        <v>256</v>
      </c>
    </row>
    <row r="59" spans="1:15" x14ac:dyDescent="0.25">
      <c r="A59" s="30">
        <v>49</v>
      </c>
      <c r="B59" s="31" t="s">
        <v>252</v>
      </c>
      <c r="C59" s="32">
        <v>59.8</v>
      </c>
      <c r="D59" s="33" t="s">
        <v>342</v>
      </c>
      <c r="E59" s="48" t="str">
        <f t="shared" si="0"/>
        <v>Significantly Different</v>
      </c>
      <c r="G59" s="12">
        <f t="shared" si="1"/>
        <v>59.8</v>
      </c>
      <c r="H59" s="12">
        <f t="shared" si="2"/>
        <v>6</v>
      </c>
      <c r="I59" s="12" t="str">
        <f t="shared" si="3"/>
        <v>+/-</v>
      </c>
      <c r="J59" s="12" t="str">
        <f t="shared" si="4"/>
        <v>3.0</v>
      </c>
      <c r="K59" s="13">
        <f t="shared" si="5"/>
        <v>1.8237082066869301</v>
      </c>
      <c r="L59" s="13">
        <f t="shared" si="6"/>
        <v>6.9000000000000057</v>
      </c>
      <c r="M59" s="13">
        <f t="shared" si="7"/>
        <v>1.8277563985863718</v>
      </c>
      <c r="N59" s="13">
        <f t="shared" si="8"/>
        <v>3.775120144750483</v>
      </c>
      <c r="O59" s="12" t="s">
        <v>212</v>
      </c>
    </row>
    <row r="60" spans="1:15" x14ac:dyDescent="0.25">
      <c r="A60" s="30">
        <v>50</v>
      </c>
      <c r="B60" s="31" t="s">
        <v>221</v>
      </c>
      <c r="C60" s="32">
        <v>55.7</v>
      </c>
      <c r="D60" s="33" t="s">
        <v>339</v>
      </c>
      <c r="E60" s="48" t="str">
        <f t="shared" si="0"/>
        <v>Significantly Different</v>
      </c>
      <c r="G60" s="12">
        <f t="shared" si="1"/>
        <v>55.7</v>
      </c>
      <c r="H60" s="12">
        <f t="shared" si="2"/>
        <v>6</v>
      </c>
      <c r="I60" s="12" t="str">
        <f t="shared" si="3"/>
        <v>+/-</v>
      </c>
      <c r="J60" s="12" t="str">
        <f t="shared" si="4"/>
        <v>2.5</v>
      </c>
      <c r="K60" s="13">
        <f t="shared" si="5"/>
        <v>1.519756838905775</v>
      </c>
      <c r="L60" s="13">
        <f t="shared" si="6"/>
        <v>11</v>
      </c>
      <c r="M60" s="13">
        <f t="shared" si="7"/>
        <v>1.5246123044357995</v>
      </c>
      <c r="N60" s="13">
        <f t="shared" si="8"/>
        <v>7.2149489860444733</v>
      </c>
      <c r="O60" s="12" t="s">
        <v>234</v>
      </c>
    </row>
    <row r="61" spans="1:15" x14ac:dyDescent="0.25">
      <c r="A61" s="30">
        <v>51</v>
      </c>
      <c r="B61" s="31" t="s">
        <v>232</v>
      </c>
      <c r="C61" s="32">
        <v>53.8</v>
      </c>
      <c r="D61" s="33" t="s">
        <v>317</v>
      </c>
      <c r="E61" s="48" t="str">
        <f t="shared" si="0"/>
        <v>Significantly Different</v>
      </c>
      <c r="G61" s="12">
        <f t="shared" si="1"/>
        <v>53.8</v>
      </c>
      <c r="H61" s="12">
        <f t="shared" si="2"/>
        <v>6</v>
      </c>
      <c r="I61" s="12" t="str">
        <f t="shared" si="3"/>
        <v>+/-</v>
      </c>
      <c r="J61" s="12" t="str">
        <f t="shared" si="4"/>
        <v>2.0</v>
      </c>
      <c r="K61" s="13">
        <f t="shared" si="5"/>
        <v>1.21580547112462</v>
      </c>
      <c r="L61" s="13">
        <f t="shared" si="6"/>
        <v>12.900000000000006</v>
      </c>
      <c r="M61" s="13">
        <f t="shared" si="7"/>
        <v>1.2218693764280717</v>
      </c>
      <c r="N61" s="13">
        <f t="shared" si="8"/>
        <v>10.557593347425543</v>
      </c>
      <c r="O61" s="12" t="s">
        <v>216</v>
      </c>
    </row>
    <row r="62" spans="1:15" ht="15.75" thickBot="1" x14ac:dyDescent="0.3">
      <c r="A62" s="36"/>
      <c r="B62" s="37" t="s">
        <v>264</v>
      </c>
      <c r="C62" s="38">
        <v>63.1</v>
      </c>
      <c r="D62" s="39" t="s">
        <v>316</v>
      </c>
      <c r="E62" s="49" t="str">
        <f t="shared" si="0"/>
        <v>Significantly Different</v>
      </c>
      <c r="G62" s="12">
        <f t="shared" si="1"/>
        <v>63.1</v>
      </c>
      <c r="H62" s="12">
        <f t="shared" si="2"/>
        <v>6</v>
      </c>
      <c r="I62" s="12" t="str">
        <f t="shared" si="3"/>
        <v>+/-</v>
      </c>
      <c r="J62" s="12" t="str">
        <f t="shared" si="4"/>
        <v>2.6</v>
      </c>
      <c r="K62" s="13">
        <f t="shared" si="5"/>
        <v>1.5805471124620061</v>
      </c>
      <c r="L62" s="13">
        <f t="shared" si="6"/>
        <v>3.6000000000000014</v>
      </c>
      <c r="M62" s="13">
        <f t="shared" si="7"/>
        <v>1.5852163903228325</v>
      </c>
      <c r="N62" s="13">
        <f t="shared" si="8"/>
        <v>2.2709833319770647</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161" priority="5" operator="equal">
      <formula>"State Selected"</formula>
    </cfRule>
    <cfRule type="cellIs" dxfId="160" priority="6" operator="equal">
      <formula>"Not Significantly Different"</formula>
    </cfRule>
  </conditionalFormatting>
  <conditionalFormatting sqref="E10:E62">
    <cfRule type="cellIs" dxfId="159" priority="1" operator="equal">
      <formula>"OTHER ERROR"</formula>
    </cfRule>
    <cfRule type="cellIs" dxfId="158" priority="2" operator="equal">
      <formula>"Statistical Test not applicable"</formula>
    </cfRule>
    <cfRule type="cellIs" dxfId="157" priority="3" operator="equal">
      <formula>"Geography Selected"</formula>
    </cfRule>
    <cfRule type="cellIs" dxfId="156"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B452E38D-64ED-44E7-92C4-9C463776EC1B}">
      <formula1>$O$10:$O$62</formula1>
    </dataValidation>
  </dataValidation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EBA6F-B3F5-4D72-93D7-F2E0C90E3EB4}">
  <sheetPr codeName="Sheet128"/>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127</v>
      </c>
    </row>
    <row r="2" spans="1:16" x14ac:dyDescent="0.25">
      <c r="A2" s="14" t="s">
        <v>181</v>
      </c>
      <c r="B2" s="12" t="s">
        <v>700</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70.7</v>
      </c>
      <c r="C6" s="12" t="s">
        <v>188</v>
      </c>
      <c r="H6" s="19" t="s">
        <v>189</v>
      </c>
      <c r="I6" s="12">
        <f>VLOOKUP($B$4,$B$9:$K$62,6,FALSE)</f>
        <v>70.7</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70.7</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70.7</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240</v>
      </c>
      <c r="C11" s="32">
        <v>78.900000000000006</v>
      </c>
      <c r="D11" s="35" t="s">
        <v>228</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78.900000000000006</v>
      </c>
      <c r="H11" s="12">
        <f t="shared" ref="H11:H62" si="2">LEN(TRIM(D11))</f>
        <v>6</v>
      </c>
      <c r="I11" s="12" t="str">
        <f t="shared" ref="I11:I62" si="3">IF(H11&gt;=3,MID(TRIM(D11),1,3),"NO")</f>
        <v>+/-</v>
      </c>
      <c r="J11" s="12" t="str">
        <f t="shared" ref="J11:J62" si="4">IF(TRIM(I11)="+/-",MID(TRIM(D11),4,H11-3),D11)</f>
        <v>0.3</v>
      </c>
      <c r="K11" s="13">
        <f t="shared" ref="K11:K62" si="5">IF(TRIM(J11)="*****",0,IF(ISERROR(VALUE(J11)),"NA",VALUE(J11/$I$4)))</f>
        <v>0.18237082066869301</v>
      </c>
      <c r="L11" s="13">
        <f t="shared" ref="L11:L62" si="6">IF(AND(ISNUMBER(G11),ISNUMBER($I$6)),$I$6-G11,"N/A")</f>
        <v>-8.2000000000000028</v>
      </c>
      <c r="M11" s="13">
        <f t="shared" ref="M11:M62" si="7">IF(AND(ISNUMBER(K11),ISNUMBER($I$7)),SQRT(K11^2+($I$7)^2),"N/A")</f>
        <v>0.19223572402239389</v>
      </c>
      <c r="N11" s="13">
        <f>IF(AND(ISNUMBER(L11),ISNUMBER(M11),M11&lt;&gt;0),L11/M11,"NA")</f>
        <v>-42.655963358011284</v>
      </c>
      <c r="O11" s="12" t="s">
        <v>208</v>
      </c>
    </row>
    <row r="12" spans="1:16" x14ac:dyDescent="0.25">
      <c r="A12" s="30">
        <v>2</v>
      </c>
      <c r="B12" s="31" t="s">
        <v>230</v>
      </c>
      <c r="C12" s="32">
        <v>78.8</v>
      </c>
      <c r="D12" s="33" t="s">
        <v>314</v>
      </c>
      <c r="E12" s="48" t="str">
        <f t="shared" si="0"/>
        <v>Significantly Different</v>
      </c>
      <c r="G12" s="12">
        <f t="shared" si="1"/>
        <v>78.8</v>
      </c>
      <c r="H12" s="12">
        <f t="shared" si="2"/>
        <v>6</v>
      </c>
      <c r="I12" s="12" t="str">
        <f t="shared" si="3"/>
        <v>+/-</v>
      </c>
      <c r="J12" s="12" t="str">
        <f t="shared" si="4"/>
        <v>1.1</v>
      </c>
      <c r="K12" s="13">
        <f t="shared" si="5"/>
        <v>0.66869300911854113</v>
      </c>
      <c r="L12" s="13">
        <f t="shared" si="6"/>
        <v>-8.0999999999999943</v>
      </c>
      <c r="M12" s="13">
        <f t="shared" si="7"/>
        <v>0.67145051776214359</v>
      </c>
      <c r="N12" s="13">
        <f t="shared" ref="N12:N62" si="8">IF(AND(ISNUMBER(L12),ISNUMBER(M12),M12&lt;&gt;0),L12/M12,"NA")</f>
        <v>-12.063435481435372</v>
      </c>
      <c r="O12" s="12" t="s">
        <v>211</v>
      </c>
    </row>
    <row r="13" spans="1:16" x14ac:dyDescent="0.25">
      <c r="A13" s="30">
        <v>3</v>
      </c>
      <c r="B13" s="31" t="s">
        <v>227</v>
      </c>
      <c r="C13" s="32">
        <v>77.8</v>
      </c>
      <c r="D13" s="33" t="s">
        <v>217</v>
      </c>
      <c r="E13" s="48" t="str">
        <f t="shared" si="0"/>
        <v>Significantly Different</v>
      </c>
      <c r="G13" s="12">
        <f t="shared" si="1"/>
        <v>77.8</v>
      </c>
      <c r="H13" s="12">
        <f t="shared" si="2"/>
        <v>6</v>
      </c>
      <c r="I13" s="12" t="str">
        <f t="shared" si="3"/>
        <v>+/-</v>
      </c>
      <c r="J13" s="12" t="str">
        <f t="shared" si="4"/>
        <v>0.5</v>
      </c>
      <c r="K13" s="13">
        <f t="shared" si="5"/>
        <v>0.303951367781155</v>
      </c>
      <c r="L13" s="13">
        <f t="shared" si="6"/>
        <v>-7.0999999999999943</v>
      </c>
      <c r="M13" s="13">
        <f t="shared" si="7"/>
        <v>0.30997079109986531</v>
      </c>
      <c r="N13" s="13">
        <f t="shared" si="8"/>
        <v>-22.905384003464189</v>
      </c>
      <c r="O13" s="12" t="s">
        <v>213</v>
      </c>
    </row>
    <row r="14" spans="1:16" x14ac:dyDescent="0.25">
      <c r="A14" s="30">
        <v>4</v>
      </c>
      <c r="B14" s="31" t="s">
        <v>238</v>
      </c>
      <c r="C14" s="32">
        <v>77.400000000000006</v>
      </c>
      <c r="D14" s="33" t="s">
        <v>246</v>
      </c>
      <c r="E14" s="48" t="str">
        <f t="shared" si="0"/>
        <v>Significantly Different</v>
      </c>
      <c r="G14" s="12">
        <f t="shared" si="1"/>
        <v>77.400000000000006</v>
      </c>
      <c r="H14" s="12">
        <f t="shared" si="2"/>
        <v>6</v>
      </c>
      <c r="I14" s="12" t="str">
        <f t="shared" si="3"/>
        <v>+/-</v>
      </c>
      <c r="J14" s="12" t="str">
        <f t="shared" si="4"/>
        <v>0.9</v>
      </c>
      <c r="K14" s="13">
        <f t="shared" si="5"/>
        <v>0.54711246200607899</v>
      </c>
      <c r="L14" s="13">
        <f t="shared" si="6"/>
        <v>-6.7000000000000028</v>
      </c>
      <c r="M14" s="13">
        <f t="shared" si="7"/>
        <v>0.55047933970440222</v>
      </c>
      <c r="N14" s="13">
        <f t="shared" si="8"/>
        <v>-12.171210646339217</v>
      </c>
      <c r="O14" s="12" t="s">
        <v>215</v>
      </c>
    </row>
    <row r="15" spans="1:16" x14ac:dyDescent="0.25">
      <c r="A15" s="30">
        <v>5</v>
      </c>
      <c r="B15" s="31" t="s">
        <v>219</v>
      </c>
      <c r="C15" s="32">
        <v>76.900000000000006</v>
      </c>
      <c r="D15" s="33" t="s">
        <v>217</v>
      </c>
      <c r="E15" s="48" t="str">
        <f t="shared" si="0"/>
        <v>Significantly Different</v>
      </c>
      <c r="G15" s="12">
        <f t="shared" si="1"/>
        <v>76.900000000000006</v>
      </c>
      <c r="H15" s="12">
        <f t="shared" si="2"/>
        <v>6</v>
      </c>
      <c r="I15" s="12" t="str">
        <f t="shared" si="3"/>
        <v>+/-</v>
      </c>
      <c r="J15" s="12" t="str">
        <f t="shared" si="4"/>
        <v>0.5</v>
      </c>
      <c r="K15" s="13">
        <f t="shared" si="5"/>
        <v>0.303951367781155</v>
      </c>
      <c r="L15" s="13">
        <f t="shared" si="6"/>
        <v>-6.2000000000000028</v>
      </c>
      <c r="M15" s="13">
        <f t="shared" si="7"/>
        <v>0.30997079109986531</v>
      </c>
      <c r="N15" s="13">
        <f t="shared" si="8"/>
        <v>-20.0018846227434</v>
      </c>
      <c r="O15" s="12" t="s">
        <v>218</v>
      </c>
    </row>
    <row r="16" spans="1:16" x14ac:dyDescent="0.25">
      <c r="A16" s="30">
        <v>6</v>
      </c>
      <c r="B16" s="31" t="s">
        <v>234</v>
      </c>
      <c r="C16" s="32">
        <v>76.5</v>
      </c>
      <c r="D16" s="33" t="s">
        <v>228</v>
      </c>
      <c r="E16" s="48" t="str">
        <f t="shared" si="0"/>
        <v>Significantly Different</v>
      </c>
      <c r="G16" s="12">
        <f t="shared" si="1"/>
        <v>76.5</v>
      </c>
      <c r="H16" s="12">
        <f t="shared" si="2"/>
        <v>6</v>
      </c>
      <c r="I16" s="12" t="str">
        <f t="shared" si="3"/>
        <v>+/-</v>
      </c>
      <c r="J16" s="12" t="str">
        <f t="shared" si="4"/>
        <v>0.3</v>
      </c>
      <c r="K16" s="13">
        <f t="shared" si="5"/>
        <v>0.18237082066869301</v>
      </c>
      <c r="L16" s="13">
        <f t="shared" si="6"/>
        <v>-5.7999999999999972</v>
      </c>
      <c r="M16" s="13">
        <f t="shared" si="7"/>
        <v>0.19223572402239389</v>
      </c>
      <c r="N16" s="13">
        <f t="shared" si="8"/>
        <v>-30.171291155666491</v>
      </c>
      <c r="O16" s="12" t="s">
        <v>220</v>
      </c>
    </row>
    <row r="17" spans="1:15" x14ac:dyDescent="0.25">
      <c r="A17" s="30">
        <v>7</v>
      </c>
      <c r="B17" s="31" t="s">
        <v>214</v>
      </c>
      <c r="C17" s="32">
        <v>76.400000000000006</v>
      </c>
      <c r="D17" s="33" t="s">
        <v>294</v>
      </c>
      <c r="E17" s="48" t="str">
        <f t="shared" si="0"/>
        <v>Significantly Different</v>
      </c>
      <c r="G17" s="12">
        <f t="shared" si="1"/>
        <v>76.400000000000006</v>
      </c>
      <c r="H17" s="12">
        <f t="shared" si="2"/>
        <v>6</v>
      </c>
      <c r="I17" s="12" t="str">
        <f t="shared" si="3"/>
        <v>+/-</v>
      </c>
      <c r="J17" s="12" t="str">
        <f t="shared" si="4"/>
        <v>0.8</v>
      </c>
      <c r="K17" s="13">
        <f t="shared" si="5"/>
        <v>0.48632218844984804</v>
      </c>
      <c r="L17" s="13">
        <f t="shared" si="6"/>
        <v>-5.7000000000000028</v>
      </c>
      <c r="M17" s="13">
        <f t="shared" si="7"/>
        <v>0.49010685399991183</v>
      </c>
      <c r="N17" s="13">
        <f t="shared" si="8"/>
        <v>-11.630116888757136</v>
      </c>
      <c r="O17" s="12" t="s">
        <v>222</v>
      </c>
    </row>
    <row r="18" spans="1:15" x14ac:dyDescent="0.25">
      <c r="A18" s="30">
        <v>8</v>
      </c>
      <c r="B18" s="31" t="s">
        <v>220</v>
      </c>
      <c r="C18" s="32">
        <v>75.5</v>
      </c>
      <c r="D18" s="33" t="s">
        <v>255</v>
      </c>
      <c r="E18" s="48" t="str">
        <f t="shared" si="0"/>
        <v>Significantly Different</v>
      </c>
      <c r="G18" s="12">
        <f t="shared" si="1"/>
        <v>75.5</v>
      </c>
      <c r="H18" s="12">
        <f t="shared" si="2"/>
        <v>6</v>
      </c>
      <c r="I18" s="12" t="str">
        <f t="shared" si="3"/>
        <v>+/-</v>
      </c>
      <c r="J18" s="12" t="str">
        <f t="shared" si="4"/>
        <v>0.4</v>
      </c>
      <c r="K18" s="13">
        <f t="shared" si="5"/>
        <v>0.24316109422492402</v>
      </c>
      <c r="L18" s="13">
        <f t="shared" si="6"/>
        <v>-4.7999999999999972</v>
      </c>
      <c r="M18" s="13">
        <f t="shared" si="7"/>
        <v>0.25064471888253259</v>
      </c>
      <c r="N18" s="13">
        <f t="shared" si="8"/>
        <v>-19.150612952868837</v>
      </c>
      <c r="O18" s="12" t="s">
        <v>224</v>
      </c>
    </row>
    <row r="19" spans="1:15" x14ac:dyDescent="0.25">
      <c r="A19" s="30">
        <v>9</v>
      </c>
      <c r="B19" s="31" t="s">
        <v>209</v>
      </c>
      <c r="C19" s="32">
        <v>75.099999999999994</v>
      </c>
      <c r="D19" s="33" t="s">
        <v>314</v>
      </c>
      <c r="E19" s="48" t="str">
        <f t="shared" si="0"/>
        <v>Significantly Different</v>
      </c>
      <c r="G19" s="12">
        <f t="shared" si="1"/>
        <v>75.099999999999994</v>
      </c>
      <c r="H19" s="12">
        <f t="shared" si="2"/>
        <v>6</v>
      </c>
      <c r="I19" s="12" t="str">
        <f t="shared" si="3"/>
        <v>+/-</v>
      </c>
      <c r="J19" s="12" t="str">
        <f t="shared" si="4"/>
        <v>1.1</v>
      </c>
      <c r="K19" s="13">
        <f t="shared" si="5"/>
        <v>0.66869300911854113</v>
      </c>
      <c r="L19" s="13">
        <f t="shared" si="6"/>
        <v>-4.3999999999999915</v>
      </c>
      <c r="M19" s="13">
        <f t="shared" si="7"/>
        <v>0.67145051776214359</v>
      </c>
      <c r="N19" s="13">
        <f t="shared" si="8"/>
        <v>-6.5529772985574777</v>
      </c>
      <c r="O19" s="12" t="s">
        <v>226</v>
      </c>
    </row>
    <row r="20" spans="1:15" x14ac:dyDescent="0.25">
      <c r="A20" s="30">
        <v>10</v>
      </c>
      <c r="B20" s="31" t="s">
        <v>236</v>
      </c>
      <c r="C20" s="32">
        <v>74.900000000000006</v>
      </c>
      <c r="D20" s="35" t="s">
        <v>217</v>
      </c>
      <c r="E20" s="48" t="str">
        <f t="shared" si="0"/>
        <v>Significantly Different</v>
      </c>
      <c r="G20" s="12">
        <f t="shared" si="1"/>
        <v>74.900000000000006</v>
      </c>
      <c r="H20" s="12">
        <f t="shared" si="2"/>
        <v>6</v>
      </c>
      <c r="I20" s="12" t="str">
        <f t="shared" si="3"/>
        <v>+/-</v>
      </c>
      <c r="J20" s="12" t="str">
        <f t="shared" si="4"/>
        <v>0.5</v>
      </c>
      <c r="K20" s="13">
        <f t="shared" si="5"/>
        <v>0.303951367781155</v>
      </c>
      <c r="L20" s="13">
        <f t="shared" si="6"/>
        <v>-4.2000000000000028</v>
      </c>
      <c r="M20" s="13">
        <f t="shared" si="7"/>
        <v>0.30997079109986531</v>
      </c>
      <c r="N20" s="13">
        <f t="shared" si="8"/>
        <v>-13.549663776697145</v>
      </c>
      <c r="O20" s="12" t="s">
        <v>229</v>
      </c>
    </row>
    <row r="21" spans="1:15" x14ac:dyDescent="0.25">
      <c r="A21" s="30">
        <v>11</v>
      </c>
      <c r="B21" s="31" t="s">
        <v>207</v>
      </c>
      <c r="C21" s="32">
        <v>74.5</v>
      </c>
      <c r="D21" s="33" t="s">
        <v>265</v>
      </c>
      <c r="E21" s="48" t="str">
        <f t="shared" si="0"/>
        <v>Significantly Different</v>
      </c>
      <c r="G21" s="12">
        <f t="shared" si="1"/>
        <v>74.5</v>
      </c>
      <c r="H21" s="12">
        <f t="shared" si="2"/>
        <v>6</v>
      </c>
      <c r="I21" s="12" t="str">
        <f t="shared" si="3"/>
        <v>+/-</v>
      </c>
      <c r="J21" s="12" t="str">
        <f t="shared" si="4"/>
        <v>0.7</v>
      </c>
      <c r="K21" s="13">
        <f t="shared" si="5"/>
        <v>0.42553191489361697</v>
      </c>
      <c r="L21" s="13">
        <f t="shared" si="6"/>
        <v>-3.7999999999999972</v>
      </c>
      <c r="M21" s="13">
        <f t="shared" si="7"/>
        <v>0.42985214661796195</v>
      </c>
      <c r="N21" s="13">
        <f t="shared" si="8"/>
        <v>-8.8402489783942126</v>
      </c>
      <c r="O21" s="12" t="s">
        <v>231</v>
      </c>
    </row>
    <row r="22" spans="1:15" x14ac:dyDescent="0.25">
      <c r="A22" s="30">
        <v>12</v>
      </c>
      <c r="B22" s="31" t="s">
        <v>233</v>
      </c>
      <c r="C22" s="32">
        <v>74.400000000000006</v>
      </c>
      <c r="D22" s="33" t="s">
        <v>294</v>
      </c>
      <c r="E22" s="48" t="str">
        <f t="shared" si="0"/>
        <v>Significantly Different</v>
      </c>
      <c r="G22" s="12">
        <f t="shared" si="1"/>
        <v>74.400000000000006</v>
      </c>
      <c r="H22" s="12">
        <f t="shared" si="2"/>
        <v>6</v>
      </c>
      <c r="I22" s="12" t="str">
        <f t="shared" si="3"/>
        <v>+/-</v>
      </c>
      <c r="J22" s="12" t="str">
        <f t="shared" si="4"/>
        <v>0.8</v>
      </c>
      <c r="K22" s="13">
        <f t="shared" si="5"/>
        <v>0.48632218844984804</v>
      </c>
      <c r="L22" s="13">
        <f t="shared" si="6"/>
        <v>-3.7000000000000028</v>
      </c>
      <c r="M22" s="13">
        <f t="shared" si="7"/>
        <v>0.49010685399991183</v>
      </c>
      <c r="N22" s="13">
        <f t="shared" si="8"/>
        <v>-7.5493741207721783</v>
      </c>
      <c r="O22" s="12" t="s">
        <v>233</v>
      </c>
    </row>
    <row r="23" spans="1:15" x14ac:dyDescent="0.25">
      <c r="A23" s="30">
        <v>12</v>
      </c>
      <c r="B23" s="31" t="s">
        <v>232</v>
      </c>
      <c r="C23" s="32">
        <v>74.400000000000006</v>
      </c>
      <c r="D23" s="33" t="s">
        <v>217</v>
      </c>
      <c r="E23" s="48" t="str">
        <f t="shared" si="0"/>
        <v>Significantly Different</v>
      </c>
      <c r="G23" s="12">
        <f t="shared" si="1"/>
        <v>74.400000000000006</v>
      </c>
      <c r="H23" s="12">
        <f t="shared" si="2"/>
        <v>6</v>
      </c>
      <c r="I23" s="12" t="str">
        <f t="shared" si="3"/>
        <v>+/-</v>
      </c>
      <c r="J23" s="12" t="str">
        <f t="shared" si="4"/>
        <v>0.5</v>
      </c>
      <c r="K23" s="13">
        <f t="shared" si="5"/>
        <v>0.303951367781155</v>
      </c>
      <c r="L23" s="13">
        <f t="shared" si="6"/>
        <v>-3.7000000000000028</v>
      </c>
      <c r="M23" s="13">
        <f t="shared" si="7"/>
        <v>0.30997079109986531</v>
      </c>
      <c r="N23" s="13">
        <f t="shared" si="8"/>
        <v>-11.936608565185582</v>
      </c>
      <c r="O23" s="12" t="s">
        <v>221</v>
      </c>
    </row>
    <row r="24" spans="1:15" x14ac:dyDescent="0.25">
      <c r="A24" s="30">
        <v>14</v>
      </c>
      <c r="B24" s="31" t="s">
        <v>244</v>
      </c>
      <c r="C24" s="32">
        <v>74.3</v>
      </c>
      <c r="D24" s="33" t="s">
        <v>255</v>
      </c>
      <c r="E24" s="48" t="str">
        <f t="shared" si="0"/>
        <v>Significantly Different</v>
      </c>
      <c r="G24" s="12">
        <f t="shared" si="1"/>
        <v>74.3</v>
      </c>
      <c r="H24" s="12">
        <f t="shared" si="2"/>
        <v>6</v>
      </c>
      <c r="I24" s="12" t="str">
        <f t="shared" si="3"/>
        <v>+/-</v>
      </c>
      <c r="J24" s="12" t="str">
        <f t="shared" si="4"/>
        <v>0.4</v>
      </c>
      <c r="K24" s="13">
        <f t="shared" si="5"/>
        <v>0.24316109422492402</v>
      </c>
      <c r="L24" s="13">
        <f t="shared" si="6"/>
        <v>-3.5999999999999943</v>
      </c>
      <c r="M24" s="13">
        <f t="shared" si="7"/>
        <v>0.25064471888253259</v>
      </c>
      <c r="N24" s="13">
        <f t="shared" si="8"/>
        <v>-14.362959714651614</v>
      </c>
      <c r="O24" s="12" t="s">
        <v>235</v>
      </c>
    </row>
    <row r="25" spans="1:15" x14ac:dyDescent="0.25">
      <c r="A25" s="30">
        <v>15</v>
      </c>
      <c r="B25" s="31" t="s">
        <v>216</v>
      </c>
      <c r="C25" s="32">
        <v>74.2</v>
      </c>
      <c r="D25" s="33" t="s">
        <v>321</v>
      </c>
      <c r="E25" s="48" t="str">
        <f t="shared" si="0"/>
        <v>Significantly Different</v>
      </c>
      <c r="G25" s="12">
        <f t="shared" si="1"/>
        <v>74.2</v>
      </c>
      <c r="H25" s="12">
        <f t="shared" si="2"/>
        <v>6</v>
      </c>
      <c r="I25" s="12" t="str">
        <f t="shared" si="3"/>
        <v>+/-</v>
      </c>
      <c r="J25" s="12" t="str">
        <f t="shared" si="4"/>
        <v>1.2</v>
      </c>
      <c r="K25" s="13">
        <f t="shared" si="5"/>
        <v>0.72948328267477203</v>
      </c>
      <c r="L25" s="13">
        <f t="shared" si="6"/>
        <v>-3.5</v>
      </c>
      <c r="M25" s="13">
        <f t="shared" si="7"/>
        <v>0.73201182849801194</v>
      </c>
      <c r="N25" s="13">
        <f t="shared" si="8"/>
        <v>-4.7813435025790785</v>
      </c>
      <c r="O25" s="12" t="s">
        <v>237</v>
      </c>
    </row>
    <row r="26" spans="1:15" x14ac:dyDescent="0.25">
      <c r="A26" s="30">
        <v>16</v>
      </c>
      <c r="B26" s="31" t="s">
        <v>247</v>
      </c>
      <c r="C26" s="32">
        <v>74</v>
      </c>
      <c r="D26" s="33" t="s">
        <v>255</v>
      </c>
      <c r="E26" s="48" t="str">
        <f t="shared" si="0"/>
        <v>Significantly Different</v>
      </c>
      <c r="G26" s="12">
        <f t="shared" si="1"/>
        <v>74</v>
      </c>
      <c r="H26" s="12">
        <f t="shared" si="2"/>
        <v>6</v>
      </c>
      <c r="I26" s="12" t="str">
        <f t="shared" si="3"/>
        <v>+/-</v>
      </c>
      <c r="J26" s="12" t="str">
        <f t="shared" si="4"/>
        <v>0.4</v>
      </c>
      <c r="K26" s="13">
        <f t="shared" si="5"/>
        <v>0.24316109422492402</v>
      </c>
      <c r="L26" s="13">
        <f t="shared" si="6"/>
        <v>-3.2999999999999972</v>
      </c>
      <c r="M26" s="13">
        <f t="shared" si="7"/>
        <v>0.25064471888253259</v>
      </c>
      <c r="N26" s="13">
        <f t="shared" si="8"/>
        <v>-13.166046405097322</v>
      </c>
      <c r="O26" s="12" t="s">
        <v>219</v>
      </c>
    </row>
    <row r="27" spans="1:15" x14ac:dyDescent="0.25">
      <c r="A27" s="30">
        <v>17</v>
      </c>
      <c r="B27" s="31" t="s">
        <v>223</v>
      </c>
      <c r="C27" s="32">
        <v>73.900000000000006</v>
      </c>
      <c r="D27" s="33" t="s">
        <v>246</v>
      </c>
      <c r="E27" s="48" t="str">
        <f t="shared" si="0"/>
        <v>Significantly Different</v>
      </c>
      <c r="G27" s="12">
        <f t="shared" si="1"/>
        <v>73.900000000000006</v>
      </c>
      <c r="H27" s="12">
        <f t="shared" si="2"/>
        <v>6</v>
      </c>
      <c r="I27" s="12" t="str">
        <f t="shared" si="3"/>
        <v>+/-</v>
      </c>
      <c r="J27" s="12" t="str">
        <f t="shared" si="4"/>
        <v>0.9</v>
      </c>
      <c r="K27" s="13">
        <f t="shared" si="5"/>
        <v>0.54711246200607899</v>
      </c>
      <c r="L27" s="13">
        <f t="shared" si="6"/>
        <v>-3.2000000000000028</v>
      </c>
      <c r="M27" s="13">
        <f t="shared" si="7"/>
        <v>0.55047933970440222</v>
      </c>
      <c r="N27" s="13">
        <f t="shared" si="8"/>
        <v>-5.8131155325799275</v>
      </c>
      <c r="O27" s="12" t="s">
        <v>236</v>
      </c>
    </row>
    <row r="28" spans="1:15" x14ac:dyDescent="0.25">
      <c r="A28" s="30">
        <v>18</v>
      </c>
      <c r="B28" s="31" t="s">
        <v>222</v>
      </c>
      <c r="C28" s="32">
        <v>73.099999999999994</v>
      </c>
      <c r="D28" s="33" t="s">
        <v>255</v>
      </c>
      <c r="E28" s="48" t="str">
        <f t="shared" si="0"/>
        <v>Significantly Different</v>
      </c>
      <c r="G28" s="12">
        <f t="shared" si="1"/>
        <v>73.099999999999994</v>
      </c>
      <c r="H28" s="12">
        <f t="shared" si="2"/>
        <v>6</v>
      </c>
      <c r="I28" s="12" t="str">
        <f t="shared" si="3"/>
        <v>+/-</v>
      </c>
      <c r="J28" s="12" t="str">
        <f t="shared" si="4"/>
        <v>0.4</v>
      </c>
      <c r="K28" s="13">
        <f t="shared" si="5"/>
        <v>0.24316109422492402</v>
      </c>
      <c r="L28" s="13">
        <f t="shared" si="6"/>
        <v>-2.3999999999999915</v>
      </c>
      <c r="M28" s="13">
        <f t="shared" si="7"/>
        <v>0.25064471888253259</v>
      </c>
      <c r="N28" s="13">
        <f t="shared" si="8"/>
        <v>-9.57530647643439</v>
      </c>
      <c r="O28" s="12" t="s">
        <v>225</v>
      </c>
    </row>
    <row r="29" spans="1:15" x14ac:dyDescent="0.25">
      <c r="A29" s="30">
        <v>18</v>
      </c>
      <c r="B29" s="31" t="s">
        <v>257</v>
      </c>
      <c r="C29" s="32">
        <v>73.099999999999994</v>
      </c>
      <c r="D29" s="33" t="s">
        <v>228</v>
      </c>
      <c r="E29" s="48" t="str">
        <f t="shared" si="0"/>
        <v>Significantly Different</v>
      </c>
      <c r="G29" s="12">
        <f t="shared" si="1"/>
        <v>73.099999999999994</v>
      </c>
      <c r="H29" s="12">
        <f t="shared" si="2"/>
        <v>6</v>
      </c>
      <c r="I29" s="12" t="str">
        <f t="shared" si="3"/>
        <v>+/-</v>
      </c>
      <c r="J29" s="12" t="str">
        <f t="shared" si="4"/>
        <v>0.3</v>
      </c>
      <c r="K29" s="13">
        <f t="shared" si="5"/>
        <v>0.18237082066869301</v>
      </c>
      <c r="L29" s="13">
        <f t="shared" si="6"/>
        <v>-2.3999999999999915</v>
      </c>
      <c r="M29" s="13">
        <f t="shared" si="7"/>
        <v>0.19223572402239389</v>
      </c>
      <c r="N29" s="13">
        <f t="shared" si="8"/>
        <v>-12.484672202344717</v>
      </c>
      <c r="O29" s="12" t="s">
        <v>241</v>
      </c>
    </row>
    <row r="30" spans="1:15" x14ac:dyDescent="0.25">
      <c r="A30" s="30">
        <v>20</v>
      </c>
      <c r="B30" s="31" t="s">
        <v>226</v>
      </c>
      <c r="C30" s="32">
        <v>72.900000000000006</v>
      </c>
      <c r="D30" s="33" t="s">
        <v>314</v>
      </c>
      <c r="E30" s="48" t="str">
        <f t="shared" si="0"/>
        <v>Significantly Different</v>
      </c>
      <c r="G30" s="12">
        <f t="shared" si="1"/>
        <v>72.900000000000006</v>
      </c>
      <c r="H30" s="12">
        <f t="shared" si="2"/>
        <v>6</v>
      </c>
      <c r="I30" s="12" t="str">
        <f t="shared" si="3"/>
        <v>+/-</v>
      </c>
      <c r="J30" s="12" t="str">
        <f t="shared" si="4"/>
        <v>1.1</v>
      </c>
      <c r="K30" s="13">
        <f t="shared" si="5"/>
        <v>0.66869300911854113</v>
      </c>
      <c r="L30" s="13">
        <f t="shared" si="6"/>
        <v>-2.2000000000000028</v>
      </c>
      <c r="M30" s="13">
        <f t="shared" si="7"/>
        <v>0.67145051776214359</v>
      </c>
      <c r="N30" s="13">
        <f t="shared" si="8"/>
        <v>-3.2764886492787495</v>
      </c>
      <c r="O30" s="12" t="s">
        <v>207</v>
      </c>
    </row>
    <row r="31" spans="1:15" x14ac:dyDescent="0.25">
      <c r="A31" s="30">
        <v>21</v>
      </c>
      <c r="B31" s="31" t="s">
        <v>262</v>
      </c>
      <c r="C31" s="32">
        <v>72.400000000000006</v>
      </c>
      <c r="D31" s="33" t="s">
        <v>255</v>
      </c>
      <c r="E31" s="48" t="str">
        <f t="shared" si="0"/>
        <v>Significantly Different</v>
      </c>
      <c r="G31" s="12">
        <f t="shared" si="1"/>
        <v>72.400000000000006</v>
      </c>
      <c r="H31" s="12">
        <f t="shared" si="2"/>
        <v>6</v>
      </c>
      <c r="I31" s="12" t="str">
        <f t="shared" si="3"/>
        <v>+/-</v>
      </c>
      <c r="J31" s="12" t="str">
        <f t="shared" si="4"/>
        <v>0.4</v>
      </c>
      <c r="K31" s="13">
        <f t="shared" si="5"/>
        <v>0.24316109422492402</v>
      </c>
      <c r="L31" s="13">
        <f t="shared" si="6"/>
        <v>-1.7000000000000028</v>
      </c>
      <c r="M31" s="13">
        <f t="shared" si="7"/>
        <v>0.25064471888253259</v>
      </c>
      <c r="N31" s="13">
        <f t="shared" si="8"/>
        <v>-6.7825087541410616</v>
      </c>
      <c r="O31" s="12" t="s">
        <v>244</v>
      </c>
    </row>
    <row r="32" spans="1:15" x14ac:dyDescent="0.25">
      <c r="A32" s="30">
        <v>22</v>
      </c>
      <c r="B32" s="31" t="s">
        <v>235</v>
      </c>
      <c r="C32" s="32">
        <v>72.3</v>
      </c>
      <c r="D32" s="33" t="s">
        <v>210</v>
      </c>
      <c r="E32" s="48" t="str">
        <f t="shared" si="0"/>
        <v>Significantly Different</v>
      </c>
      <c r="G32" s="12">
        <f t="shared" si="1"/>
        <v>72.3</v>
      </c>
      <c r="H32" s="12">
        <f t="shared" si="2"/>
        <v>6</v>
      </c>
      <c r="I32" s="12" t="str">
        <f t="shared" si="3"/>
        <v>+/-</v>
      </c>
      <c r="J32" s="12" t="str">
        <f t="shared" si="4"/>
        <v>0.2</v>
      </c>
      <c r="K32" s="13">
        <f t="shared" si="5"/>
        <v>0.12158054711246201</v>
      </c>
      <c r="L32" s="13">
        <f t="shared" si="6"/>
        <v>-1.5999999999999943</v>
      </c>
      <c r="M32" s="13">
        <f t="shared" si="7"/>
        <v>0.1359311840425404</v>
      </c>
      <c r="N32" s="13">
        <f t="shared" si="8"/>
        <v>-11.770661833558853</v>
      </c>
      <c r="O32" s="12" t="s">
        <v>247</v>
      </c>
    </row>
    <row r="33" spans="1:15" x14ac:dyDescent="0.25">
      <c r="A33" s="30">
        <v>22</v>
      </c>
      <c r="B33" s="31" t="s">
        <v>256</v>
      </c>
      <c r="C33" s="32">
        <v>72.3</v>
      </c>
      <c r="D33" s="33" t="s">
        <v>255</v>
      </c>
      <c r="E33" s="48" t="str">
        <f t="shared" si="0"/>
        <v>Significantly Different</v>
      </c>
      <c r="G33" s="12">
        <f t="shared" si="1"/>
        <v>72.3</v>
      </c>
      <c r="H33" s="12">
        <f t="shared" si="2"/>
        <v>6</v>
      </c>
      <c r="I33" s="12" t="str">
        <f t="shared" si="3"/>
        <v>+/-</v>
      </c>
      <c r="J33" s="12" t="str">
        <f t="shared" si="4"/>
        <v>0.4</v>
      </c>
      <c r="K33" s="13">
        <f t="shared" si="5"/>
        <v>0.24316109422492402</v>
      </c>
      <c r="L33" s="13">
        <f t="shared" si="6"/>
        <v>-1.5999999999999943</v>
      </c>
      <c r="M33" s="13">
        <f t="shared" si="7"/>
        <v>0.25064471888253259</v>
      </c>
      <c r="N33" s="13">
        <f t="shared" si="8"/>
        <v>-6.38353765095626</v>
      </c>
      <c r="O33" s="12" t="s">
        <v>249</v>
      </c>
    </row>
    <row r="34" spans="1:15" x14ac:dyDescent="0.25">
      <c r="A34" s="30">
        <v>24</v>
      </c>
      <c r="B34" s="31" t="s">
        <v>237</v>
      </c>
      <c r="C34" s="32">
        <v>71.900000000000006</v>
      </c>
      <c r="D34" s="33" t="s">
        <v>255</v>
      </c>
      <c r="E34" s="48" t="str">
        <f t="shared" si="0"/>
        <v>Significantly Different</v>
      </c>
      <c r="G34" s="12">
        <f t="shared" si="1"/>
        <v>71.900000000000006</v>
      </c>
      <c r="H34" s="12">
        <f t="shared" si="2"/>
        <v>6</v>
      </c>
      <c r="I34" s="12" t="str">
        <f t="shared" si="3"/>
        <v>+/-</v>
      </c>
      <c r="J34" s="12" t="str">
        <f t="shared" si="4"/>
        <v>0.4</v>
      </c>
      <c r="K34" s="13">
        <f t="shared" si="5"/>
        <v>0.24316109422492402</v>
      </c>
      <c r="L34" s="13">
        <f t="shared" si="6"/>
        <v>-1.2000000000000028</v>
      </c>
      <c r="M34" s="13">
        <f t="shared" si="7"/>
        <v>0.25064471888253259</v>
      </c>
      <c r="N34" s="13">
        <f t="shared" si="8"/>
        <v>-4.7876532382172234</v>
      </c>
      <c r="O34" s="12" t="s">
        <v>240</v>
      </c>
    </row>
    <row r="35" spans="1:15" x14ac:dyDescent="0.25">
      <c r="A35" s="30">
        <v>25</v>
      </c>
      <c r="B35" s="31" t="s">
        <v>248</v>
      </c>
      <c r="C35" s="32">
        <v>71.8</v>
      </c>
      <c r="D35" s="33" t="s">
        <v>210</v>
      </c>
      <c r="E35" s="48" t="str">
        <f t="shared" si="0"/>
        <v>Significantly Different</v>
      </c>
      <c r="G35" s="12">
        <f t="shared" si="1"/>
        <v>71.8</v>
      </c>
      <c r="H35" s="12">
        <f t="shared" si="2"/>
        <v>6</v>
      </c>
      <c r="I35" s="12" t="str">
        <f t="shared" si="3"/>
        <v>+/-</v>
      </c>
      <c r="J35" s="12" t="str">
        <f t="shared" si="4"/>
        <v>0.2</v>
      </c>
      <c r="K35" s="13">
        <f t="shared" si="5"/>
        <v>0.12158054711246201</v>
      </c>
      <c r="L35" s="13">
        <f t="shared" si="6"/>
        <v>-1.0999999999999943</v>
      </c>
      <c r="M35" s="13">
        <f t="shared" si="7"/>
        <v>0.1359311840425404</v>
      </c>
      <c r="N35" s="13">
        <f t="shared" si="8"/>
        <v>-8.0923300105716969</v>
      </c>
      <c r="O35" s="12" t="s">
        <v>250</v>
      </c>
    </row>
    <row r="36" spans="1:15" x14ac:dyDescent="0.25">
      <c r="A36" s="30">
        <v>26</v>
      </c>
      <c r="B36" s="31" t="s">
        <v>243</v>
      </c>
      <c r="C36" s="32">
        <v>71.599999999999994</v>
      </c>
      <c r="D36" s="33" t="s">
        <v>228</v>
      </c>
      <c r="E36" s="48" t="str">
        <f t="shared" si="0"/>
        <v>Significantly Different</v>
      </c>
      <c r="G36" s="12">
        <f t="shared" si="1"/>
        <v>71.599999999999994</v>
      </c>
      <c r="H36" s="12">
        <f t="shared" si="2"/>
        <v>6</v>
      </c>
      <c r="I36" s="12" t="str">
        <f t="shared" si="3"/>
        <v>+/-</v>
      </c>
      <c r="J36" s="12" t="str">
        <f t="shared" si="4"/>
        <v>0.3</v>
      </c>
      <c r="K36" s="13">
        <f t="shared" si="5"/>
        <v>0.18237082066869301</v>
      </c>
      <c r="L36" s="13">
        <f t="shared" si="6"/>
        <v>-0.89999999999999147</v>
      </c>
      <c r="M36" s="13">
        <f t="shared" si="7"/>
        <v>0.19223572402239389</v>
      </c>
      <c r="N36" s="13">
        <f t="shared" si="8"/>
        <v>-4.681752075879241</v>
      </c>
      <c r="O36" s="12" t="s">
        <v>242</v>
      </c>
    </row>
    <row r="37" spans="1:15" x14ac:dyDescent="0.25">
      <c r="A37" s="30">
        <v>27</v>
      </c>
      <c r="B37" s="31" t="s">
        <v>239</v>
      </c>
      <c r="C37" s="32">
        <v>71.5</v>
      </c>
      <c r="D37" s="33" t="s">
        <v>217</v>
      </c>
      <c r="E37" s="48" t="str">
        <f t="shared" si="0"/>
        <v>Significantly Different</v>
      </c>
      <c r="G37" s="12">
        <f t="shared" si="1"/>
        <v>71.5</v>
      </c>
      <c r="H37" s="12">
        <f t="shared" si="2"/>
        <v>6</v>
      </c>
      <c r="I37" s="12" t="str">
        <f t="shared" si="3"/>
        <v>+/-</v>
      </c>
      <c r="J37" s="12" t="str">
        <f t="shared" si="4"/>
        <v>0.5</v>
      </c>
      <c r="K37" s="13">
        <f t="shared" si="5"/>
        <v>0.303951367781155</v>
      </c>
      <c r="L37" s="13">
        <f t="shared" si="6"/>
        <v>-0.79999999999999716</v>
      </c>
      <c r="M37" s="13">
        <f t="shared" si="7"/>
        <v>0.30997079109986531</v>
      </c>
      <c r="N37" s="13">
        <f t="shared" si="8"/>
        <v>-2.5808883384184931</v>
      </c>
      <c r="O37" s="12" t="s">
        <v>223</v>
      </c>
    </row>
    <row r="38" spans="1:15" x14ac:dyDescent="0.25">
      <c r="A38" s="30">
        <v>28</v>
      </c>
      <c r="B38" s="31" t="s">
        <v>242</v>
      </c>
      <c r="C38" s="32">
        <v>71.400000000000006</v>
      </c>
      <c r="D38" s="33" t="s">
        <v>228</v>
      </c>
      <c r="E38" s="48" t="str">
        <f t="shared" si="0"/>
        <v>Significantly Different</v>
      </c>
      <c r="G38" s="12">
        <f t="shared" si="1"/>
        <v>71.400000000000006</v>
      </c>
      <c r="H38" s="12">
        <f t="shared" si="2"/>
        <v>6</v>
      </c>
      <c r="I38" s="12" t="str">
        <f t="shared" si="3"/>
        <v>+/-</v>
      </c>
      <c r="J38" s="12" t="str">
        <f t="shared" si="4"/>
        <v>0.3</v>
      </c>
      <c r="K38" s="13">
        <f t="shared" si="5"/>
        <v>0.18237082066869301</v>
      </c>
      <c r="L38" s="13">
        <f t="shared" si="6"/>
        <v>-0.70000000000000284</v>
      </c>
      <c r="M38" s="13">
        <f t="shared" si="7"/>
        <v>0.19223572402239389</v>
      </c>
      <c r="N38" s="13">
        <f t="shared" si="8"/>
        <v>-3.6413627256839036</v>
      </c>
      <c r="O38" s="12" t="s">
        <v>227</v>
      </c>
    </row>
    <row r="39" spans="1:15" x14ac:dyDescent="0.25">
      <c r="A39" s="30">
        <v>29</v>
      </c>
      <c r="B39" s="31" t="s">
        <v>245</v>
      </c>
      <c r="C39" s="32">
        <v>71.3</v>
      </c>
      <c r="D39" s="33" t="s">
        <v>314</v>
      </c>
      <c r="E39" s="48" t="str">
        <f t="shared" si="0"/>
        <v>Not Significantly Different</v>
      </c>
      <c r="G39" s="12">
        <f t="shared" si="1"/>
        <v>71.3</v>
      </c>
      <c r="H39" s="12">
        <f t="shared" si="2"/>
        <v>6</v>
      </c>
      <c r="I39" s="12" t="str">
        <f t="shared" si="3"/>
        <v>+/-</v>
      </c>
      <c r="J39" s="12" t="str">
        <f t="shared" si="4"/>
        <v>1.1</v>
      </c>
      <c r="K39" s="13">
        <f t="shared" si="5"/>
        <v>0.66869300911854113</v>
      </c>
      <c r="L39" s="13">
        <f t="shared" si="6"/>
        <v>-0.59999999999999432</v>
      </c>
      <c r="M39" s="13">
        <f t="shared" si="7"/>
        <v>0.67145051776214359</v>
      </c>
      <c r="N39" s="13">
        <f t="shared" si="8"/>
        <v>-0.89358781343964933</v>
      </c>
      <c r="O39" s="12" t="s">
        <v>254</v>
      </c>
    </row>
    <row r="40" spans="1:15" x14ac:dyDescent="0.25">
      <c r="A40" s="30">
        <v>30</v>
      </c>
      <c r="B40" s="31" t="s">
        <v>221</v>
      </c>
      <c r="C40" s="32">
        <v>70.900000000000006</v>
      </c>
      <c r="D40" s="33" t="s">
        <v>265</v>
      </c>
      <c r="E40" s="48" t="str">
        <f t="shared" si="0"/>
        <v>Not Significantly Different</v>
      </c>
      <c r="G40" s="12">
        <f t="shared" si="1"/>
        <v>70.900000000000006</v>
      </c>
      <c r="H40" s="12">
        <f t="shared" si="2"/>
        <v>6</v>
      </c>
      <c r="I40" s="12" t="str">
        <f t="shared" si="3"/>
        <v>+/-</v>
      </c>
      <c r="J40" s="12" t="str">
        <f t="shared" si="4"/>
        <v>0.7</v>
      </c>
      <c r="K40" s="13">
        <f t="shared" si="5"/>
        <v>0.42553191489361697</v>
      </c>
      <c r="L40" s="13">
        <f t="shared" si="6"/>
        <v>-0.20000000000000284</v>
      </c>
      <c r="M40" s="13">
        <f t="shared" si="7"/>
        <v>0.42985214661796195</v>
      </c>
      <c r="N40" s="13">
        <f t="shared" si="8"/>
        <v>-0.46527626202075495</v>
      </c>
      <c r="O40" s="12" t="s">
        <v>214</v>
      </c>
    </row>
    <row r="41" spans="1:15" x14ac:dyDescent="0.25">
      <c r="A41" s="30">
        <v>31</v>
      </c>
      <c r="B41" s="31" t="s">
        <v>254</v>
      </c>
      <c r="C41" s="32">
        <v>70.599999999999994</v>
      </c>
      <c r="D41" s="33" t="s">
        <v>253</v>
      </c>
      <c r="E41" s="48" t="str">
        <f t="shared" si="0"/>
        <v>Not Significantly Different</v>
      </c>
      <c r="G41" s="12">
        <f t="shared" si="1"/>
        <v>70.599999999999994</v>
      </c>
      <c r="H41" s="12">
        <f t="shared" si="2"/>
        <v>6</v>
      </c>
      <c r="I41" s="12" t="str">
        <f t="shared" si="3"/>
        <v>+/-</v>
      </c>
      <c r="J41" s="12" t="str">
        <f t="shared" si="4"/>
        <v>0.6</v>
      </c>
      <c r="K41" s="13">
        <f t="shared" si="5"/>
        <v>0.36474164133738601</v>
      </c>
      <c r="L41" s="13">
        <f t="shared" si="6"/>
        <v>0.10000000000000853</v>
      </c>
      <c r="M41" s="13">
        <f t="shared" si="7"/>
        <v>0.36977279819442066</v>
      </c>
      <c r="N41" s="13">
        <f t="shared" si="8"/>
        <v>0.27043633411733581</v>
      </c>
      <c r="O41" s="12" t="s">
        <v>257</v>
      </c>
    </row>
    <row r="42" spans="1:15" x14ac:dyDescent="0.25">
      <c r="A42" s="30">
        <v>32</v>
      </c>
      <c r="B42" s="31" t="s">
        <v>259</v>
      </c>
      <c r="C42" s="32">
        <v>70.3</v>
      </c>
      <c r="D42" s="33" t="s">
        <v>210</v>
      </c>
      <c r="E42" s="48" t="str">
        <f t="shared" si="0"/>
        <v>Significantly Different</v>
      </c>
      <c r="G42" s="12">
        <f t="shared" si="1"/>
        <v>70.3</v>
      </c>
      <c r="H42" s="12">
        <f t="shared" si="2"/>
        <v>6</v>
      </c>
      <c r="I42" s="12" t="str">
        <f t="shared" si="3"/>
        <v>+/-</v>
      </c>
      <c r="J42" s="12" t="str">
        <f t="shared" si="4"/>
        <v>0.2</v>
      </c>
      <c r="K42" s="13">
        <f t="shared" si="5"/>
        <v>0.12158054711246201</v>
      </c>
      <c r="L42" s="13">
        <f t="shared" si="6"/>
        <v>0.40000000000000568</v>
      </c>
      <c r="M42" s="13">
        <f t="shared" si="7"/>
        <v>0.1359311840425404</v>
      </c>
      <c r="N42" s="13">
        <f t="shared" si="8"/>
        <v>2.9426654583897651</v>
      </c>
      <c r="O42" s="12" t="s">
        <v>252</v>
      </c>
    </row>
    <row r="43" spans="1:15" x14ac:dyDescent="0.25">
      <c r="A43" s="30">
        <v>33</v>
      </c>
      <c r="B43" s="31" t="s">
        <v>224</v>
      </c>
      <c r="C43" s="32">
        <v>70.2</v>
      </c>
      <c r="D43" s="33" t="s">
        <v>320</v>
      </c>
      <c r="E43" s="48" t="str">
        <f t="shared" si="0"/>
        <v>Not Significantly Different</v>
      </c>
      <c r="G43" s="12">
        <f t="shared" si="1"/>
        <v>70.2</v>
      </c>
      <c r="H43" s="12">
        <f t="shared" si="2"/>
        <v>6</v>
      </c>
      <c r="I43" s="12" t="str">
        <f t="shared" si="3"/>
        <v>+/-</v>
      </c>
      <c r="J43" s="12" t="str">
        <f t="shared" si="4"/>
        <v>1.0</v>
      </c>
      <c r="K43" s="13">
        <f t="shared" si="5"/>
        <v>0.60790273556231</v>
      </c>
      <c r="L43" s="13">
        <f t="shared" si="6"/>
        <v>0.5</v>
      </c>
      <c r="M43" s="13">
        <f t="shared" si="7"/>
        <v>0.61093468821403585</v>
      </c>
      <c r="N43" s="13">
        <f t="shared" si="8"/>
        <v>0.81841808894771606</v>
      </c>
      <c r="O43" s="12" t="s">
        <v>259</v>
      </c>
    </row>
    <row r="44" spans="1:15" x14ac:dyDescent="0.25">
      <c r="A44" s="30">
        <v>34</v>
      </c>
      <c r="B44" s="31" t="s">
        <v>211</v>
      </c>
      <c r="C44" s="32">
        <v>69.900000000000006</v>
      </c>
      <c r="D44" s="33" t="s">
        <v>246</v>
      </c>
      <c r="E44" s="48" t="str">
        <f t="shared" si="0"/>
        <v>Not Significantly Different</v>
      </c>
      <c r="G44" s="12">
        <f t="shared" si="1"/>
        <v>69.900000000000006</v>
      </c>
      <c r="H44" s="12">
        <f t="shared" si="2"/>
        <v>6</v>
      </c>
      <c r="I44" s="12" t="str">
        <f t="shared" si="3"/>
        <v>+/-</v>
      </c>
      <c r="J44" s="12" t="str">
        <f t="shared" si="4"/>
        <v>0.9</v>
      </c>
      <c r="K44" s="13">
        <f t="shared" si="5"/>
        <v>0.54711246200607899</v>
      </c>
      <c r="L44" s="13">
        <f t="shared" si="6"/>
        <v>0.79999999999999716</v>
      </c>
      <c r="M44" s="13">
        <f t="shared" si="7"/>
        <v>0.55047933970440222</v>
      </c>
      <c r="N44" s="13">
        <f t="shared" si="8"/>
        <v>1.4532788831449754</v>
      </c>
      <c r="O44" s="12" t="s">
        <v>261</v>
      </c>
    </row>
    <row r="45" spans="1:15" x14ac:dyDescent="0.25">
      <c r="A45" s="30">
        <v>34</v>
      </c>
      <c r="B45" s="31" t="s">
        <v>249</v>
      </c>
      <c r="C45" s="32">
        <v>69.900000000000006</v>
      </c>
      <c r="D45" s="33" t="s">
        <v>228</v>
      </c>
      <c r="E45" s="48" t="str">
        <f t="shared" si="0"/>
        <v>Significantly Different</v>
      </c>
      <c r="G45" s="12">
        <f t="shared" si="1"/>
        <v>69.900000000000006</v>
      </c>
      <c r="H45" s="12">
        <f t="shared" si="2"/>
        <v>6</v>
      </c>
      <c r="I45" s="12" t="str">
        <f t="shared" si="3"/>
        <v>+/-</v>
      </c>
      <c r="J45" s="12" t="str">
        <f t="shared" si="4"/>
        <v>0.3</v>
      </c>
      <c r="K45" s="13">
        <f t="shared" si="5"/>
        <v>0.18237082066869301</v>
      </c>
      <c r="L45" s="13">
        <f t="shared" si="6"/>
        <v>0.79999999999999716</v>
      </c>
      <c r="M45" s="13">
        <f t="shared" si="7"/>
        <v>0.19223572402239389</v>
      </c>
      <c r="N45" s="13">
        <f t="shared" si="8"/>
        <v>4.1615574007815725</v>
      </c>
      <c r="O45" s="12" t="s">
        <v>230</v>
      </c>
    </row>
    <row r="46" spans="1:15" x14ac:dyDescent="0.25">
      <c r="A46" s="30">
        <v>34</v>
      </c>
      <c r="B46" s="31" t="s">
        <v>261</v>
      </c>
      <c r="C46" s="32">
        <v>69.900000000000006</v>
      </c>
      <c r="D46" s="33" t="s">
        <v>228</v>
      </c>
      <c r="E46" s="48" t="str">
        <f t="shared" si="0"/>
        <v>Significantly Different</v>
      </c>
      <c r="G46" s="12">
        <f t="shared" si="1"/>
        <v>69.900000000000006</v>
      </c>
      <c r="H46" s="12">
        <f t="shared" si="2"/>
        <v>6</v>
      </c>
      <c r="I46" s="12" t="str">
        <f t="shared" si="3"/>
        <v>+/-</v>
      </c>
      <c r="J46" s="12" t="str">
        <f t="shared" si="4"/>
        <v>0.3</v>
      </c>
      <c r="K46" s="13">
        <f t="shared" si="5"/>
        <v>0.18237082066869301</v>
      </c>
      <c r="L46" s="13">
        <f t="shared" si="6"/>
        <v>0.79999999999999716</v>
      </c>
      <c r="M46" s="13">
        <f t="shared" si="7"/>
        <v>0.19223572402239389</v>
      </c>
      <c r="N46" s="13">
        <f t="shared" si="8"/>
        <v>4.1615574007815725</v>
      </c>
      <c r="O46" s="12" t="s">
        <v>243</v>
      </c>
    </row>
    <row r="47" spans="1:15" x14ac:dyDescent="0.25">
      <c r="A47" s="30">
        <v>37</v>
      </c>
      <c r="B47" s="31" t="s">
        <v>218</v>
      </c>
      <c r="C47" s="32">
        <v>69.5</v>
      </c>
      <c r="D47" s="33" t="s">
        <v>206</v>
      </c>
      <c r="E47" s="48" t="str">
        <f t="shared" si="0"/>
        <v>Significantly Different</v>
      </c>
      <c r="G47" s="12">
        <f t="shared" si="1"/>
        <v>69.5</v>
      </c>
      <c r="H47" s="12">
        <f t="shared" si="2"/>
        <v>6</v>
      </c>
      <c r="I47" s="12" t="str">
        <f t="shared" si="3"/>
        <v>+/-</v>
      </c>
      <c r="J47" s="12" t="str">
        <f t="shared" si="4"/>
        <v>0.1</v>
      </c>
      <c r="K47" s="13">
        <f t="shared" si="5"/>
        <v>6.0790273556231005E-2</v>
      </c>
      <c r="L47" s="13">
        <f t="shared" si="6"/>
        <v>1.2000000000000028</v>
      </c>
      <c r="M47" s="13">
        <f t="shared" si="7"/>
        <v>8.5970429323592404E-2</v>
      </c>
      <c r="N47" s="13">
        <f t="shared" si="8"/>
        <v>13.958287860622482</v>
      </c>
      <c r="O47" s="12" t="s">
        <v>260</v>
      </c>
    </row>
    <row r="48" spans="1:15" x14ac:dyDescent="0.25">
      <c r="A48" s="30">
        <v>38</v>
      </c>
      <c r="B48" s="31" t="s">
        <v>258</v>
      </c>
      <c r="C48" s="32">
        <v>69.400000000000006</v>
      </c>
      <c r="D48" s="33" t="s">
        <v>210</v>
      </c>
      <c r="E48" s="48" t="str">
        <f t="shared" si="0"/>
        <v>Significantly Different</v>
      </c>
      <c r="G48" s="12">
        <f t="shared" si="1"/>
        <v>69.400000000000006</v>
      </c>
      <c r="H48" s="12">
        <f t="shared" si="2"/>
        <v>6</v>
      </c>
      <c r="I48" s="12" t="str">
        <f t="shared" si="3"/>
        <v>+/-</v>
      </c>
      <c r="J48" s="12" t="str">
        <f t="shared" si="4"/>
        <v>0.2</v>
      </c>
      <c r="K48" s="13">
        <f t="shared" si="5"/>
        <v>0.12158054711246201</v>
      </c>
      <c r="L48" s="13">
        <f t="shared" si="6"/>
        <v>1.2999999999999972</v>
      </c>
      <c r="M48" s="13">
        <f t="shared" si="7"/>
        <v>0.1359311840425404</v>
      </c>
      <c r="N48" s="13">
        <f t="shared" si="8"/>
        <v>9.5636627397665794</v>
      </c>
      <c r="O48" s="12" t="s">
        <v>239</v>
      </c>
    </row>
    <row r="49" spans="1:15" x14ac:dyDescent="0.25">
      <c r="A49" s="30">
        <v>39</v>
      </c>
      <c r="B49" s="31" t="s">
        <v>229</v>
      </c>
      <c r="C49" s="32">
        <v>69.099999999999994</v>
      </c>
      <c r="D49" s="33" t="s">
        <v>228</v>
      </c>
      <c r="E49" s="48" t="str">
        <f t="shared" si="0"/>
        <v>Significantly Different</v>
      </c>
      <c r="G49" s="12">
        <f t="shared" si="1"/>
        <v>69.099999999999994</v>
      </c>
      <c r="H49" s="12">
        <f t="shared" si="2"/>
        <v>6</v>
      </c>
      <c r="I49" s="12" t="str">
        <f t="shared" si="3"/>
        <v>+/-</v>
      </c>
      <c r="J49" s="12" t="str">
        <f t="shared" si="4"/>
        <v>0.3</v>
      </c>
      <c r="K49" s="13">
        <f t="shared" si="5"/>
        <v>0.18237082066869301</v>
      </c>
      <c r="L49" s="13">
        <f t="shared" si="6"/>
        <v>1.6000000000000085</v>
      </c>
      <c r="M49" s="13">
        <f t="shared" si="7"/>
        <v>0.19223572402239389</v>
      </c>
      <c r="N49" s="13">
        <f t="shared" si="8"/>
        <v>8.3231148015632179</v>
      </c>
      <c r="O49" s="12" t="s">
        <v>248</v>
      </c>
    </row>
    <row r="50" spans="1:15" x14ac:dyDescent="0.25">
      <c r="A50" s="30">
        <v>39</v>
      </c>
      <c r="B50" s="31" t="s">
        <v>231</v>
      </c>
      <c r="C50" s="32">
        <v>69.099999999999994</v>
      </c>
      <c r="D50" s="33" t="s">
        <v>228</v>
      </c>
      <c r="E50" s="48" t="str">
        <f t="shared" si="0"/>
        <v>Significantly Different</v>
      </c>
      <c r="G50" s="12">
        <f t="shared" si="1"/>
        <v>69.099999999999994</v>
      </c>
      <c r="H50" s="12">
        <f t="shared" si="2"/>
        <v>6</v>
      </c>
      <c r="I50" s="12" t="str">
        <f t="shared" si="3"/>
        <v>+/-</v>
      </c>
      <c r="J50" s="12" t="str">
        <f t="shared" si="4"/>
        <v>0.3</v>
      </c>
      <c r="K50" s="13">
        <f t="shared" si="5"/>
        <v>0.18237082066869301</v>
      </c>
      <c r="L50" s="13">
        <f t="shared" si="6"/>
        <v>1.6000000000000085</v>
      </c>
      <c r="M50" s="13">
        <f t="shared" si="7"/>
        <v>0.19223572402239389</v>
      </c>
      <c r="N50" s="13">
        <f t="shared" si="8"/>
        <v>8.3231148015632179</v>
      </c>
      <c r="O50" s="12" t="s">
        <v>245</v>
      </c>
    </row>
    <row r="51" spans="1:15" x14ac:dyDescent="0.25">
      <c r="A51" s="30">
        <v>41</v>
      </c>
      <c r="B51" s="31" t="s">
        <v>260</v>
      </c>
      <c r="C51" s="32">
        <v>68.5</v>
      </c>
      <c r="D51" s="33" t="s">
        <v>255</v>
      </c>
      <c r="E51" s="48" t="str">
        <f t="shared" si="0"/>
        <v>Significantly Different</v>
      </c>
      <c r="G51" s="12">
        <f t="shared" si="1"/>
        <v>68.5</v>
      </c>
      <c r="H51" s="12">
        <f t="shared" si="2"/>
        <v>6</v>
      </c>
      <c r="I51" s="12" t="str">
        <f t="shared" si="3"/>
        <v>+/-</v>
      </c>
      <c r="J51" s="12" t="str">
        <f t="shared" si="4"/>
        <v>0.4</v>
      </c>
      <c r="K51" s="13">
        <f t="shared" si="5"/>
        <v>0.24316109422492402</v>
      </c>
      <c r="L51" s="13">
        <f t="shared" si="6"/>
        <v>2.2000000000000028</v>
      </c>
      <c r="M51" s="13">
        <f t="shared" si="7"/>
        <v>0.25064471888253259</v>
      </c>
      <c r="N51" s="13">
        <f t="shared" si="8"/>
        <v>8.7773642700649006</v>
      </c>
      <c r="O51" s="12" t="s">
        <v>263</v>
      </c>
    </row>
    <row r="52" spans="1:15" x14ac:dyDescent="0.25">
      <c r="A52" s="30">
        <v>41</v>
      </c>
      <c r="B52" s="31" t="s">
        <v>263</v>
      </c>
      <c r="C52" s="32">
        <v>68.5</v>
      </c>
      <c r="D52" s="33" t="s">
        <v>217</v>
      </c>
      <c r="E52" s="48" t="str">
        <f t="shared" si="0"/>
        <v>Significantly Different</v>
      </c>
      <c r="G52" s="12">
        <f t="shared" si="1"/>
        <v>68.5</v>
      </c>
      <c r="H52" s="12">
        <f t="shared" si="2"/>
        <v>6</v>
      </c>
      <c r="I52" s="12" t="str">
        <f t="shared" si="3"/>
        <v>+/-</v>
      </c>
      <c r="J52" s="12" t="str">
        <f t="shared" si="4"/>
        <v>0.5</v>
      </c>
      <c r="K52" s="13">
        <f t="shared" si="5"/>
        <v>0.303951367781155</v>
      </c>
      <c r="L52" s="13">
        <f t="shared" si="6"/>
        <v>2.2000000000000028</v>
      </c>
      <c r="M52" s="13">
        <f t="shared" si="7"/>
        <v>0.30997079109986531</v>
      </c>
      <c r="N52" s="13">
        <f t="shared" si="8"/>
        <v>7.0974429306508897</v>
      </c>
      <c r="O52" s="12" t="s">
        <v>238</v>
      </c>
    </row>
    <row r="53" spans="1:15" x14ac:dyDescent="0.25">
      <c r="A53" s="30">
        <v>43</v>
      </c>
      <c r="B53" s="31" t="s">
        <v>251</v>
      </c>
      <c r="C53" s="32">
        <v>68.400000000000006</v>
      </c>
      <c r="D53" s="33" t="s">
        <v>255</v>
      </c>
      <c r="E53" s="48" t="str">
        <f t="shared" si="0"/>
        <v>Significantly Different</v>
      </c>
      <c r="G53" s="12">
        <f t="shared" si="1"/>
        <v>68.400000000000006</v>
      </c>
      <c r="H53" s="12">
        <f t="shared" si="2"/>
        <v>6</v>
      </c>
      <c r="I53" s="12" t="str">
        <f t="shared" si="3"/>
        <v>+/-</v>
      </c>
      <c r="J53" s="12" t="str">
        <f t="shared" si="4"/>
        <v>0.4</v>
      </c>
      <c r="K53" s="13">
        <f t="shared" si="5"/>
        <v>0.24316109422492402</v>
      </c>
      <c r="L53" s="13">
        <f t="shared" si="6"/>
        <v>2.2999999999999972</v>
      </c>
      <c r="M53" s="13">
        <f t="shared" si="7"/>
        <v>0.25064471888253259</v>
      </c>
      <c r="N53" s="13">
        <f t="shared" si="8"/>
        <v>9.1763353732496462</v>
      </c>
      <c r="O53" s="12" t="s">
        <v>251</v>
      </c>
    </row>
    <row r="54" spans="1:15" x14ac:dyDescent="0.25">
      <c r="A54" s="30">
        <v>44</v>
      </c>
      <c r="B54" s="31" t="s">
        <v>213</v>
      </c>
      <c r="C54" s="32">
        <v>68.3</v>
      </c>
      <c r="D54" s="33" t="s">
        <v>255</v>
      </c>
      <c r="E54" s="48" t="str">
        <f t="shared" si="0"/>
        <v>Significantly Different</v>
      </c>
      <c r="G54" s="12">
        <f t="shared" si="1"/>
        <v>68.3</v>
      </c>
      <c r="H54" s="12">
        <f t="shared" si="2"/>
        <v>6</v>
      </c>
      <c r="I54" s="12" t="str">
        <f t="shared" si="3"/>
        <v>+/-</v>
      </c>
      <c r="J54" s="12" t="str">
        <f t="shared" si="4"/>
        <v>0.4</v>
      </c>
      <c r="K54" s="13">
        <f t="shared" si="5"/>
        <v>0.24316109422492402</v>
      </c>
      <c r="L54" s="13">
        <f t="shared" si="6"/>
        <v>2.4000000000000057</v>
      </c>
      <c r="M54" s="13">
        <f t="shared" si="7"/>
        <v>0.25064471888253259</v>
      </c>
      <c r="N54" s="13">
        <f t="shared" si="8"/>
        <v>9.5753064764344469</v>
      </c>
      <c r="O54" s="12" t="s">
        <v>258</v>
      </c>
    </row>
    <row r="55" spans="1:15" x14ac:dyDescent="0.25">
      <c r="A55" s="30">
        <v>45</v>
      </c>
      <c r="B55" s="31" t="s">
        <v>225</v>
      </c>
      <c r="C55" s="32">
        <v>66.5</v>
      </c>
      <c r="D55" s="33" t="s">
        <v>217</v>
      </c>
      <c r="E55" s="48" t="str">
        <f t="shared" si="0"/>
        <v>Significantly Different</v>
      </c>
      <c r="G55" s="12">
        <f t="shared" si="1"/>
        <v>66.5</v>
      </c>
      <c r="H55" s="12">
        <f t="shared" si="2"/>
        <v>6</v>
      </c>
      <c r="I55" s="12" t="str">
        <f t="shared" si="3"/>
        <v>+/-</v>
      </c>
      <c r="J55" s="12" t="str">
        <f t="shared" si="4"/>
        <v>0.5</v>
      </c>
      <c r="K55" s="13">
        <f t="shared" si="5"/>
        <v>0.303951367781155</v>
      </c>
      <c r="L55" s="13">
        <f t="shared" si="6"/>
        <v>4.2000000000000028</v>
      </c>
      <c r="M55" s="13">
        <f t="shared" si="7"/>
        <v>0.30997079109986531</v>
      </c>
      <c r="N55" s="13">
        <f t="shared" si="8"/>
        <v>13.549663776697145</v>
      </c>
      <c r="O55" s="12" t="s">
        <v>232</v>
      </c>
    </row>
    <row r="56" spans="1:15" x14ac:dyDescent="0.25">
      <c r="A56" s="30">
        <v>46</v>
      </c>
      <c r="B56" s="31" t="s">
        <v>215</v>
      </c>
      <c r="C56" s="32">
        <v>65.900000000000006</v>
      </c>
      <c r="D56" s="33" t="s">
        <v>253</v>
      </c>
      <c r="E56" s="48" t="str">
        <f t="shared" si="0"/>
        <v>Significantly Different</v>
      </c>
      <c r="G56" s="12">
        <f t="shared" si="1"/>
        <v>65.900000000000006</v>
      </c>
      <c r="H56" s="12">
        <f t="shared" si="2"/>
        <v>6</v>
      </c>
      <c r="I56" s="12" t="str">
        <f t="shared" si="3"/>
        <v>+/-</v>
      </c>
      <c r="J56" s="12" t="str">
        <f t="shared" si="4"/>
        <v>0.6</v>
      </c>
      <c r="K56" s="13">
        <f t="shared" si="5"/>
        <v>0.36474164133738601</v>
      </c>
      <c r="L56" s="13">
        <f t="shared" si="6"/>
        <v>4.7999999999999972</v>
      </c>
      <c r="M56" s="13">
        <f t="shared" si="7"/>
        <v>0.36977279819442066</v>
      </c>
      <c r="N56" s="13">
        <f t="shared" si="8"/>
        <v>12.980944037631003</v>
      </c>
      <c r="O56" s="12" t="s">
        <v>209</v>
      </c>
    </row>
    <row r="57" spans="1:15" x14ac:dyDescent="0.25">
      <c r="A57" s="30">
        <v>47</v>
      </c>
      <c r="B57" s="31" t="s">
        <v>241</v>
      </c>
      <c r="C57" s="32">
        <v>64.3</v>
      </c>
      <c r="D57" s="33" t="s">
        <v>253</v>
      </c>
      <c r="E57" s="48" t="str">
        <f t="shared" si="0"/>
        <v>Significantly Different</v>
      </c>
      <c r="G57" s="12">
        <f t="shared" si="1"/>
        <v>64.3</v>
      </c>
      <c r="H57" s="12">
        <f t="shared" si="2"/>
        <v>6</v>
      </c>
      <c r="I57" s="12" t="str">
        <f t="shared" si="3"/>
        <v>+/-</v>
      </c>
      <c r="J57" s="12" t="str">
        <f t="shared" si="4"/>
        <v>0.6</v>
      </c>
      <c r="K57" s="13">
        <f t="shared" si="5"/>
        <v>0.36474164133738601</v>
      </c>
      <c r="L57" s="13">
        <f t="shared" si="6"/>
        <v>6.4000000000000057</v>
      </c>
      <c r="M57" s="13">
        <f t="shared" si="7"/>
        <v>0.36977279819442066</v>
      </c>
      <c r="N57" s="13">
        <f t="shared" si="8"/>
        <v>17.307925383508032</v>
      </c>
      <c r="O57" s="12" t="s">
        <v>262</v>
      </c>
    </row>
    <row r="58" spans="1:15" x14ac:dyDescent="0.25">
      <c r="A58" s="30">
        <v>48</v>
      </c>
      <c r="B58" s="31" t="s">
        <v>208</v>
      </c>
      <c r="C58" s="32">
        <v>63.9</v>
      </c>
      <c r="D58" s="33" t="s">
        <v>217</v>
      </c>
      <c r="E58" s="48" t="str">
        <f t="shared" si="0"/>
        <v>Significantly Different</v>
      </c>
      <c r="G58" s="12">
        <f t="shared" si="1"/>
        <v>63.9</v>
      </c>
      <c r="H58" s="12">
        <f t="shared" si="2"/>
        <v>6</v>
      </c>
      <c r="I58" s="12" t="str">
        <f t="shared" si="3"/>
        <v>+/-</v>
      </c>
      <c r="J58" s="12" t="str">
        <f t="shared" si="4"/>
        <v>0.5</v>
      </c>
      <c r="K58" s="13">
        <f t="shared" si="5"/>
        <v>0.303951367781155</v>
      </c>
      <c r="L58" s="13">
        <f t="shared" si="6"/>
        <v>6.8000000000000043</v>
      </c>
      <c r="M58" s="13">
        <f t="shared" si="7"/>
        <v>0.30997079109986531</v>
      </c>
      <c r="N58" s="13">
        <f t="shared" si="8"/>
        <v>21.937550876557282</v>
      </c>
      <c r="O58" s="12" t="s">
        <v>256</v>
      </c>
    </row>
    <row r="59" spans="1:15" x14ac:dyDescent="0.25">
      <c r="A59" s="30">
        <v>49</v>
      </c>
      <c r="B59" s="31" t="s">
        <v>252</v>
      </c>
      <c r="C59" s="32">
        <v>63.4</v>
      </c>
      <c r="D59" s="33" t="s">
        <v>265</v>
      </c>
      <c r="E59" s="48" t="str">
        <f t="shared" si="0"/>
        <v>Significantly Different</v>
      </c>
      <c r="G59" s="12">
        <f t="shared" si="1"/>
        <v>63.4</v>
      </c>
      <c r="H59" s="12">
        <f t="shared" si="2"/>
        <v>6</v>
      </c>
      <c r="I59" s="12" t="str">
        <f t="shared" si="3"/>
        <v>+/-</v>
      </c>
      <c r="J59" s="12" t="str">
        <f t="shared" si="4"/>
        <v>0.7</v>
      </c>
      <c r="K59" s="13">
        <f t="shared" si="5"/>
        <v>0.42553191489361697</v>
      </c>
      <c r="L59" s="13">
        <f t="shared" si="6"/>
        <v>7.3000000000000043</v>
      </c>
      <c r="M59" s="13">
        <f t="shared" si="7"/>
        <v>0.42985214661796195</v>
      </c>
      <c r="N59" s="13">
        <f t="shared" si="8"/>
        <v>16.982583563757323</v>
      </c>
      <c r="O59" s="12" t="s">
        <v>212</v>
      </c>
    </row>
    <row r="60" spans="1:15" x14ac:dyDescent="0.25">
      <c r="A60" s="30">
        <v>50</v>
      </c>
      <c r="B60" s="31" t="s">
        <v>250</v>
      </c>
      <c r="C60" s="32">
        <v>61.8</v>
      </c>
      <c r="D60" s="33" t="s">
        <v>253</v>
      </c>
      <c r="E60" s="48" t="str">
        <f t="shared" si="0"/>
        <v>Significantly Different</v>
      </c>
      <c r="G60" s="12">
        <f t="shared" si="1"/>
        <v>61.8</v>
      </c>
      <c r="H60" s="12">
        <f t="shared" si="2"/>
        <v>6</v>
      </c>
      <c r="I60" s="12" t="str">
        <f t="shared" si="3"/>
        <v>+/-</v>
      </c>
      <c r="J60" s="12" t="str">
        <f t="shared" si="4"/>
        <v>0.6</v>
      </c>
      <c r="K60" s="13">
        <f t="shared" si="5"/>
        <v>0.36474164133738601</v>
      </c>
      <c r="L60" s="13">
        <f t="shared" si="6"/>
        <v>8.9000000000000057</v>
      </c>
      <c r="M60" s="13">
        <f t="shared" si="7"/>
        <v>0.36977279819442066</v>
      </c>
      <c r="N60" s="13">
        <f t="shared" si="8"/>
        <v>24.068833736440848</v>
      </c>
      <c r="O60" s="12" t="s">
        <v>234</v>
      </c>
    </row>
    <row r="61" spans="1:15" x14ac:dyDescent="0.25">
      <c r="A61" s="30">
        <v>51</v>
      </c>
      <c r="B61" s="31" t="s">
        <v>212</v>
      </c>
      <c r="C61" s="32">
        <v>61.5</v>
      </c>
      <c r="D61" s="33" t="s">
        <v>294</v>
      </c>
      <c r="E61" s="48" t="str">
        <f t="shared" si="0"/>
        <v>Significantly Different</v>
      </c>
      <c r="G61" s="12">
        <f t="shared" si="1"/>
        <v>61.5</v>
      </c>
      <c r="H61" s="12">
        <f t="shared" si="2"/>
        <v>6</v>
      </c>
      <c r="I61" s="12" t="str">
        <f t="shared" si="3"/>
        <v>+/-</v>
      </c>
      <c r="J61" s="12" t="str">
        <f t="shared" si="4"/>
        <v>0.8</v>
      </c>
      <c r="K61" s="13">
        <f t="shared" si="5"/>
        <v>0.48632218844984804</v>
      </c>
      <c r="L61" s="13">
        <f t="shared" si="6"/>
        <v>9.2000000000000028</v>
      </c>
      <c r="M61" s="13">
        <f t="shared" si="7"/>
        <v>0.49010685399991183</v>
      </c>
      <c r="N61" s="13">
        <f t="shared" si="8"/>
        <v>18.771416732730813</v>
      </c>
      <c r="O61" s="12" t="s">
        <v>216</v>
      </c>
    </row>
    <row r="62" spans="1:15" ht="15.75" thickBot="1" x14ac:dyDescent="0.3">
      <c r="A62" s="36"/>
      <c r="B62" s="37" t="s">
        <v>264</v>
      </c>
      <c r="C62" s="38">
        <v>47.7</v>
      </c>
      <c r="D62" s="39" t="s">
        <v>253</v>
      </c>
      <c r="E62" s="49" t="str">
        <f t="shared" si="0"/>
        <v>Significantly Different</v>
      </c>
      <c r="G62" s="12">
        <f t="shared" si="1"/>
        <v>47.7</v>
      </c>
      <c r="H62" s="12">
        <f t="shared" si="2"/>
        <v>6</v>
      </c>
      <c r="I62" s="12" t="str">
        <f t="shared" si="3"/>
        <v>+/-</v>
      </c>
      <c r="J62" s="12" t="str">
        <f t="shared" si="4"/>
        <v>0.6</v>
      </c>
      <c r="K62" s="13">
        <f t="shared" si="5"/>
        <v>0.36474164133738601</v>
      </c>
      <c r="L62" s="13">
        <f t="shared" si="6"/>
        <v>23</v>
      </c>
      <c r="M62" s="13">
        <f t="shared" si="7"/>
        <v>0.36977279819442066</v>
      </c>
      <c r="N62" s="13">
        <f t="shared" si="8"/>
        <v>62.200356846981926</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155" priority="5" operator="equal">
      <formula>"State Selected"</formula>
    </cfRule>
    <cfRule type="cellIs" dxfId="154" priority="6" operator="equal">
      <formula>"Not Significantly Different"</formula>
    </cfRule>
  </conditionalFormatting>
  <conditionalFormatting sqref="E10:E62">
    <cfRule type="cellIs" dxfId="153" priority="1" operator="equal">
      <formula>"OTHER ERROR"</formula>
    </cfRule>
    <cfRule type="cellIs" dxfId="152" priority="2" operator="equal">
      <formula>"Statistical Test not applicable"</formula>
    </cfRule>
    <cfRule type="cellIs" dxfId="151" priority="3" operator="equal">
      <formula>"Geography Selected"</formula>
    </cfRule>
    <cfRule type="cellIs" dxfId="150"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38BD6B32-7D32-4213-A115-5B37FE35FC4B}">
      <formula1>$O$10:$O$62</formula1>
    </dataValidation>
  </dataValidation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11E54-6B7E-4F0C-98F2-1A1F0D011CA9}">
  <sheetPr codeName="Sheet130"/>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129</v>
      </c>
    </row>
    <row r="2" spans="1:16" x14ac:dyDescent="0.25">
      <c r="A2" s="14" t="s">
        <v>181</v>
      </c>
      <c r="B2" s="12" t="s">
        <v>701</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51.4</v>
      </c>
      <c r="C6" s="12" t="s">
        <v>188</v>
      </c>
      <c r="H6" s="19" t="s">
        <v>189</v>
      </c>
      <c r="I6" s="12">
        <f>VLOOKUP($B$4,$B$9:$K$62,6,FALSE)</f>
        <v>51.4</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51.4</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51.4</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226</v>
      </c>
      <c r="C11" s="32">
        <v>68.7</v>
      </c>
      <c r="D11" s="35" t="s">
        <v>332</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68.7</v>
      </c>
      <c r="H11" s="12">
        <f t="shared" ref="H11:H62" si="2">LEN(TRIM(D11))</f>
        <v>6</v>
      </c>
      <c r="I11" s="12" t="str">
        <f t="shared" ref="I11:I62" si="3">IF(H11&gt;=3,MID(TRIM(D11),1,3),"NO")</f>
        <v>+/-</v>
      </c>
      <c r="J11" s="12" t="str">
        <f t="shared" ref="J11:J62" si="4">IF(TRIM(I11)="+/-",MID(TRIM(D11),4,H11-3),D11)</f>
        <v>2.2</v>
      </c>
      <c r="K11" s="13">
        <f t="shared" ref="K11:K62" si="5">IF(TRIM(J11)="*****",0,IF(ISERROR(VALUE(J11)),"NA",VALUE(J11/$I$4)))</f>
        <v>1.3373860182370823</v>
      </c>
      <c r="L11" s="13">
        <f t="shared" ref="L11:L62" si="6">IF(AND(ISNUMBER(G11),ISNUMBER($I$6)),$I$6-G11,"N/A")</f>
        <v>-17.300000000000004</v>
      </c>
      <c r="M11" s="13">
        <f t="shared" ref="M11:M62" si="7">IF(AND(ISNUMBER(K11),ISNUMBER($I$7)),SQRT(K11^2+($I$7)^2),"N/A")</f>
        <v>1.3387669024647564</v>
      </c>
      <c r="N11" s="13">
        <f>IF(AND(ISNUMBER(L11),ISNUMBER(M11),M11&lt;&gt;0),L11/M11,"NA")</f>
        <v>-12.922339182534007</v>
      </c>
      <c r="O11" s="12" t="s">
        <v>208</v>
      </c>
    </row>
    <row r="12" spans="1:16" x14ac:dyDescent="0.25">
      <c r="A12" s="30">
        <v>2</v>
      </c>
      <c r="B12" s="31" t="s">
        <v>238</v>
      </c>
      <c r="C12" s="32">
        <v>60.5</v>
      </c>
      <c r="D12" s="33" t="s">
        <v>324</v>
      </c>
      <c r="E12" s="48" t="str">
        <f t="shared" si="0"/>
        <v>Significantly Different</v>
      </c>
      <c r="G12" s="12">
        <f t="shared" si="1"/>
        <v>60.5</v>
      </c>
      <c r="H12" s="12">
        <f t="shared" si="2"/>
        <v>6</v>
      </c>
      <c r="I12" s="12" t="str">
        <f t="shared" si="3"/>
        <v>+/-</v>
      </c>
      <c r="J12" s="12" t="str">
        <f t="shared" si="4"/>
        <v>1.4</v>
      </c>
      <c r="K12" s="13">
        <f t="shared" si="5"/>
        <v>0.85106382978723394</v>
      </c>
      <c r="L12" s="13">
        <f t="shared" si="6"/>
        <v>-9.1000000000000014</v>
      </c>
      <c r="M12" s="13">
        <f t="shared" si="7"/>
        <v>0.85323214879137987</v>
      </c>
      <c r="N12" s="13">
        <f t="shared" ref="N12:N62" si="8">IF(AND(ISNUMBER(L12),ISNUMBER(M12),M12&lt;&gt;0),L12/M12,"NA")</f>
        <v>-10.665327147940136</v>
      </c>
      <c r="O12" s="12" t="s">
        <v>211</v>
      </c>
    </row>
    <row r="13" spans="1:16" x14ac:dyDescent="0.25">
      <c r="A13" s="30">
        <v>3</v>
      </c>
      <c r="B13" s="31" t="s">
        <v>240</v>
      </c>
      <c r="C13" s="32">
        <v>60.2</v>
      </c>
      <c r="D13" s="33" t="s">
        <v>253</v>
      </c>
      <c r="E13" s="48" t="str">
        <f t="shared" si="0"/>
        <v>Significantly Different</v>
      </c>
      <c r="G13" s="12">
        <f t="shared" si="1"/>
        <v>60.2</v>
      </c>
      <c r="H13" s="12">
        <f t="shared" si="2"/>
        <v>6</v>
      </c>
      <c r="I13" s="12" t="str">
        <f t="shared" si="3"/>
        <v>+/-</v>
      </c>
      <c r="J13" s="12" t="str">
        <f t="shared" si="4"/>
        <v>0.6</v>
      </c>
      <c r="K13" s="13">
        <f t="shared" si="5"/>
        <v>0.36474164133738601</v>
      </c>
      <c r="L13" s="13">
        <f t="shared" si="6"/>
        <v>-8.8000000000000043</v>
      </c>
      <c r="M13" s="13">
        <f t="shared" si="7"/>
        <v>0.36977279819442066</v>
      </c>
      <c r="N13" s="13">
        <f t="shared" si="8"/>
        <v>-23.798397402323531</v>
      </c>
      <c r="O13" s="12" t="s">
        <v>213</v>
      </c>
    </row>
    <row r="14" spans="1:16" x14ac:dyDescent="0.25">
      <c r="A14" s="30">
        <v>4</v>
      </c>
      <c r="B14" s="31" t="s">
        <v>230</v>
      </c>
      <c r="C14" s="32">
        <v>59.9</v>
      </c>
      <c r="D14" s="33" t="s">
        <v>334</v>
      </c>
      <c r="E14" s="48" t="str">
        <f t="shared" si="0"/>
        <v>Significantly Different</v>
      </c>
      <c r="G14" s="12">
        <f t="shared" si="1"/>
        <v>59.9</v>
      </c>
      <c r="H14" s="12">
        <f t="shared" si="2"/>
        <v>6</v>
      </c>
      <c r="I14" s="12" t="str">
        <f t="shared" si="3"/>
        <v>+/-</v>
      </c>
      <c r="J14" s="12" t="str">
        <f t="shared" si="4"/>
        <v>1.8</v>
      </c>
      <c r="K14" s="13">
        <f t="shared" si="5"/>
        <v>1.094224924012158</v>
      </c>
      <c r="L14" s="13">
        <f t="shared" si="6"/>
        <v>-8.5</v>
      </c>
      <c r="M14" s="13">
        <f t="shared" si="7"/>
        <v>1.0959122417823675</v>
      </c>
      <c r="N14" s="13">
        <f t="shared" si="8"/>
        <v>-7.7560954937192665</v>
      </c>
      <c r="O14" s="12" t="s">
        <v>215</v>
      </c>
    </row>
    <row r="15" spans="1:16" x14ac:dyDescent="0.25">
      <c r="A15" s="30">
        <v>5</v>
      </c>
      <c r="B15" s="31" t="s">
        <v>227</v>
      </c>
      <c r="C15" s="32">
        <v>59.5</v>
      </c>
      <c r="D15" s="33" t="s">
        <v>320</v>
      </c>
      <c r="E15" s="48" t="str">
        <f t="shared" si="0"/>
        <v>Significantly Different</v>
      </c>
      <c r="G15" s="12">
        <f t="shared" si="1"/>
        <v>59.5</v>
      </c>
      <c r="H15" s="12">
        <f t="shared" si="2"/>
        <v>6</v>
      </c>
      <c r="I15" s="12" t="str">
        <f t="shared" si="3"/>
        <v>+/-</v>
      </c>
      <c r="J15" s="12" t="str">
        <f t="shared" si="4"/>
        <v>1.0</v>
      </c>
      <c r="K15" s="13">
        <f t="shared" si="5"/>
        <v>0.60790273556231</v>
      </c>
      <c r="L15" s="13">
        <f t="shared" si="6"/>
        <v>-8.1000000000000014</v>
      </c>
      <c r="M15" s="13">
        <f t="shared" si="7"/>
        <v>0.61093468821403585</v>
      </c>
      <c r="N15" s="13">
        <f t="shared" si="8"/>
        <v>-13.258373040953003</v>
      </c>
      <c r="O15" s="12" t="s">
        <v>218</v>
      </c>
    </row>
    <row r="16" spans="1:16" x14ac:dyDescent="0.25">
      <c r="A16" s="30">
        <v>6</v>
      </c>
      <c r="B16" s="31" t="s">
        <v>247</v>
      </c>
      <c r="C16" s="32">
        <v>59</v>
      </c>
      <c r="D16" s="33" t="s">
        <v>253</v>
      </c>
      <c r="E16" s="48" t="str">
        <f t="shared" si="0"/>
        <v>Significantly Different</v>
      </c>
      <c r="G16" s="12">
        <f t="shared" si="1"/>
        <v>59</v>
      </c>
      <c r="H16" s="12">
        <f t="shared" si="2"/>
        <v>6</v>
      </c>
      <c r="I16" s="12" t="str">
        <f t="shared" si="3"/>
        <v>+/-</v>
      </c>
      <c r="J16" s="12" t="str">
        <f t="shared" si="4"/>
        <v>0.6</v>
      </c>
      <c r="K16" s="13">
        <f t="shared" si="5"/>
        <v>0.36474164133738601</v>
      </c>
      <c r="L16" s="13">
        <f t="shared" si="6"/>
        <v>-7.6000000000000014</v>
      </c>
      <c r="M16" s="13">
        <f t="shared" si="7"/>
        <v>0.36977279819442066</v>
      </c>
      <c r="N16" s="13">
        <f t="shared" si="8"/>
        <v>-20.553161392915772</v>
      </c>
      <c r="O16" s="12" t="s">
        <v>220</v>
      </c>
    </row>
    <row r="17" spans="1:15" x14ac:dyDescent="0.25">
      <c r="A17" s="30">
        <v>7</v>
      </c>
      <c r="B17" s="31" t="s">
        <v>244</v>
      </c>
      <c r="C17" s="32">
        <v>58.1</v>
      </c>
      <c r="D17" s="33" t="s">
        <v>294</v>
      </c>
      <c r="E17" s="48" t="str">
        <f t="shared" si="0"/>
        <v>Significantly Different</v>
      </c>
      <c r="G17" s="12">
        <f t="shared" si="1"/>
        <v>58.1</v>
      </c>
      <c r="H17" s="12">
        <f t="shared" si="2"/>
        <v>6</v>
      </c>
      <c r="I17" s="12" t="str">
        <f t="shared" si="3"/>
        <v>+/-</v>
      </c>
      <c r="J17" s="12" t="str">
        <f t="shared" si="4"/>
        <v>0.8</v>
      </c>
      <c r="K17" s="13">
        <f t="shared" si="5"/>
        <v>0.48632218844984804</v>
      </c>
      <c r="L17" s="13">
        <f t="shared" si="6"/>
        <v>-6.7000000000000028</v>
      </c>
      <c r="M17" s="13">
        <f t="shared" si="7"/>
        <v>0.49010685399991183</v>
      </c>
      <c r="N17" s="13">
        <f t="shared" si="8"/>
        <v>-13.670488272749616</v>
      </c>
      <c r="O17" s="12" t="s">
        <v>222</v>
      </c>
    </row>
    <row r="18" spans="1:15" x14ac:dyDescent="0.25">
      <c r="A18" s="30">
        <v>8</v>
      </c>
      <c r="B18" s="31" t="s">
        <v>219</v>
      </c>
      <c r="C18" s="32">
        <v>58</v>
      </c>
      <c r="D18" s="33" t="s">
        <v>294</v>
      </c>
      <c r="E18" s="48" t="str">
        <f t="shared" si="0"/>
        <v>Significantly Different</v>
      </c>
      <c r="G18" s="12">
        <f t="shared" si="1"/>
        <v>58</v>
      </c>
      <c r="H18" s="12">
        <f t="shared" si="2"/>
        <v>6</v>
      </c>
      <c r="I18" s="12" t="str">
        <f t="shared" si="3"/>
        <v>+/-</v>
      </c>
      <c r="J18" s="12" t="str">
        <f t="shared" si="4"/>
        <v>0.8</v>
      </c>
      <c r="K18" s="13">
        <f t="shared" si="5"/>
        <v>0.48632218844984804</v>
      </c>
      <c r="L18" s="13">
        <f t="shared" si="6"/>
        <v>-6.6000000000000014</v>
      </c>
      <c r="M18" s="13">
        <f t="shared" si="7"/>
        <v>0.49010685399991183</v>
      </c>
      <c r="N18" s="13">
        <f t="shared" si="8"/>
        <v>-13.466451134350365</v>
      </c>
      <c r="O18" s="12" t="s">
        <v>224</v>
      </c>
    </row>
    <row r="19" spans="1:15" x14ac:dyDescent="0.25">
      <c r="A19" s="30">
        <v>8</v>
      </c>
      <c r="B19" s="31" t="s">
        <v>209</v>
      </c>
      <c r="C19" s="32">
        <v>58</v>
      </c>
      <c r="D19" s="33" t="s">
        <v>324</v>
      </c>
      <c r="E19" s="48" t="str">
        <f t="shared" si="0"/>
        <v>Significantly Different</v>
      </c>
      <c r="G19" s="12">
        <f t="shared" si="1"/>
        <v>58</v>
      </c>
      <c r="H19" s="12">
        <f t="shared" si="2"/>
        <v>6</v>
      </c>
      <c r="I19" s="12" t="str">
        <f t="shared" si="3"/>
        <v>+/-</v>
      </c>
      <c r="J19" s="12" t="str">
        <f t="shared" si="4"/>
        <v>1.4</v>
      </c>
      <c r="K19" s="13">
        <f t="shared" si="5"/>
        <v>0.85106382978723394</v>
      </c>
      <c r="L19" s="13">
        <f t="shared" si="6"/>
        <v>-6.6000000000000014</v>
      </c>
      <c r="M19" s="13">
        <f t="shared" si="7"/>
        <v>0.85323214879137987</v>
      </c>
      <c r="N19" s="13">
        <f t="shared" si="8"/>
        <v>-7.7352922171873519</v>
      </c>
      <c r="O19" s="12" t="s">
        <v>226</v>
      </c>
    </row>
    <row r="20" spans="1:15" x14ac:dyDescent="0.25">
      <c r="A20" s="30">
        <v>10</v>
      </c>
      <c r="B20" s="31" t="s">
        <v>222</v>
      </c>
      <c r="C20" s="32">
        <v>56.5</v>
      </c>
      <c r="D20" s="35" t="s">
        <v>294</v>
      </c>
      <c r="E20" s="48" t="str">
        <f t="shared" si="0"/>
        <v>Significantly Different</v>
      </c>
      <c r="G20" s="12">
        <f t="shared" si="1"/>
        <v>56.5</v>
      </c>
      <c r="H20" s="12">
        <f t="shared" si="2"/>
        <v>6</v>
      </c>
      <c r="I20" s="12" t="str">
        <f t="shared" si="3"/>
        <v>+/-</v>
      </c>
      <c r="J20" s="12" t="str">
        <f t="shared" si="4"/>
        <v>0.8</v>
      </c>
      <c r="K20" s="13">
        <f t="shared" si="5"/>
        <v>0.48632218844984804</v>
      </c>
      <c r="L20" s="13">
        <f t="shared" si="6"/>
        <v>-5.1000000000000014</v>
      </c>
      <c r="M20" s="13">
        <f t="shared" si="7"/>
        <v>0.49010685399991183</v>
      </c>
      <c r="N20" s="13">
        <f t="shared" si="8"/>
        <v>-10.405894058361646</v>
      </c>
      <c r="O20" s="12" t="s">
        <v>229</v>
      </c>
    </row>
    <row r="21" spans="1:15" x14ac:dyDescent="0.25">
      <c r="A21" s="30">
        <v>11</v>
      </c>
      <c r="B21" s="31" t="s">
        <v>245</v>
      </c>
      <c r="C21" s="32">
        <v>56.3</v>
      </c>
      <c r="D21" s="33" t="s">
        <v>334</v>
      </c>
      <c r="E21" s="48" t="str">
        <f t="shared" si="0"/>
        <v>Significantly Different</v>
      </c>
      <c r="G21" s="12">
        <f t="shared" si="1"/>
        <v>56.3</v>
      </c>
      <c r="H21" s="12">
        <f t="shared" si="2"/>
        <v>6</v>
      </c>
      <c r="I21" s="12" t="str">
        <f t="shared" si="3"/>
        <v>+/-</v>
      </c>
      <c r="J21" s="12" t="str">
        <f t="shared" si="4"/>
        <v>1.8</v>
      </c>
      <c r="K21" s="13">
        <f t="shared" si="5"/>
        <v>1.094224924012158</v>
      </c>
      <c r="L21" s="13">
        <f t="shared" si="6"/>
        <v>-4.8999999999999986</v>
      </c>
      <c r="M21" s="13">
        <f t="shared" si="7"/>
        <v>1.0959122417823675</v>
      </c>
      <c r="N21" s="13">
        <f t="shared" si="8"/>
        <v>-4.4711609316734586</v>
      </c>
      <c r="O21" s="12" t="s">
        <v>231</v>
      </c>
    </row>
    <row r="22" spans="1:15" x14ac:dyDescent="0.25">
      <c r="A22" s="30">
        <v>12</v>
      </c>
      <c r="B22" s="31" t="s">
        <v>214</v>
      </c>
      <c r="C22" s="32">
        <v>56.2</v>
      </c>
      <c r="D22" s="33" t="s">
        <v>321</v>
      </c>
      <c r="E22" s="48" t="str">
        <f t="shared" si="0"/>
        <v>Significantly Different</v>
      </c>
      <c r="G22" s="12">
        <f t="shared" si="1"/>
        <v>56.2</v>
      </c>
      <c r="H22" s="12">
        <f t="shared" si="2"/>
        <v>6</v>
      </c>
      <c r="I22" s="12" t="str">
        <f t="shared" si="3"/>
        <v>+/-</v>
      </c>
      <c r="J22" s="12" t="str">
        <f t="shared" si="4"/>
        <v>1.2</v>
      </c>
      <c r="K22" s="13">
        <f t="shared" si="5"/>
        <v>0.72948328267477203</v>
      </c>
      <c r="L22" s="13">
        <f t="shared" si="6"/>
        <v>-4.8000000000000043</v>
      </c>
      <c r="M22" s="13">
        <f t="shared" si="7"/>
        <v>0.73201182849801194</v>
      </c>
      <c r="N22" s="13">
        <f t="shared" si="8"/>
        <v>-6.5572710892513131</v>
      </c>
      <c r="O22" s="12" t="s">
        <v>233</v>
      </c>
    </row>
    <row r="23" spans="1:15" x14ac:dyDescent="0.25">
      <c r="A23" s="30">
        <v>13</v>
      </c>
      <c r="B23" s="31" t="s">
        <v>236</v>
      </c>
      <c r="C23" s="32">
        <v>56</v>
      </c>
      <c r="D23" s="33" t="s">
        <v>294</v>
      </c>
      <c r="E23" s="48" t="str">
        <f t="shared" si="0"/>
        <v>Significantly Different</v>
      </c>
      <c r="G23" s="12">
        <f t="shared" si="1"/>
        <v>56</v>
      </c>
      <c r="H23" s="12">
        <f t="shared" si="2"/>
        <v>6</v>
      </c>
      <c r="I23" s="12" t="str">
        <f t="shared" si="3"/>
        <v>+/-</v>
      </c>
      <c r="J23" s="12" t="str">
        <f t="shared" si="4"/>
        <v>0.8</v>
      </c>
      <c r="K23" s="13">
        <f t="shared" si="5"/>
        <v>0.48632218844984804</v>
      </c>
      <c r="L23" s="13">
        <f t="shared" si="6"/>
        <v>-4.6000000000000014</v>
      </c>
      <c r="M23" s="13">
        <f t="shared" si="7"/>
        <v>0.49010685399991183</v>
      </c>
      <c r="N23" s="13">
        <f t="shared" si="8"/>
        <v>-9.3857083663654066</v>
      </c>
      <c r="O23" s="12" t="s">
        <v>221</v>
      </c>
    </row>
    <row r="24" spans="1:15" x14ac:dyDescent="0.25">
      <c r="A24" s="30">
        <v>14</v>
      </c>
      <c r="B24" s="31" t="s">
        <v>234</v>
      </c>
      <c r="C24" s="32">
        <v>55.7</v>
      </c>
      <c r="D24" s="33" t="s">
        <v>217</v>
      </c>
      <c r="E24" s="48" t="str">
        <f t="shared" si="0"/>
        <v>Significantly Different</v>
      </c>
      <c r="G24" s="12">
        <f t="shared" si="1"/>
        <v>55.7</v>
      </c>
      <c r="H24" s="12">
        <f t="shared" si="2"/>
        <v>6</v>
      </c>
      <c r="I24" s="12" t="str">
        <f t="shared" si="3"/>
        <v>+/-</v>
      </c>
      <c r="J24" s="12" t="str">
        <f t="shared" si="4"/>
        <v>0.5</v>
      </c>
      <c r="K24" s="13">
        <f t="shared" si="5"/>
        <v>0.303951367781155</v>
      </c>
      <c r="L24" s="13">
        <f t="shared" si="6"/>
        <v>-4.3000000000000043</v>
      </c>
      <c r="M24" s="13">
        <f t="shared" si="7"/>
        <v>0.30997079109986531</v>
      </c>
      <c r="N24" s="13">
        <f t="shared" si="8"/>
        <v>-13.872274818999463</v>
      </c>
      <c r="O24" s="12" t="s">
        <v>235</v>
      </c>
    </row>
    <row r="25" spans="1:15" x14ac:dyDescent="0.25">
      <c r="A25" s="30">
        <v>15</v>
      </c>
      <c r="B25" s="31" t="s">
        <v>257</v>
      </c>
      <c r="C25" s="32">
        <v>55.5</v>
      </c>
      <c r="D25" s="33" t="s">
        <v>217</v>
      </c>
      <c r="E25" s="48" t="str">
        <f t="shared" si="0"/>
        <v>Significantly Different</v>
      </c>
      <c r="G25" s="12">
        <f t="shared" si="1"/>
        <v>55.5</v>
      </c>
      <c r="H25" s="12">
        <f t="shared" si="2"/>
        <v>6</v>
      </c>
      <c r="I25" s="12" t="str">
        <f t="shared" si="3"/>
        <v>+/-</v>
      </c>
      <c r="J25" s="12" t="str">
        <f t="shared" si="4"/>
        <v>0.5</v>
      </c>
      <c r="K25" s="13">
        <f t="shared" si="5"/>
        <v>0.303951367781155</v>
      </c>
      <c r="L25" s="13">
        <f t="shared" si="6"/>
        <v>-4.1000000000000014</v>
      </c>
      <c r="M25" s="13">
        <f t="shared" si="7"/>
        <v>0.30997079109986531</v>
      </c>
      <c r="N25" s="13">
        <f t="shared" si="8"/>
        <v>-13.227052734394828</v>
      </c>
      <c r="O25" s="12" t="s">
        <v>237</v>
      </c>
    </row>
    <row r="26" spans="1:15" x14ac:dyDescent="0.25">
      <c r="A26" s="30">
        <v>16</v>
      </c>
      <c r="B26" s="31" t="s">
        <v>220</v>
      </c>
      <c r="C26" s="32">
        <v>54.9</v>
      </c>
      <c r="D26" s="33" t="s">
        <v>253</v>
      </c>
      <c r="E26" s="48" t="str">
        <f t="shared" si="0"/>
        <v>Significantly Different</v>
      </c>
      <c r="G26" s="12">
        <f t="shared" si="1"/>
        <v>54.9</v>
      </c>
      <c r="H26" s="12">
        <f t="shared" si="2"/>
        <v>6</v>
      </c>
      <c r="I26" s="12" t="str">
        <f t="shared" si="3"/>
        <v>+/-</v>
      </c>
      <c r="J26" s="12" t="str">
        <f t="shared" si="4"/>
        <v>0.6</v>
      </c>
      <c r="K26" s="13">
        <f t="shared" si="5"/>
        <v>0.36474164133738601</v>
      </c>
      <c r="L26" s="13">
        <f t="shared" si="6"/>
        <v>-3.5</v>
      </c>
      <c r="M26" s="13">
        <f t="shared" si="7"/>
        <v>0.36977279819442066</v>
      </c>
      <c r="N26" s="13">
        <f t="shared" si="8"/>
        <v>-9.4652716941059456</v>
      </c>
      <c r="O26" s="12" t="s">
        <v>219</v>
      </c>
    </row>
    <row r="27" spans="1:15" x14ac:dyDescent="0.25">
      <c r="A27" s="30">
        <v>16</v>
      </c>
      <c r="B27" s="31" t="s">
        <v>262</v>
      </c>
      <c r="C27" s="32">
        <v>54.9</v>
      </c>
      <c r="D27" s="33" t="s">
        <v>217</v>
      </c>
      <c r="E27" s="48" t="str">
        <f t="shared" si="0"/>
        <v>Significantly Different</v>
      </c>
      <c r="G27" s="12">
        <f t="shared" si="1"/>
        <v>54.9</v>
      </c>
      <c r="H27" s="12">
        <f t="shared" si="2"/>
        <v>6</v>
      </c>
      <c r="I27" s="12" t="str">
        <f t="shared" si="3"/>
        <v>+/-</v>
      </c>
      <c r="J27" s="12" t="str">
        <f t="shared" si="4"/>
        <v>0.5</v>
      </c>
      <c r="K27" s="13">
        <f t="shared" si="5"/>
        <v>0.303951367781155</v>
      </c>
      <c r="L27" s="13">
        <f t="shared" si="6"/>
        <v>-3.5</v>
      </c>
      <c r="M27" s="13">
        <f t="shared" si="7"/>
        <v>0.30997079109986531</v>
      </c>
      <c r="N27" s="13">
        <f t="shared" si="8"/>
        <v>-11.291386480580947</v>
      </c>
      <c r="O27" s="12" t="s">
        <v>236</v>
      </c>
    </row>
    <row r="28" spans="1:15" x14ac:dyDescent="0.25">
      <c r="A28" s="30">
        <v>18</v>
      </c>
      <c r="B28" s="31" t="s">
        <v>235</v>
      </c>
      <c r="C28" s="32">
        <v>54.8</v>
      </c>
      <c r="D28" s="33" t="s">
        <v>217</v>
      </c>
      <c r="E28" s="48" t="str">
        <f t="shared" si="0"/>
        <v>Significantly Different</v>
      </c>
      <c r="G28" s="12">
        <f t="shared" si="1"/>
        <v>54.8</v>
      </c>
      <c r="H28" s="12">
        <f t="shared" si="2"/>
        <v>6</v>
      </c>
      <c r="I28" s="12" t="str">
        <f t="shared" si="3"/>
        <v>+/-</v>
      </c>
      <c r="J28" s="12" t="str">
        <f t="shared" si="4"/>
        <v>0.5</v>
      </c>
      <c r="K28" s="13">
        <f t="shared" si="5"/>
        <v>0.303951367781155</v>
      </c>
      <c r="L28" s="13">
        <f t="shared" si="6"/>
        <v>-3.3999999999999986</v>
      </c>
      <c r="M28" s="13">
        <f t="shared" si="7"/>
        <v>0.30997079109986531</v>
      </c>
      <c r="N28" s="13">
        <f t="shared" si="8"/>
        <v>-10.96877543827863</v>
      </c>
      <c r="O28" s="12" t="s">
        <v>225</v>
      </c>
    </row>
    <row r="29" spans="1:15" x14ac:dyDescent="0.25">
      <c r="A29" s="30">
        <v>19</v>
      </c>
      <c r="B29" s="31" t="s">
        <v>211</v>
      </c>
      <c r="C29" s="32">
        <v>54.5</v>
      </c>
      <c r="D29" s="33" t="s">
        <v>323</v>
      </c>
      <c r="E29" s="48" t="str">
        <f t="shared" si="0"/>
        <v>Significantly Different</v>
      </c>
      <c r="G29" s="12">
        <f t="shared" si="1"/>
        <v>54.5</v>
      </c>
      <c r="H29" s="12">
        <f t="shared" si="2"/>
        <v>6</v>
      </c>
      <c r="I29" s="12" t="str">
        <f t="shared" si="3"/>
        <v>+/-</v>
      </c>
      <c r="J29" s="12" t="str">
        <f t="shared" si="4"/>
        <v>1.9</v>
      </c>
      <c r="K29" s="13">
        <f t="shared" si="5"/>
        <v>1.1550151975683889</v>
      </c>
      <c r="L29" s="13">
        <f t="shared" si="6"/>
        <v>-3.1000000000000014</v>
      </c>
      <c r="M29" s="13">
        <f t="shared" si="7"/>
        <v>1.1566138352851334</v>
      </c>
      <c r="N29" s="13">
        <f t="shared" si="8"/>
        <v>-2.680237695095335</v>
      </c>
      <c r="O29" s="12" t="s">
        <v>241</v>
      </c>
    </row>
    <row r="30" spans="1:15" x14ac:dyDescent="0.25">
      <c r="A30" s="30">
        <v>20</v>
      </c>
      <c r="B30" s="31" t="s">
        <v>233</v>
      </c>
      <c r="C30" s="32">
        <v>54.1</v>
      </c>
      <c r="D30" s="33" t="s">
        <v>333</v>
      </c>
      <c r="E30" s="48" t="str">
        <f t="shared" si="0"/>
        <v>Significantly Different</v>
      </c>
      <c r="G30" s="12">
        <f t="shared" si="1"/>
        <v>54.1</v>
      </c>
      <c r="H30" s="12">
        <f t="shared" si="2"/>
        <v>6</v>
      </c>
      <c r="I30" s="12" t="str">
        <f t="shared" si="3"/>
        <v>+/-</v>
      </c>
      <c r="J30" s="12" t="str">
        <f t="shared" si="4"/>
        <v>1.3</v>
      </c>
      <c r="K30" s="13">
        <f t="shared" si="5"/>
        <v>0.79027355623100304</v>
      </c>
      <c r="L30" s="13">
        <f t="shared" si="6"/>
        <v>-2.7000000000000028</v>
      </c>
      <c r="M30" s="13">
        <f t="shared" si="7"/>
        <v>0.79260819516141623</v>
      </c>
      <c r="N30" s="13">
        <f t="shared" si="8"/>
        <v>-3.4064749979655997</v>
      </c>
      <c r="O30" s="12" t="s">
        <v>207</v>
      </c>
    </row>
    <row r="31" spans="1:15" x14ac:dyDescent="0.25">
      <c r="A31" s="30">
        <v>21</v>
      </c>
      <c r="B31" s="31" t="s">
        <v>248</v>
      </c>
      <c r="C31" s="32">
        <v>53.3</v>
      </c>
      <c r="D31" s="33" t="s">
        <v>255</v>
      </c>
      <c r="E31" s="48" t="str">
        <f t="shared" si="0"/>
        <v>Significantly Different</v>
      </c>
      <c r="G31" s="12">
        <f t="shared" si="1"/>
        <v>53.3</v>
      </c>
      <c r="H31" s="12">
        <f t="shared" si="2"/>
        <v>6</v>
      </c>
      <c r="I31" s="12" t="str">
        <f t="shared" si="3"/>
        <v>+/-</v>
      </c>
      <c r="J31" s="12" t="str">
        <f t="shared" si="4"/>
        <v>0.4</v>
      </c>
      <c r="K31" s="13">
        <f t="shared" si="5"/>
        <v>0.24316109422492402</v>
      </c>
      <c r="L31" s="13">
        <f t="shared" si="6"/>
        <v>-1.8999999999999986</v>
      </c>
      <c r="M31" s="13">
        <f t="shared" si="7"/>
        <v>0.25064471888253259</v>
      </c>
      <c r="N31" s="13">
        <f t="shared" si="8"/>
        <v>-7.5804509605105803</v>
      </c>
      <c r="O31" s="12" t="s">
        <v>244</v>
      </c>
    </row>
    <row r="32" spans="1:15" x14ac:dyDescent="0.25">
      <c r="A32" s="30">
        <v>22</v>
      </c>
      <c r="B32" s="31" t="s">
        <v>237</v>
      </c>
      <c r="C32" s="32">
        <v>52.8</v>
      </c>
      <c r="D32" s="33" t="s">
        <v>253</v>
      </c>
      <c r="E32" s="48" t="str">
        <f t="shared" si="0"/>
        <v>Significantly Different</v>
      </c>
      <c r="G32" s="12">
        <f t="shared" si="1"/>
        <v>52.8</v>
      </c>
      <c r="H32" s="12">
        <f t="shared" si="2"/>
        <v>6</v>
      </c>
      <c r="I32" s="12" t="str">
        <f t="shared" si="3"/>
        <v>+/-</v>
      </c>
      <c r="J32" s="12" t="str">
        <f t="shared" si="4"/>
        <v>0.6</v>
      </c>
      <c r="K32" s="13">
        <f t="shared" si="5"/>
        <v>0.36474164133738601</v>
      </c>
      <c r="L32" s="13">
        <f t="shared" si="6"/>
        <v>-1.3999999999999986</v>
      </c>
      <c r="M32" s="13">
        <f t="shared" si="7"/>
        <v>0.36977279819442066</v>
      </c>
      <c r="N32" s="13">
        <f t="shared" si="8"/>
        <v>-3.7861086776423742</v>
      </c>
      <c r="O32" s="12" t="s">
        <v>247</v>
      </c>
    </row>
    <row r="33" spans="1:15" x14ac:dyDescent="0.25">
      <c r="A33" s="30">
        <v>23</v>
      </c>
      <c r="B33" s="31" t="s">
        <v>259</v>
      </c>
      <c r="C33" s="32">
        <v>52.5</v>
      </c>
      <c r="D33" s="33" t="s">
        <v>255</v>
      </c>
      <c r="E33" s="48" t="str">
        <f t="shared" si="0"/>
        <v>Significantly Different</v>
      </c>
      <c r="G33" s="12">
        <f t="shared" si="1"/>
        <v>52.5</v>
      </c>
      <c r="H33" s="12">
        <f t="shared" si="2"/>
        <v>6</v>
      </c>
      <c r="I33" s="12" t="str">
        <f t="shared" si="3"/>
        <v>+/-</v>
      </c>
      <c r="J33" s="12" t="str">
        <f t="shared" si="4"/>
        <v>0.4</v>
      </c>
      <c r="K33" s="13">
        <f t="shared" si="5"/>
        <v>0.24316109422492402</v>
      </c>
      <c r="L33" s="13">
        <f t="shared" si="6"/>
        <v>-1.1000000000000014</v>
      </c>
      <c r="M33" s="13">
        <f t="shared" si="7"/>
        <v>0.25064471888253259</v>
      </c>
      <c r="N33" s="13">
        <f t="shared" si="8"/>
        <v>-4.3886821350324503</v>
      </c>
      <c r="O33" s="12" t="s">
        <v>249</v>
      </c>
    </row>
    <row r="34" spans="1:15" x14ac:dyDescent="0.25">
      <c r="A34" s="30">
        <v>24</v>
      </c>
      <c r="B34" s="31" t="s">
        <v>216</v>
      </c>
      <c r="C34" s="32">
        <v>52.4</v>
      </c>
      <c r="D34" s="33" t="s">
        <v>351</v>
      </c>
      <c r="E34" s="48" t="str">
        <f t="shared" si="0"/>
        <v>Not Significantly Different</v>
      </c>
      <c r="G34" s="12">
        <f t="shared" si="1"/>
        <v>52.4</v>
      </c>
      <c r="H34" s="12">
        <f t="shared" si="2"/>
        <v>6</v>
      </c>
      <c r="I34" s="12" t="str">
        <f t="shared" si="3"/>
        <v>+/-</v>
      </c>
      <c r="J34" s="12" t="str">
        <f t="shared" si="4"/>
        <v>2.4</v>
      </c>
      <c r="K34" s="13">
        <f t="shared" si="5"/>
        <v>1.4589665653495441</v>
      </c>
      <c r="L34" s="13">
        <f t="shared" si="6"/>
        <v>-1</v>
      </c>
      <c r="M34" s="13">
        <f t="shared" si="7"/>
        <v>1.460232480178032</v>
      </c>
      <c r="N34" s="13">
        <f t="shared" si="8"/>
        <v>-0.68482246051538298</v>
      </c>
      <c r="O34" s="12" t="s">
        <v>240</v>
      </c>
    </row>
    <row r="35" spans="1:15" x14ac:dyDescent="0.25">
      <c r="A35" s="30">
        <v>25</v>
      </c>
      <c r="B35" s="31" t="s">
        <v>207</v>
      </c>
      <c r="C35" s="32">
        <v>52.3</v>
      </c>
      <c r="D35" s="33" t="s">
        <v>321</v>
      </c>
      <c r="E35" s="48" t="str">
        <f t="shared" si="0"/>
        <v>Not Significantly Different</v>
      </c>
      <c r="G35" s="12">
        <f t="shared" si="1"/>
        <v>52.3</v>
      </c>
      <c r="H35" s="12">
        <f t="shared" si="2"/>
        <v>6</v>
      </c>
      <c r="I35" s="12" t="str">
        <f t="shared" si="3"/>
        <v>+/-</v>
      </c>
      <c r="J35" s="12" t="str">
        <f t="shared" si="4"/>
        <v>1.2</v>
      </c>
      <c r="K35" s="13">
        <f t="shared" si="5"/>
        <v>0.72948328267477203</v>
      </c>
      <c r="L35" s="13">
        <f t="shared" si="6"/>
        <v>-0.89999999999999858</v>
      </c>
      <c r="M35" s="13">
        <f t="shared" si="7"/>
        <v>0.73201182849801194</v>
      </c>
      <c r="N35" s="13">
        <f t="shared" si="8"/>
        <v>-1.2294883292346181</v>
      </c>
      <c r="O35" s="12" t="s">
        <v>250</v>
      </c>
    </row>
    <row r="36" spans="1:15" x14ac:dyDescent="0.25">
      <c r="A36" s="30">
        <v>26</v>
      </c>
      <c r="B36" s="31" t="s">
        <v>242</v>
      </c>
      <c r="C36" s="32">
        <v>52.2</v>
      </c>
      <c r="D36" s="33" t="s">
        <v>253</v>
      </c>
      <c r="E36" s="48" t="str">
        <f t="shared" si="0"/>
        <v>Significantly Different</v>
      </c>
      <c r="G36" s="12">
        <f t="shared" si="1"/>
        <v>52.2</v>
      </c>
      <c r="H36" s="12">
        <f t="shared" si="2"/>
        <v>6</v>
      </c>
      <c r="I36" s="12" t="str">
        <f t="shared" si="3"/>
        <v>+/-</v>
      </c>
      <c r="J36" s="12" t="str">
        <f t="shared" si="4"/>
        <v>0.6</v>
      </c>
      <c r="K36" s="13">
        <f t="shared" si="5"/>
        <v>0.36474164133738601</v>
      </c>
      <c r="L36" s="13">
        <f t="shared" si="6"/>
        <v>-0.80000000000000426</v>
      </c>
      <c r="M36" s="13">
        <f t="shared" si="7"/>
        <v>0.36977279819442066</v>
      </c>
      <c r="N36" s="13">
        <f t="shared" si="8"/>
        <v>-2.1634906729385133</v>
      </c>
      <c r="O36" s="12" t="s">
        <v>242</v>
      </c>
    </row>
    <row r="37" spans="1:15" x14ac:dyDescent="0.25">
      <c r="A37" s="30">
        <v>27</v>
      </c>
      <c r="B37" s="31" t="s">
        <v>243</v>
      </c>
      <c r="C37" s="32">
        <v>52.1</v>
      </c>
      <c r="D37" s="33" t="s">
        <v>217</v>
      </c>
      <c r="E37" s="48" t="str">
        <f t="shared" si="0"/>
        <v>Significantly Different</v>
      </c>
      <c r="G37" s="12">
        <f t="shared" si="1"/>
        <v>52.1</v>
      </c>
      <c r="H37" s="12">
        <f t="shared" si="2"/>
        <v>6</v>
      </c>
      <c r="I37" s="12" t="str">
        <f t="shared" si="3"/>
        <v>+/-</v>
      </c>
      <c r="J37" s="12" t="str">
        <f t="shared" si="4"/>
        <v>0.5</v>
      </c>
      <c r="K37" s="13">
        <f t="shared" si="5"/>
        <v>0.303951367781155</v>
      </c>
      <c r="L37" s="13">
        <f t="shared" si="6"/>
        <v>-0.70000000000000284</v>
      </c>
      <c r="M37" s="13">
        <f t="shared" si="7"/>
        <v>0.30997079109986531</v>
      </c>
      <c r="N37" s="13">
        <f t="shared" si="8"/>
        <v>-2.2582772961161983</v>
      </c>
      <c r="O37" s="12" t="s">
        <v>223</v>
      </c>
    </row>
    <row r="38" spans="1:15" x14ac:dyDescent="0.25">
      <c r="A38" s="30">
        <v>28</v>
      </c>
      <c r="B38" s="31" t="s">
        <v>232</v>
      </c>
      <c r="C38" s="32">
        <v>51.9</v>
      </c>
      <c r="D38" s="33" t="s">
        <v>314</v>
      </c>
      <c r="E38" s="48" t="str">
        <f t="shared" si="0"/>
        <v>Not Significantly Different</v>
      </c>
      <c r="G38" s="12">
        <f t="shared" si="1"/>
        <v>51.9</v>
      </c>
      <c r="H38" s="12">
        <f t="shared" si="2"/>
        <v>6</v>
      </c>
      <c r="I38" s="12" t="str">
        <f t="shared" si="3"/>
        <v>+/-</v>
      </c>
      <c r="J38" s="12" t="str">
        <f t="shared" si="4"/>
        <v>1.1</v>
      </c>
      <c r="K38" s="13">
        <f t="shared" si="5"/>
        <v>0.66869300911854113</v>
      </c>
      <c r="L38" s="13">
        <f t="shared" si="6"/>
        <v>-0.5</v>
      </c>
      <c r="M38" s="13">
        <f t="shared" si="7"/>
        <v>0.67145051776214359</v>
      </c>
      <c r="N38" s="13">
        <f t="shared" si="8"/>
        <v>-0.74465651119971488</v>
      </c>
      <c r="O38" s="12" t="s">
        <v>227</v>
      </c>
    </row>
    <row r="39" spans="1:15" x14ac:dyDescent="0.25">
      <c r="A39" s="30">
        <v>29</v>
      </c>
      <c r="B39" s="31" t="s">
        <v>231</v>
      </c>
      <c r="C39" s="32">
        <v>51.7</v>
      </c>
      <c r="D39" s="33" t="s">
        <v>265</v>
      </c>
      <c r="E39" s="48" t="str">
        <f t="shared" si="0"/>
        <v>Not Significantly Different</v>
      </c>
      <c r="G39" s="12">
        <f t="shared" si="1"/>
        <v>51.7</v>
      </c>
      <c r="H39" s="12">
        <f t="shared" si="2"/>
        <v>6</v>
      </c>
      <c r="I39" s="12" t="str">
        <f t="shared" si="3"/>
        <v>+/-</v>
      </c>
      <c r="J39" s="12" t="str">
        <f t="shared" si="4"/>
        <v>0.7</v>
      </c>
      <c r="K39" s="13">
        <f t="shared" si="5"/>
        <v>0.42553191489361697</v>
      </c>
      <c r="L39" s="13">
        <f t="shared" si="6"/>
        <v>-0.30000000000000426</v>
      </c>
      <c r="M39" s="13">
        <f t="shared" si="7"/>
        <v>0.42985214661796195</v>
      </c>
      <c r="N39" s="13">
        <f t="shared" si="8"/>
        <v>-0.69791439303113245</v>
      </c>
      <c r="O39" s="12" t="s">
        <v>254</v>
      </c>
    </row>
    <row r="40" spans="1:15" x14ac:dyDescent="0.25">
      <c r="A40" s="30">
        <v>30</v>
      </c>
      <c r="B40" s="31" t="s">
        <v>256</v>
      </c>
      <c r="C40" s="32">
        <v>51.1</v>
      </c>
      <c r="D40" s="33" t="s">
        <v>253</v>
      </c>
      <c r="E40" s="48" t="str">
        <f t="shared" si="0"/>
        <v>Not Significantly Different</v>
      </c>
      <c r="G40" s="12">
        <f t="shared" si="1"/>
        <v>51.1</v>
      </c>
      <c r="H40" s="12">
        <f t="shared" si="2"/>
        <v>6</v>
      </c>
      <c r="I40" s="12" t="str">
        <f t="shared" si="3"/>
        <v>+/-</v>
      </c>
      <c r="J40" s="12" t="str">
        <f t="shared" si="4"/>
        <v>0.6</v>
      </c>
      <c r="K40" s="13">
        <f t="shared" si="5"/>
        <v>0.36474164133738601</v>
      </c>
      <c r="L40" s="13">
        <f t="shared" si="6"/>
        <v>0.29999999999999716</v>
      </c>
      <c r="M40" s="13">
        <f t="shared" si="7"/>
        <v>0.36977279819442066</v>
      </c>
      <c r="N40" s="13">
        <f t="shared" si="8"/>
        <v>0.81130900235193049</v>
      </c>
      <c r="O40" s="12" t="s">
        <v>214</v>
      </c>
    </row>
    <row r="41" spans="1:15" x14ac:dyDescent="0.25">
      <c r="A41" s="30">
        <v>31</v>
      </c>
      <c r="B41" s="31" t="s">
        <v>223</v>
      </c>
      <c r="C41" s="32">
        <v>50.7</v>
      </c>
      <c r="D41" s="33" t="s">
        <v>322</v>
      </c>
      <c r="E41" s="48" t="str">
        <f t="shared" si="0"/>
        <v>Not Significantly Different</v>
      </c>
      <c r="G41" s="12">
        <f t="shared" si="1"/>
        <v>50.7</v>
      </c>
      <c r="H41" s="12">
        <f t="shared" si="2"/>
        <v>6</v>
      </c>
      <c r="I41" s="12" t="str">
        <f t="shared" si="3"/>
        <v>+/-</v>
      </c>
      <c r="J41" s="12" t="str">
        <f t="shared" si="4"/>
        <v>1.5</v>
      </c>
      <c r="K41" s="13">
        <f t="shared" si="5"/>
        <v>0.91185410334346506</v>
      </c>
      <c r="L41" s="13">
        <f t="shared" si="6"/>
        <v>0.69999999999999574</v>
      </c>
      <c r="M41" s="13">
        <f t="shared" si="7"/>
        <v>0.91387819929318592</v>
      </c>
      <c r="N41" s="13">
        <f t="shared" si="8"/>
        <v>0.76596640618125211</v>
      </c>
      <c r="O41" s="12" t="s">
        <v>257</v>
      </c>
    </row>
    <row r="42" spans="1:15" x14ac:dyDescent="0.25">
      <c r="A42" s="30">
        <v>32</v>
      </c>
      <c r="B42" s="31" t="s">
        <v>218</v>
      </c>
      <c r="C42" s="32">
        <v>50.2</v>
      </c>
      <c r="D42" s="33" t="s">
        <v>228</v>
      </c>
      <c r="E42" s="48" t="str">
        <f t="shared" si="0"/>
        <v>Significantly Different</v>
      </c>
      <c r="G42" s="12">
        <f t="shared" si="1"/>
        <v>50.2</v>
      </c>
      <c r="H42" s="12">
        <f t="shared" si="2"/>
        <v>6</v>
      </c>
      <c r="I42" s="12" t="str">
        <f t="shared" si="3"/>
        <v>+/-</v>
      </c>
      <c r="J42" s="12" t="str">
        <f t="shared" si="4"/>
        <v>0.3</v>
      </c>
      <c r="K42" s="13">
        <f t="shared" si="5"/>
        <v>0.18237082066869301</v>
      </c>
      <c r="L42" s="13">
        <f t="shared" si="6"/>
        <v>1.1999999999999957</v>
      </c>
      <c r="M42" s="13">
        <f t="shared" si="7"/>
        <v>0.19223572402239389</v>
      </c>
      <c r="N42" s="13">
        <f t="shared" si="8"/>
        <v>6.2423361011723584</v>
      </c>
      <c r="O42" s="12" t="s">
        <v>252</v>
      </c>
    </row>
    <row r="43" spans="1:15" x14ac:dyDescent="0.25">
      <c r="A43" s="30">
        <v>32</v>
      </c>
      <c r="B43" s="31" t="s">
        <v>261</v>
      </c>
      <c r="C43" s="32">
        <v>50.2</v>
      </c>
      <c r="D43" s="33" t="s">
        <v>253</v>
      </c>
      <c r="E43" s="48" t="str">
        <f t="shared" si="0"/>
        <v>Significantly Different</v>
      </c>
      <c r="G43" s="12">
        <f t="shared" si="1"/>
        <v>50.2</v>
      </c>
      <c r="H43" s="12">
        <f t="shared" si="2"/>
        <v>6</v>
      </c>
      <c r="I43" s="12" t="str">
        <f t="shared" si="3"/>
        <v>+/-</v>
      </c>
      <c r="J43" s="12" t="str">
        <f t="shared" si="4"/>
        <v>0.6</v>
      </c>
      <c r="K43" s="13">
        <f t="shared" si="5"/>
        <v>0.36474164133738601</v>
      </c>
      <c r="L43" s="13">
        <f t="shared" si="6"/>
        <v>1.1999999999999957</v>
      </c>
      <c r="M43" s="13">
        <f t="shared" si="7"/>
        <v>0.36977279819442066</v>
      </c>
      <c r="N43" s="13">
        <f t="shared" si="8"/>
        <v>3.2452360094077415</v>
      </c>
      <c r="O43" s="12" t="s">
        <v>259</v>
      </c>
    </row>
    <row r="44" spans="1:15" x14ac:dyDescent="0.25">
      <c r="A44" s="30">
        <v>34</v>
      </c>
      <c r="B44" s="31" t="s">
        <v>258</v>
      </c>
      <c r="C44" s="32">
        <v>50</v>
      </c>
      <c r="D44" s="33" t="s">
        <v>255</v>
      </c>
      <c r="E44" s="48" t="str">
        <f t="shared" si="0"/>
        <v>Significantly Different</v>
      </c>
      <c r="G44" s="12">
        <f t="shared" si="1"/>
        <v>50</v>
      </c>
      <c r="H44" s="12">
        <f t="shared" si="2"/>
        <v>6</v>
      </c>
      <c r="I44" s="12" t="str">
        <f t="shared" si="3"/>
        <v>+/-</v>
      </c>
      <c r="J44" s="12" t="str">
        <f t="shared" si="4"/>
        <v>0.4</v>
      </c>
      <c r="K44" s="13">
        <f t="shared" si="5"/>
        <v>0.24316109422492402</v>
      </c>
      <c r="L44" s="13">
        <f t="shared" si="6"/>
        <v>1.3999999999999986</v>
      </c>
      <c r="M44" s="13">
        <f t="shared" si="7"/>
        <v>0.25064471888253259</v>
      </c>
      <c r="N44" s="13">
        <f t="shared" si="8"/>
        <v>5.5855954445867422</v>
      </c>
      <c r="O44" s="12" t="s">
        <v>261</v>
      </c>
    </row>
    <row r="45" spans="1:15" x14ac:dyDescent="0.25">
      <c r="A45" s="30">
        <v>35</v>
      </c>
      <c r="B45" s="31" t="s">
        <v>239</v>
      </c>
      <c r="C45" s="32">
        <v>49.4</v>
      </c>
      <c r="D45" s="33" t="s">
        <v>265</v>
      </c>
      <c r="E45" s="48" t="str">
        <f t="shared" si="0"/>
        <v>Significantly Different</v>
      </c>
      <c r="G45" s="12">
        <f t="shared" si="1"/>
        <v>49.4</v>
      </c>
      <c r="H45" s="12">
        <f t="shared" si="2"/>
        <v>6</v>
      </c>
      <c r="I45" s="12" t="str">
        <f t="shared" si="3"/>
        <v>+/-</v>
      </c>
      <c r="J45" s="12" t="str">
        <f t="shared" si="4"/>
        <v>0.7</v>
      </c>
      <c r="K45" s="13">
        <f t="shared" si="5"/>
        <v>0.42553191489361697</v>
      </c>
      <c r="L45" s="13">
        <f t="shared" si="6"/>
        <v>2</v>
      </c>
      <c r="M45" s="13">
        <f t="shared" si="7"/>
        <v>0.42985214661796195</v>
      </c>
      <c r="N45" s="13">
        <f t="shared" si="8"/>
        <v>4.6527626202074837</v>
      </c>
      <c r="O45" s="12" t="s">
        <v>230</v>
      </c>
    </row>
    <row r="46" spans="1:15" x14ac:dyDescent="0.25">
      <c r="A46" s="30">
        <v>36</v>
      </c>
      <c r="B46" s="31" t="s">
        <v>224</v>
      </c>
      <c r="C46" s="32">
        <v>49.1</v>
      </c>
      <c r="D46" s="33" t="s">
        <v>323</v>
      </c>
      <c r="E46" s="48" t="str">
        <f t="shared" si="0"/>
        <v>Significantly Different</v>
      </c>
      <c r="G46" s="12">
        <f t="shared" si="1"/>
        <v>49.1</v>
      </c>
      <c r="H46" s="12">
        <f t="shared" si="2"/>
        <v>6</v>
      </c>
      <c r="I46" s="12" t="str">
        <f t="shared" si="3"/>
        <v>+/-</v>
      </c>
      <c r="J46" s="12" t="str">
        <f t="shared" si="4"/>
        <v>1.9</v>
      </c>
      <c r="K46" s="13">
        <f t="shared" si="5"/>
        <v>1.1550151975683889</v>
      </c>
      <c r="L46" s="13">
        <f t="shared" si="6"/>
        <v>2.2999999999999972</v>
      </c>
      <c r="M46" s="13">
        <f t="shared" si="7"/>
        <v>1.1566138352851334</v>
      </c>
      <c r="N46" s="13">
        <f t="shared" si="8"/>
        <v>1.9885634511997614</v>
      </c>
      <c r="O46" s="12" t="s">
        <v>243</v>
      </c>
    </row>
    <row r="47" spans="1:15" x14ac:dyDescent="0.25">
      <c r="A47" s="30">
        <v>36</v>
      </c>
      <c r="B47" s="31" t="s">
        <v>249</v>
      </c>
      <c r="C47" s="32">
        <v>49.1</v>
      </c>
      <c r="D47" s="33" t="s">
        <v>255</v>
      </c>
      <c r="E47" s="48" t="str">
        <f t="shared" si="0"/>
        <v>Significantly Different</v>
      </c>
      <c r="G47" s="12">
        <f t="shared" si="1"/>
        <v>49.1</v>
      </c>
      <c r="H47" s="12">
        <f t="shared" si="2"/>
        <v>6</v>
      </c>
      <c r="I47" s="12" t="str">
        <f t="shared" si="3"/>
        <v>+/-</v>
      </c>
      <c r="J47" s="12" t="str">
        <f t="shared" si="4"/>
        <v>0.4</v>
      </c>
      <c r="K47" s="13">
        <f t="shared" si="5"/>
        <v>0.24316109422492402</v>
      </c>
      <c r="L47" s="13">
        <f t="shared" si="6"/>
        <v>2.2999999999999972</v>
      </c>
      <c r="M47" s="13">
        <f t="shared" si="7"/>
        <v>0.25064471888253259</v>
      </c>
      <c r="N47" s="13">
        <f t="shared" si="8"/>
        <v>9.1763353732496462</v>
      </c>
      <c r="O47" s="12" t="s">
        <v>260</v>
      </c>
    </row>
    <row r="48" spans="1:15" x14ac:dyDescent="0.25">
      <c r="A48" s="30">
        <v>38</v>
      </c>
      <c r="B48" s="31" t="s">
        <v>225</v>
      </c>
      <c r="C48" s="32">
        <v>48.5</v>
      </c>
      <c r="D48" s="33" t="s">
        <v>265</v>
      </c>
      <c r="E48" s="48" t="str">
        <f t="shared" si="0"/>
        <v>Significantly Different</v>
      </c>
      <c r="G48" s="12">
        <f t="shared" si="1"/>
        <v>48.5</v>
      </c>
      <c r="H48" s="12">
        <f t="shared" si="2"/>
        <v>6</v>
      </c>
      <c r="I48" s="12" t="str">
        <f t="shared" si="3"/>
        <v>+/-</v>
      </c>
      <c r="J48" s="12" t="str">
        <f t="shared" si="4"/>
        <v>0.7</v>
      </c>
      <c r="K48" s="13">
        <f t="shared" si="5"/>
        <v>0.42553191489361697</v>
      </c>
      <c r="L48" s="13">
        <f t="shared" si="6"/>
        <v>2.8999999999999986</v>
      </c>
      <c r="M48" s="13">
        <f t="shared" si="7"/>
        <v>0.42985214661796195</v>
      </c>
      <c r="N48" s="13">
        <f t="shared" si="8"/>
        <v>6.7465057993008477</v>
      </c>
      <c r="O48" s="12" t="s">
        <v>239</v>
      </c>
    </row>
    <row r="49" spans="1:15" x14ac:dyDescent="0.25">
      <c r="A49" s="30">
        <v>39</v>
      </c>
      <c r="B49" s="31" t="s">
        <v>241</v>
      </c>
      <c r="C49" s="32">
        <v>48.4</v>
      </c>
      <c r="D49" s="33" t="s">
        <v>246</v>
      </c>
      <c r="E49" s="48" t="str">
        <f t="shared" si="0"/>
        <v>Significantly Different</v>
      </c>
      <c r="G49" s="12">
        <f t="shared" si="1"/>
        <v>48.4</v>
      </c>
      <c r="H49" s="12">
        <f t="shared" si="2"/>
        <v>6</v>
      </c>
      <c r="I49" s="12" t="str">
        <f t="shared" si="3"/>
        <v>+/-</v>
      </c>
      <c r="J49" s="12" t="str">
        <f t="shared" si="4"/>
        <v>0.9</v>
      </c>
      <c r="K49" s="13">
        <f t="shared" si="5"/>
        <v>0.54711246200607899</v>
      </c>
      <c r="L49" s="13">
        <f t="shared" si="6"/>
        <v>3</v>
      </c>
      <c r="M49" s="13">
        <f t="shared" si="7"/>
        <v>0.55047933970440222</v>
      </c>
      <c r="N49" s="13">
        <f t="shared" si="8"/>
        <v>5.4497958117936767</v>
      </c>
      <c r="O49" s="12" t="s">
        <v>248</v>
      </c>
    </row>
    <row r="50" spans="1:15" x14ac:dyDescent="0.25">
      <c r="A50" s="30">
        <v>39</v>
      </c>
      <c r="B50" s="31" t="s">
        <v>251</v>
      </c>
      <c r="C50" s="32">
        <v>48.4</v>
      </c>
      <c r="D50" s="33" t="s">
        <v>253</v>
      </c>
      <c r="E50" s="48" t="str">
        <f t="shared" si="0"/>
        <v>Significantly Different</v>
      </c>
      <c r="G50" s="12">
        <f t="shared" si="1"/>
        <v>48.4</v>
      </c>
      <c r="H50" s="12">
        <f t="shared" si="2"/>
        <v>6</v>
      </c>
      <c r="I50" s="12" t="str">
        <f t="shared" si="3"/>
        <v>+/-</v>
      </c>
      <c r="J50" s="12" t="str">
        <f t="shared" si="4"/>
        <v>0.6</v>
      </c>
      <c r="K50" s="13">
        <f t="shared" si="5"/>
        <v>0.36474164133738601</v>
      </c>
      <c r="L50" s="13">
        <f t="shared" si="6"/>
        <v>3</v>
      </c>
      <c r="M50" s="13">
        <f t="shared" si="7"/>
        <v>0.36977279819442066</v>
      </c>
      <c r="N50" s="13">
        <f t="shared" si="8"/>
        <v>8.1130900235193817</v>
      </c>
      <c r="O50" s="12" t="s">
        <v>245</v>
      </c>
    </row>
    <row r="51" spans="1:15" x14ac:dyDescent="0.25">
      <c r="A51" s="30">
        <v>41</v>
      </c>
      <c r="B51" s="31" t="s">
        <v>250</v>
      </c>
      <c r="C51" s="32">
        <v>48.1</v>
      </c>
      <c r="D51" s="33" t="s">
        <v>333</v>
      </c>
      <c r="E51" s="48" t="str">
        <f t="shared" si="0"/>
        <v>Significantly Different</v>
      </c>
      <c r="G51" s="12">
        <f t="shared" si="1"/>
        <v>48.1</v>
      </c>
      <c r="H51" s="12">
        <f t="shared" si="2"/>
        <v>6</v>
      </c>
      <c r="I51" s="12" t="str">
        <f t="shared" si="3"/>
        <v>+/-</v>
      </c>
      <c r="J51" s="12" t="str">
        <f t="shared" si="4"/>
        <v>1.3</v>
      </c>
      <c r="K51" s="13">
        <f t="shared" si="5"/>
        <v>0.79027355623100304</v>
      </c>
      <c r="L51" s="13">
        <f t="shared" si="6"/>
        <v>3.2999999999999972</v>
      </c>
      <c r="M51" s="13">
        <f t="shared" si="7"/>
        <v>0.79260819516141623</v>
      </c>
      <c r="N51" s="13">
        <f t="shared" si="8"/>
        <v>4.1634694419579468</v>
      </c>
      <c r="O51" s="12" t="s">
        <v>263</v>
      </c>
    </row>
    <row r="52" spans="1:15" x14ac:dyDescent="0.25">
      <c r="A52" s="30">
        <v>42</v>
      </c>
      <c r="B52" s="31" t="s">
        <v>260</v>
      </c>
      <c r="C52" s="32">
        <v>48</v>
      </c>
      <c r="D52" s="33" t="s">
        <v>265</v>
      </c>
      <c r="E52" s="48" t="str">
        <f t="shared" si="0"/>
        <v>Significantly Different</v>
      </c>
      <c r="G52" s="12">
        <f t="shared" si="1"/>
        <v>48</v>
      </c>
      <c r="H52" s="12">
        <f t="shared" si="2"/>
        <v>6</v>
      </c>
      <c r="I52" s="12" t="str">
        <f t="shared" si="3"/>
        <v>+/-</v>
      </c>
      <c r="J52" s="12" t="str">
        <f t="shared" si="4"/>
        <v>0.7</v>
      </c>
      <c r="K52" s="13">
        <f t="shared" si="5"/>
        <v>0.42553191489361697</v>
      </c>
      <c r="L52" s="13">
        <f t="shared" si="6"/>
        <v>3.3999999999999986</v>
      </c>
      <c r="M52" s="13">
        <f t="shared" si="7"/>
        <v>0.42985214661796195</v>
      </c>
      <c r="N52" s="13">
        <f t="shared" si="8"/>
        <v>7.9096964543527184</v>
      </c>
      <c r="O52" s="12" t="s">
        <v>238</v>
      </c>
    </row>
    <row r="53" spans="1:15" x14ac:dyDescent="0.25">
      <c r="A53" s="30">
        <v>43</v>
      </c>
      <c r="B53" s="31" t="s">
        <v>254</v>
      </c>
      <c r="C53" s="32">
        <v>47.8</v>
      </c>
      <c r="D53" s="33" t="s">
        <v>314</v>
      </c>
      <c r="E53" s="48" t="str">
        <f t="shared" si="0"/>
        <v>Significantly Different</v>
      </c>
      <c r="G53" s="12">
        <f t="shared" si="1"/>
        <v>47.8</v>
      </c>
      <c r="H53" s="12">
        <f t="shared" si="2"/>
        <v>6</v>
      </c>
      <c r="I53" s="12" t="str">
        <f t="shared" si="3"/>
        <v>+/-</v>
      </c>
      <c r="J53" s="12" t="str">
        <f t="shared" si="4"/>
        <v>1.1</v>
      </c>
      <c r="K53" s="13">
        <f t="shared" si="5"/>
        <v>0.66869300911854113</v>
      </c>
      <c r="L53" s="13">
        <f t="shared" si="6"/>
        <v>3.6000000000000014</v>
      </c>
      <c r="M53" s="13">
        <f t="shared" si="7"/>
        <v>0.67145051776214359</v>
      </c>
      <c r="N53" s="13">
        <f t="shared" si="8"/>
        <v>5.3615268806379488</v>
      </c>
      <c r="O53" s="12" t="s">
        <v>251</v>
      </c>
    </row>
    <row r="54" spans="1:15" x14ac:dyDescent="0.25">
      <c r="A54" s="30">
        <v>44</v>
      </c>
      <c r="B54" s="31" t="s">
        <v>221</v>
      </c>
      <c r="C54" s="32">
        <v>47.7</v>
      </c>
      <c r="D54" s="33" t="s">
        <v>321</v>
      </c>
      <c r="E54" s="48" t="str">
        <f t="shared" si="0"/>
        <v>Significantly Different</v>
      </c>
      <c r="G54" s="12">
        <f t="shared" si="1"/>
        <v>47.7</v>
      </c>
      <c r="H54" s="12">
        <f t="shared" si="2"/>
        <v>6</v>
      </c>
      <c r="I54" s="12" t="str">
        <f t="shared" si="3"/>
        <v>+/-</v>
      </c>
      <c r="J54" s="12" t="str">
        <f t="shared" si="4"/>
        <v>1.2</v>
      </c>
      <c r="K54" s="13">
        <f t="shared" si="5"/>
        <v>0.72948328267477203</v>
      </c>
      <c r="L54" s="13">
        <f t="shared" si="6"/>
        <v>3.6999999999999957</v>
      </c>
      <c r="M54" s="13">
        <f t="shared" si="7"/>
        <v>0.73201182849801194</v>
      </c>
      <c r="N54" s="13">
        <f t="shared" si="8"/>
        <v>5.0545631312978774</v>
      </c>
      <c r="O54" s="12" t="s">
        <v>258</v>
      </c>
    </row>
    <row r="55" spans="1:15" x14ac:dyDescent="0.25">
      <c r="A55" s="30">
        <v>45</v>
      </c>
      <c r="B55" s="31" t="s">
        <v>263</v>
      </c>
      <c r="C55" s="32">
        <v>47.5</v>
      </c>
      <c r="D55" s="33" t="s">
        <v>246</v>
      </c>
      <c r="E55" s="48" t="str">
        <f t="shared" si="0"/>
        <v>Significantly Different</v>
      </c>
      <c r="G55" s="12">
        <f t="shared" si="1"/>
        <v>47.5</v>
      </c>
      <c r="H55" s="12">
        <f t="shared" si="2"/>
        <v>6</v>
      </c>
      <c r="I55" s="12" t="str">
        <f t="shared" si="3"/>
        <v>+/-</v>
      </c>
      <c r="J55" s="12" t="str">
        <f t="shared" si="4"/>
        <v>0.9</v>
      </c>
      <c r="K55" s="13">
        <f t="shared" si="5"/>
        <v>0.54711246200607899</v>
      </c>
      <c r="L55" s="13">
        <f t="shared" si="6"/>
        <v>3.8999999999999986</v>
      </c>
      <c r="M55" s="13">
        <f t="shared" si="7"/>
        <v>0.55047933970440222</v>
      </c>
      <c r="N55" s="13">
        <f t="shared" si="8"/>
        <v>7.084734555331778</v>
      </c>
      <c r="O55" s="12" t="s">
        <v>232</v>
      </c>
    </row>
    <row r="56" spans="1:15" x14ac:dyDescent="0.25">
      <c r="A56" s="30">
        <v>46</v>
      </c>
      <c r="B56" s="31" t="s">
        <v>215</v>
      </c>
      <c r="C56" s="32">
        <v>47.3</v>
      </c>
      <c r="D56" s="33" t="s">
        <v>314</v>
      </c>
      <c r="E56" s="48" t="str">
        <f t="shared" si="0"/>
        <v>Significantly Different</v>
      </c>
      <c r="G56" s="12">
        <f t="shared" si="1"/>
        <v>47.3</v>
      </c>
      <c r="H56" s="12">
        <f t="shared" si="2"/>
        <v>6</v>
      </c>
      <c r="I56" s="12" t="str">
        <f t="shared" si="3"/>
        <v>+/-</v>
      </c>
      <c r="J56" s="12" t="str">
        <f t="shared" si="4"/>
        <v>1.1</v>
      </c>
      <c r="K56" s="13">
        <f t="shared" si="5"/>
        <v>0.66869300911854113</v>
      </c>
      <c r="L56" s="13">
        <f t="shared" si="6"/>
        <v>4.1000000000000014</v>
      </c>
      <c r="M56" s="13">
        <f t="shared" si="7"/>
        <v>0.67145051776214359</v>
      </c>
      <c r="N56" s="13">
        <f t="shared" si="8"/>
        <v>6.1061833918376633</v>
      </c>
      <c r="O56" s="12" t="s">
        <v>209</v>
      </c>
    </row>
    <row r="57" spans="1:15" x14ac:dyDescent="0.25">
      <c r="A57" s="30">
        <v>47</v>
      </c>
      <c r="B57" s="31" t="s">
        <v>208</v>
      </c>
      <c r="C57" s="32">
        <v>46</v>
      </c>
      <c r="D57" s="33" t="s">
        <v>246</v>
      </c>
      <c r="E57" s="48" t="str">
        <f t="shared" si="0"/>
        <v>Significantly Different</v>
      </c>
      <c r="G57" s="12">
        <f t="shared" si="1"/>
        <v>46</v>
      </c>
      <c r="H57" s="12">
        <f t="shared" si="2"/>
        <v>6</v>
      </c>
      <c r="I57" s="12" t="str">
        <f t="shared" si="3"/>
        <v>+/-</v>
      </c>
      <c r="J57" s="12" t="str">
        <f t="shared" si="4"/>
        <v>0.9</v>
      </c>
      <c r="K57" s="13">
        <f t="shared" si="5"/>
        <v>0.54711246200607899</v>
      </c>
      <c r="L57" s="13">
        <f t="shared" si="6"/>
        <v>5.3999999999999986</v>
      </c>
      <c r="M57" s="13">
        <f t="shared" si="7"/>
        <v>0.55047933970440222</v>
      </c>
      <c r="N57" s="13">
        <f t="shared" si="8"/>
        <v>9.8096324612286168</v>
      </c>
      <c r="O57" s="12" t="s">
        <v>262</v>
      </c>
    </row>
    <row r="58" spans="1:15" x14ac:dyDescent="0.25">
      <c r="A58" s="30">
        <v>48</v>
      </c>
      <c r="B58" s="31" t="s">
        <v>229</v>
      </c>
      <c r="C58" s="32">
        <v>44.5</v>
      </c>
      <c r="D58" s="33" t="s">
        <v>217</v>
      </c>
      <c r="E58" s="48" t="str">
        <f t="shared" si="0"/>
        <v>Significantly Different</v>
      </c>
      <c r="G58" s="12">
        <f t="shared" si="1"/>
        <v>44.5</v>
      </c>
      <c r="H58" s="12">
        <f t="shared" si="2"/>
        <v>6</v>
      </c>
      <c r="I58" s="12" t="str">
        <f t="shared" si="3"/>
        <v>+/-</v>
      </c>
      <c r="J58" s="12" t="str">
        <f t="shared" si="4"/>
        <v>0.5</v>
      </c>
      <c r="K58" s="13">
        <f t="shared" si="5"/>
        <v>0.303951367781155</v>
      </c>
      <c r="L58" s="13">
        <f t="shared" si="6"/>
        <v>6.8999999999999986</v>
      </c>
      <c r="M58" s="13">
        <f t="shared" si="7"/>
        <v>0.30997079109986531</v>
      </c>
      <c r="N58" s="13">
        <f t="shared" si="8"/>
        <v>22.260161918859577</v>
      </c>
      <c r="O58" s="12" t="s">
        <v>256</v>
      </c>
    </row>
    <row r="59" spans="1:15" x14ac:dyDescent="0.25">
      <c r="A59" s="30">
        <v>49</v>
      </c>
      <c r="B59" s="31" t="s">
        <v>213</v>
      </c>
      <c r="C59" s="32">
        <v>43.5</v>
      </c>
      <c r="D59" s="33" t="s">
        <v>265</v>
      </c>
      <c r="E59" s="48" t="str">
        <f t="shared" si="0"/>
        <v>Significantly Different</v>
      </c>
      <c r="G59" s="12">
        <f t="shared" si="1"/>
        <v>43.5</v>
      </c>
      <c r="H59" s="12">
        <f t="shared" si="2"/>
        <v>6</v>
      </c>
      <c r="I59" s="12" t="str">
        <f t="shared" si="3"/>
        <v>+/-</v>
      </c>
      <c r="J59" s="12" t="str">
        <f t="shared" si="4"/>
        <v>0.7</v>
      </c>
      <c r="K59" s="13">
        <f t="shared" si="5"/>
        <v>0.42553191489361697</v>
      </c>
      <c r="L59" s="13">
        <f t="shared" si="6"/>
        <v>7.8999999999999986</v>
      </c>
      <c r="M59" s="13">
        <f t="shared" si="7"/>
        <v>0.42985214661796195</v>
      </c>
      <c r="N59" s="13">
        <f t="shared" si="8"/>
        <v>18.378412349819556</v>
      </c>
      <c r="O59" s="12" t="s">
        <v>212</v>
      </c>
    </row>
    <row r="60" spans="1:15" x14ac:dyDescent="0.25">
      <c r="A60" s="30">
        <v>50</v>
      </c>
      <c r="B60" s="31" t="s">
        <v>252</v>
      </c>
      <c r="C60" s="32">
        <v>41.5</v>
      </c>
      <c r="D60" s="33" t="s">
        <v>333</v>
      </c>
      <c r="E60" s="48" t="str">
        <f t="shared" si="0"/>
        <v>Significantly Different</v>
      </c>
      <c r="G60" s="12">
        <f t="shared" si="1"/>
        <v>41.5</v>
      </c>
      <c r="H60" s="12">
        <f t="shared" si="2"/>
        <v>6</v>
      </c>
      <c r="I60" s="12" t="str">
        <f t="shared" si="3"/>
        <v>+/-</v>
      </c>
      <c r="J60" s="12" t="str">
        <f t="shared" si="4"/>
        <v>1.3</v>
      </c>
      <c r="K60" s="13">
        <f t="shared" si="5"/>
        <v>0.79027355623100304</v>
      </c>
      <c r="L60" s="13">
        <f t="shared" si="6"/>
        <v>9.8999999999999986</v>
      </c>
      <c r="M60" s="13">
        <f t="shared" si="7"/>
        <v>0.79260819516141623</v>
      </c>
      <c r="N60" s="13">
        <f t="shared" si="8"/>
        <v>12.490408325873849</v>
      </c>
      <c r="O60" s="12" t="s">
        <v>234</v>
      </c>
    </row>
    <row r="61" spans="1:15" x14ac:dyDescent="0.25">
      <c r="A61" s="30">
        <v>51</v>
      </c>
      <c r="B61" s="31" t="s">
        <v>212</v>
      </c>
      <c r="C61" s="32">
        <v>39.6</v>
      </c>
      <c r="D61" s="33" t="s">
        <v>321</v>
      </c>
      <c r="E61" s="48" t="str">
        <f t="shared" si="0"/>
        <v>Significantly Different</v>
      </c>
      <c r="G61" s="12">
        <f t="shared" si="1"/>
        <v>39.6</v>
      </c>
      <c r="H61" s="12">
        <f t="shared" si="2"/>
        <v>6</v>
      </c>
      <c r="I61" s="12" t="str">
        <f t="shared" si="3"/>
        <v>+/-</v>
      </c>
      <c r="J61" s="12" t="str">
        <f t="shared" si="4"/>
        <v>1.2</v>
      </c>
      <c r="K61" s="13">
        <f t="shared" si="5"/>
        <v>0.72948328267477203</v>
      </c>
      <c r="L61" s="13">
        <f t="shared" si="6"/>
        <v>11.799999999999997</v>
      </c>
      <c r="M61" s="13">
        <f t="shared" si="7"/>
        <v>0.73201182849801194</v>
      </c>
      <c r="N61" s="13">
        <f t="shared" si="8"/>
        <v>16.119958094409458</v>
      </c>
      <c r="O61" s="12" t="s">
        <v>216</v>
      </c>
    </row>
    <row r="62" spans="1:15" ht="15.75" thickBot="1" x14ac:dyDescent="0.3">
      <c r="A62" s="36"/>
      <c r="B62" s="37" t="s">
        <v>264</v>
      </c>
      <c r="C62" s="38">
        <v>29.6</v>
      </c>
      <c r="D62" s="39" t="s">
        <v>246</v>
      </c>
      <c r="E62" s="49" t="str">
        <f t="shared" si="0"/>
        <v>Significantly Different</v>
      </c>
      <c r="G62" s="12">
        <f t="shared" si="1"/>
        <v>29.6</v>
      </c>
      <c r="H62" s="12">
        <f t="shared" si="2"/>
        <v>6</v>
      </c>
      <c r="I62" s="12" t="str">
        <f t="shared" si="3"/>
        <v>+/-</v>
      </c>
      <c r="J62" s="12" t="str">
        <f t="shared" si="4"/>
        <v>0.9</v>
      </c>
      <c r="K62" s="13">
        <f t="shared" si="5"/>
        <v>0.54711246200607899</v>
      </c>
      <c r="L62" s="13">
        <f t="shared" si="6"/>
        <v>21.799999999999997</v>
      </c>
      <c r="M62" s="13">
        <f t="shared" si="7"/>
        <v>0.55047933970440222</v>
      </c>
      <c r="N62" s="13">
        <f t="shared" si="8"/>
        <v>39.601849565700718</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149" priority="5" operator="equal">
      <formula>"State Selected"</formula>
    </cfRule>
    <cfRule type="cellIs" dxfId="148" priority="6" operator="equal">
      <formula>"Not Significantly Different"</formula>
    </cfRule>
  </conditionalFormatting>
  <conditionalFormatting sqref="E10:E62">
    <cfRule type="cellIs" dxfId="147" priority="1" operator="equal">
      <formula>"OTHER ERROR"</formula>
    </cfRule>
    <cfRule type="cellIs" dxfId="146" priority="2" operator="equal">
      <formula>"Statistical Test not applicable"</formula>
    </cfRule>
    <cfRule type="cellIs" dxfId="145" priority="3" operator="equal">
      <formula>"Geography Selected"</formula>
    </cfRule>
    <cfRule type="cellIs" dxfId="144"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D93F8269-B007-4463-9E59-01435183A2F7}">
      <formula1>$O$10:$O$62</formula1>
    </dataValidation>
  </dataValidation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B364B-CF68-4594-A0E6-7C4E0243A33F}">
  <sheetPr codeName="Sheet132"/>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131</v>
      </c>
    </row>
    <row r="2" spans="1:16" x14ac:dyDescent="0.25">
      <c r="A2" s="14" t="s">
        <v>181</v>
      </c>
      <c r="B2" s="12" t="s">
        <v>702</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15.6</v>
      </c>
      <c r="C6" s="12" t="s">
        <v>188</v>
      </c>
      <c r="H6" s="19" t="s">
        <v>189</v>
      </c>
      <c r="I6" s="12">
        <f>VLOOKUP($B$4,$B$9:$K$62,6,FALSE)</f>
        <v>15.6</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15.6</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15.6</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226</v>
      </c>
      <c r="C11" s="32">
        <v>27.7</v>
      </c>
      <c r="D11" s="35" t="s">
        <v>321</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27.7</v>
      </c>
      <c r="H11" s="12">
        <f t="shared" ref="H11:H62" si="2">LEN(TRIM(D11))</f>
        <v>6</v>
      </c>
      <c r="I11" s="12" t="str">
        <f t="shared" ref="I11:I62" si="3">IF(H11&gt;=3,MID(TRIM(D11),1,3),"NO")</f>
        <v>+/-</v>
      </c>
      <c r="J11" s="12" t="str">
        <f t="shared" ref="J11:J62" si="4">IF(TRIM(I11)="+/-",MID(TRIM(D11),4,H11-3),D11)</f>
        <v>1.2</v>
      </c>
      <c r="K11" s="13">
        <f t="shared" ref="K11:K62" si="5">IF(TRIM(J11)="*****",0,IF(ISERROR(VALUE(J11)),"NA",VALUE(J11/$I$4)))</f>
        <v>0.72948328267477203</v>
      </c>
      <c r="L11" s="13">
        <f t="shared" ref="L11:L62" si="6">IF(AND(ISNUMBER(G11),ISNUMBER($I$6)),$I$6-G11,"N/A")</f>
        <v>-12.1</v>
      </c>
      <c r="M11" s="13">
        <f t="shared" ref="M11:M62" si="7">IF(AND(ISNUMBER(K11),ISNUMBER($I$7)),SQRT(K11^2+($I$7)^2),"N/A")</f>
        <v>0.73201182849801194</v>
      </c>
      <c r="N11" s="13">
        <f>IF(AND(ISNUMBER(L11),ISNUMBER(M11),M11&lt;&gt;0),L11/M11,"NA")</f>
        <v>-16.529787537487671</v>
      </c>
      <c r="O11" s="12" t="s">
        <v>208</v>
      </c>
    </row>
    <row r="12" spans="1:16" x14ac:dyDescent="0.25">
      <c r="A12" s="30">
        <v>2</v>
      </c>
      <c r="B12" s="31" t="s">
        <v>262</v>
      </c>
      <c r="C12" s="32">
        <v>18.600000000000001</v>
      </c>
      <c r="D12" s="33" t="s">
        <v>228</v>
      </c>
      <c r="E12" s="48" t="str">
        <f t="shared" si="0"/>
        <v>Significantly Different</v>
      </c>
      <c r="G12" s="12">
        <f t="shared" si="1"/>
        <v>18.600000000000001</v>
      </c>
      <c r="H12" s="12">
        <f t="shared" si="2"/>
        <v>6</v>
      </c>
      <c r="I12" s="12" t="str">
        <f t="shared" si="3"/>
        <v>+/-</v>
      </c>
      <c r="J12" s="12" t="str">
        <f t="shared" si="4"/>
        <v>0.3</v>
      </c>
      <c r="K12" s="13">
        <f t="shared" si="5"/>
        <v>0.18237082066869301</v>
      </c>
      <c r="L12" s="13">
        <f t="shared" si="6"/>
        <v>-3.0000000000000018</v>
      </c>
      <c r="M12" s="13">
        <f t="shared" si="7"/>
        <v>0.19223572402239389</v>
      </c>
      <c r="N12" s="13">
        <f t="shared" ref="N12:N62" si="8">IF(AND(ISNUMBER(L12),ISNUMBER(M12),M12&lt;&gt;0),L12/M12,"NA")</f>
        <v>-15.60584025293096</v>
      </c>
      <c r="O12" s="12" t="s">
        <v>211</v>
      </c>
    </row>
    <row r="13" spans="1:16" x14ac:dyDescent="0.25">
      <c r="A13" s="30">
        <v>3</v>
      </c>
      <c r="B13" s="31" t="s">
        <v>220</v>
      </c>
      <c r="C13" s="32">
        <v>18.399999999999999</v>
      </c>
      <c r="D13" s="33" t="s">
        <v>255</v>
      </c>
      <c r="E13" s="48" t="str">
        <f t="shared" si="0"/>
        <v>Significantly Different</v>
      </c>
      <c r="G13" s="12">
        <f t="shared" si="1"/>
        <v>18.399999999999999</v>
      </c>
      <c r="H13" s="12">
        <f t="shared" si="2"/>
        <v>6</v>
      </c>
      <c r="I13" s="12" t="str">
        <f t="shared" si="3"/>
        <v>+/-</v>
      </c>
      <c r="J13" s="12" t="str">
        <f t="shared" si="4"/>
        <v>0.4</v>
      </c>
      <c r="K13" s="13">
        <f t="shared" si="5"/>
        <v>0.24316109422492402</v>
      </c>
      <c r="L13" s="13">
        <f t="shared" si="6"/>
        <v>-2.7999999999999989</v>
      </c>
      <c r="M13" s="13">
        <f t="shared" si="7"/>
        <v>0.25064471888253259</v>
      </c>
      <c r="N13" s="13">
        <f t="shared" si="8"/>
        <v>-11.171190889173491</v>
      </c>
      <c r="O13" s="12" t="s">
        <v>213</v>
      </c>
    </row>
    <row r="14" spans="1:16" x14ac:dyDescent="0.25">
      <c r="A14" s="30">
        <v>3</v>
      </c>
      <c r="B14" s="31" t="s">
        <v>244</v>
      </c>
      <c r="C14" s="32">
        <v>18.399999999999999</v>
      </c>
      <c r="D14" s="33" t="s">
        <v>255</v>
      </c>
      <c r="E14" s="48" t="str">
        <f t="shared" si="0"/>
        <v>Significantly Different</v>
      </c>
      <c r="G14" s="12">
        <f t="shared" si="1"/>
        <v>18.399999999999999</v>
      </c>
      <c r="H14" s="12">
        <f t="shared" si="2"/>
        <v>6</v>
      </c>
      <c r="I14" s="12" t="str">
        <f t="shared" si="3"/>
        <v>+/-</v>
      </c>
      <c r="J14" s="12" t="str">
        <f t="shared" si="4"/>
        <v>0.4</v>
      </c>
      <c r="K14" s="13">
        <f t="shared" si="5"/>
        <v>0.24316109422492402</v>
      </c>
      <c r="L14" s="13">
        <f t="shared" si="6"/>
        <v>-2.7999999999999989</v>
      </c>
      <c r="M14" s="13">
        <f t="shared" si="7"/>
        <v>0.25064471888253259</v>
      </c>
      <c r="N14" s="13">
        <f t="shared" si="8"/>
        <v>-11.171190889173491</v>
      </c>
      <c r="O14" s="12" t="s">
        <v>215</v>
      </c>
    </row>
    <row r="15" spans="1:16" x14ac:dyDescent="0.25">
      <c r="A15" s="30">
        <v>5</v>
      </c>
      <c r="B15" s="31" t="s">
        <v>247</v>
      </c>
      <c r="C15" s="32">
        <v>18.100000000000001</v>
      </c>
      <c r="D15" s="33" t="s">
        <v>228</v>
      </c>
      <c r="E15" s="48" t="str">
        <f t="shared" si="0"/>
        <v>Significantly Different</v>
      </c>
      <c r="G15" s="12">
        <f t="shared" si="1"/>
        <v>18.100000000000001</v>
      </c>
      <c r="H15" s="12">
        <f t="shared" si="2"/>
        <v>6</v>
      </c>
      <c r="I15" s="12" t="str">
        <f t="shared" si="3"/>
        <v>+/-</v>
      </c>
      <c r="J15" s="12" t="str">
        <f t="shared" si="4"/>
        <v>0.3</v>
      </c>
      <c r="K15" s="13">
        <f t="shared" si="5"/>
        <v>0.18237082066869301</v>
      </c>
      <c r="L15" s="13">
        <f t="shared" si="6"/>
        <v>-2.5000000000000018</v>
      </c>
      <c r="M15" s="13">
        <f t="shared" si="7"/>
        <v>0.19223572402239389</v>
      </c>
      <c r="N15" s="13">
        <f t="shared" si="8"/>
        <v>-13.004866877442469</v>
      </c>
      <c r="O15" s="12" t="s">
        <v>218</v>
      </c>
    </row>
    <row r="16" spans="1:16" x14ac:dyDescent="0.25">
      <c r="A16" s="30">
        <v>6</v>
      </c>
      <c r="B16" s="31" t="s">
        <v>222</v>
      </c>
      <c r="C16" s="32">
        <v>18</v>
      </c>
      <c r="D16" s="33" t="s">
        <v>217</v>
      </c>
      <c r="E16" s="48" t="str">
        <f t="shared" si="0"/>
        <v>Significantly Different</v>
      </c>
      <c r="G16" s="12">
        <f t="shared" si="1"/>
        <v>18</v>
      </c>
      <c r="H16" s="12">
        <f t="shared" si="2"/>
        <v>6</v>
      </c>
      <c r="I16" s="12" t="str">
        <f t="shared" si="3"/>
        <v>+/-</v>
      </c>
      <c r="J16" s="12" t="str">
        <f t="shared" si="4"/>
        <v>0.5</v>
      </c>
      <c r="K16" s="13">
        <f t="shared" si="5"/>
        <v>0.303951367781155</v>
      </c>
      <c r="L16" s="13">
        <f t="shared" si="6"/>
        <v>-2.4000000000000004</v>
      </c>
      <c r="M16" s="13">
        <f t="shared" si="7"/>
        <v>0.30997079109986531</v>
      </c>
      <c r="N16" s="13">
        <f t="shared" si="8"/>
        <v>-7.7426650152555077</v>
      </c>
      <c r="O16" s="12" t="s">
        <v>220</v>
      </c>
    </row>
    <row r="17" spans="1:15" x14ac:dyDescent="0.25">
      <c r="A17" s="30">
        <v>7</v>
      </c>
      <c r="B17" s="31" t="s">
        <v>257</v>
      </c>
      <c r="C17" s="32">
        <v>17.7</v>
      </c>
      <c r="D17" s="33" t="s">
        <v>228</v>
      </c>
      <c r="E17" s="48" t="str">
        <f t="shared" si="0"/>
        <v>Significantly Different</v>
      </c>
      <c r="G17" s="12">
        <f t="shared" si="1"/>
        <v>17.7</v>
      </c>
      <c r="H17" s="12">
        <f t="shared" si="2"/>
        <v>6</v>
      </c>
      <c r="I17" s="12" t="str">
        <f t="shared" si="3"/>
        <v>+/-</v>
      </c>
      <c r="J17" s="12" t="str">
        <f t="shared" si="4"/>
        <v>0.3</v>
      </c>
      <c r="K17" s="13">
        <f t="shared" si="5"/>
        <v>0.18237082066869301</v>
      </c>
      <c r="L17" s="13">
        <f t="shared" si="6"/>
        <v>-2.0999999999999996</v>
      </c>
      <c r="M17" s="13">
        <f t="shared" si="7"/>
        <v>0.19223572402239389</v>
      </c>
      <c r="N17" s="13">
        <f t="shared" si="8"/>
        <v>-10.924088177051663</v>
      </c>
      <c r="O17" s="12" t="s">
        <v>222</v>
      </c>
    </row>
    <row r="18" spans="1:15" x14ac:dyDescent="0.25">
      <c r="A18" s="30">
        <v>8</v>
      </c>
      <c r="B18" s="31" t="s">
        <v>256</v>
      </c>
      <c r="C18" s="32">
        <v>17.2</v>
      </c>
      <c r="D18" s="33" t="s">
        <v>228</v>
      </c>
      <c r="E18" s="48" t="str">
        <f t="shared" si="0"/>
        <v>Significantly Different</v>
      </c>
      <c r="G18" s="12">
        <f t="shared" si="1"/>
        <v>17.2</v>
      </c>
      <c r="H18" s="12">
        <f t="shared" si="2"/>
        <v>6</v>
      </c>
      <c r="I18" s="12" t="str">
        <f t="shared" si="3"/>
        <v>+/-</v>
      </c>
      <c r="J18" s="12" t="str">
        <f t="shared" si="4"/>
        <v>0.3</v>
      </c>
      <c r="K18" s="13">
        <f t="shared" si="5"/>
        <v>0.18237082066869301</v>
      </c>
      <c r="L18" s="13">
        <f t="shared" si="6"/>
        <v>-1.5999999999999996</v>
      </c>
      <c r="M18" s="13">
        <f t="shared" si="7"/>
        <v>0.19223572402239389</v>
      </c>
      <c r="N18" s="13">
        <f t="shared" si="8"/>
        <v>-8.3231148015631717</v>
      </c>
      <c r="O18" s="12" t="s">
        <v>224</v>
      </c>
    </row>
    <row r="19" spans="1:15" x14ac:dyDescent="0.25">
      <c r="A19" s="30">
        <v>9</v>
      </c>
      <c r="B19" s="31" t="s">
        <v>230</v>
      </c>
      <c r="C19" s="32">
        <v>17</v>
      </c>
      <c r="D19" s="33" t="s">
        <v>320</v>
      </c>
      <c r="E19" s="48" t="str">
        <f t="shared" si="0"/>
        <v>Significantly Different</v>
      </c>
      <c r="G19" s="12">
        <f t="shared" si="1"/>
        <v>17</v>
      </c>
      <c r="H19" s="12">
        <f t="shared" si="2"/>
        <v>6</v>
      </c>
      <c r="I19" s="12" t="str">
        <f t="shared" si="3"/>
        <v>+/-</v>
      </c>
      <c r="J19" s="12" t="str">
        <f t="shared" si="4"/>
        <v>1.0</v>
      </c>
      <c r="K19" s="13">
        <f t="shared" si="5"/>
        <v>0.60790273556231</v>
      </c>
      <c r="L19" s="13">
        <f t="shared" si="6"/>
        <v>-1.4000000000000004</v>
      </c>
      <c r="M19" s="13">
        <f t="shared" si="7"/>
        <v>0.61093468821403585</v>
      </c>
      <c r="N19" s="13">
        <f t="shared" si="8"/>
        <v>-2.2915706490536056</v>
      </c>
      <c r="O19" s="12" t="s">
        <v>226</v>
      </c>
    </row>
    <row r="20" spans="1:15" x14ac:dyDescent="0.25">
      <c r="A20" s="30">
        <v>10</v>
      </c>
      <c r="B20" s="31" t="s">
        <v>240</v>
      </c>
      <c r="C20" s="32">
        <v>16.899999999999999</v>
      </c>
      <c r="D20" s="35" t="s">
        <v>228</v>
      </c>
      <c r="E20" s="48" t="str">
        <f t="shared" si="0"/>
        <v>Significantly Different</v>
      </c>
      <c r="G20" s="12">
        <f t="shared" si="1"/>
        <v>16.899999999999999</v>
      </c>
      <c r="H20" s="12">
        <f t="shared" si="2"/>
        <v>6</v>
      </c>
      <c r="I20" s="12" t="str">
        <f t="shared" si="3"/>
        <v>+/-</v>
      </c>
      <c r="J20" s="12" t="str">
        <f t="shared" si="4"/>
        <v>0.3</v>
      </c>
      <c r="K20" s="13">
        <f t="shared" si="5"/>
        <v>0.18237082066869301</v>
      </c>
      <c r="L20" s="13">
        <f t="shared" si="6"/>
        <v>-1.2999999999999989</v>
      </c>
      <c r="M20" s="13">
        <f t="shared" si="7"/>
        <v>0.19223572402239389</v>
      </c>
      <c r="N20" s="13">
        <f t="shared" si="8"/>
        <v>-6.762530776270073</v>
      </c>
      <c r="O20" s="12" t="s">
        <v>229</v>
      </c>
    </row>
    <row r="21" spans="1:15" x14ac:dyDescent="0.25">
      <c r="A21" s="30">
        <v>11</v>
      </c>
      <c r="B21" s="31" t="s">
        <v>214</v>
      </c>
      <c r="C21" s="32">
        <v>16.5</v>
      </c>
      <c r="D21" s="33" t="s">
        <v>294</v>
      </c>
      <c r="E21" s="48" t="str">
        <f t="shared" si="0"/>
        <v>Significantly Different</v>
      </c>
      <c r="G21" s="12">
        <f t="shared" si="1"/>
        <v>16.5</v>
      </c>
      <c r="H21" s="12">
        <f t="shared" si="2"/>
        <v>6</v>
      </c>
      <c r="I21" s="12" t="str">
        <f t="shared" si="3"/>
        <v>+/-</v>
      </c>
      <c r="J21" s="12" t="str">
        <f t="shared" si="4"/>
        <v>0.8</v>
      </c>
      <c r="K21" s="13">
        <f t="shared" si="5"/>
        <v>0.48632218844984804</v>
      </c>
      <c r="L21" s="13">
        <f t="shared" si="6"/>
        <v>-0.90000000000000036</v>
      </c>
      <c r="M21" s="13">
        <f t="shared" si="7"/>
        <v>0.49010685399991183</v>
      </c>
      <c r="N21" s="13">
        <f t="shared" si="8"/>
        <v>-1.8363342455932319</v>
      </c>
      <c r="O21" s="12" t="s">
        <v>231</v>
      </c>
    </row>
    <row r="22" spans="1:15" x14ac:dyDescent="0.25">
      <c r="A22" s="30">
        <v>12</v>
      </c>
      <c r="B22" s="31" t="s">
        <v>235</v>
      </c>
      <c r="C22" s="32">
        <v>16.399999999999999</v>
      </c>
      <c r="D22" s="33" t="s">
        <v>210</v>
      </c>
      <c r="E22" s="48" t="str">
        <f t="shared" si="0"/>
        <v>Significantly Different</v>
      </c>
      <c r="G22" s="12">
        <f t="shared" si="1"/>
        <v>16.399999999999999</v>
      </c>
      <c r="H22" s="12">
        <f t="shared" si="2"/>
        <v>6</v>
      </c>
      <c r="I22" s="12" t="str">
        <f t="shared" si="3"/>
        <v>+/-</v>
      </c>
      <c r="J22" s="12" t="str">
        <f t="shared" si="4"/>
        <v>0.2</v>
      </c>
      <c r="K22" s="13">
        <f t="shared" si="5"/>
        <v>0.12158054711246201</v>
      </c>
      <c r="L22" s="13">
        <f t="shared" si="6"/>
        <v>-0.79999999999999893</v>
      </c>
      <c r="M22" s="13">
        <f t="shared" si="7"/>
        <v>0.1359311840425404</v>
      </c>
      <c r="N22" s="13">
        <f t="shared" si="8"/>
        <v>-5.8853309167794388</v>
      </c>
      <c r="O22" s="12" t="s">
        <v>233</v>
      </c>
    </row>
    <row r="23" spans="1:15" x14ac:dyDescent="0.25">
      <c r="A23" s="30">
        <v>13</v>
      </c>
      <c r="B23" s="31" t="s">
        <v>223</v>
      </c>
      <c r="C23" s="32">
        <v>16.100000000000001</v>
      </c>
      <c r="D23" s="33" t="s">
        <v>265</v>
      </c>
      <c r="E23" s="48" t="str">
        <f t="shared" si="0"/>
        <v>Not Significantly Different</v>
      </c>
      <c r="G23" s="12">
        <f t="shared" si="1"/>
        <v>16.100000000000001</v>
      </c>
      <c r="H23" s="12">
        <f t="shared" si="2"/>
        <v>6</v>
      </c>
      <c r="I23" s="12" t="str">
        <f t="shared" si="3"/>
        <v>+/-</v>
      </c>
      <c r="J23" s="12" t="str">
        <f t="shared" si="4"/>
        <v>0.7</v>
      </c>
      <c r="K23" s="13">
        <f t="shared" si="5"/>
        <v>0.42553191489361697</v>
      </c>
      <c r="L23" s="13">
        <f t="shared" si="6"/>
        <v>-0.50000000000000178</v>
      </c>
      <c r="M23" s="13">
        <f t="shared" si="7"/>
        <v>0.42985214661796195</v>
      </c>
      <c r="N23" s="13">
        <f t="shared" si="8"/>
        <v>-1.1631906550518749</v>
      </c>
      <c r="O23" s="12" t="s">
        <v>221</v>
      </c>
    </row>
    <row r="24" spans="1:15" x14ac:dyDescent="0.25">
      <c r="A24" s="30">
        <v>14</v>
      </c>
      <c r="B24" s="31" t="s">
        <v>218</v>
      </c>
      <c r="C24" s="32">
        <v>16</v>
      </c>
      <c r="D24" s="33" t="s">
        <v>206</v>
      </c>
      <c r="E24" s="48" t="str">
        <f t="shared" si="0"/>
        <v>Significantly Different</v>
      </c>
      <c r="G24" s="12">
        <f t="shared" si="1"/>
        <v>16</v>
      </c>
      <c r="H24" s="12">
        <f t="shared" si="2"/>
        <v>6</v>
      </c>
      <c r="I24" s="12" t="str">
        <f t="shared" si="3"/>
        <v>+/-</v>
      </c>
      <c r="J24" s="12" t="str">
        <f t="shared" si="4"/>
        <v>0.1</v>
      </c>
      <c r="K24" s="13">
        <f t="shared" si="5"/>
        <v>6.0790273556231005E-2</v>
      </c>
      <c r="L24" s="13">
        <f t="shared" si="6"/>
        <v>-0.40000000000000036</v>
      </c>
      <c r="M24" s="13">
        <f t="shared" si="7"/>
        <v>8.5970429323592404E-2</v>
      </c>
      <c r="N24" s="13">
        <f t="shared" si="8"/>
        <v>-4.6527626202074872</v>
      </c>
      <c r="O24" s="12" t="s">
        <v>235</v>
      </c>
    </row>
    <row r="25" spans="1:15" x14ac:dyDescent="0.25">
      <c r="A25" s="30">
        <v>14</v>
      </c>
      <c r="B25" s="31" t="s">
        <v>227</v>
      </c>
      <c r="C25" s="32">
        <v>16</v>
      </c>
      <c r="D25" s="33" t="s">
        <v>217</v>
      </c>
      <c r="E25" s="48" t="str">
        <f t="shared" si="0"/>
        <v>Not Significantly Different</v>
      </c>
      <c r="G25" s="12">
        <f t="shared" si="1"/>
        <v>16</v>
      </c>
      <c r="H25" s="12">
        <f t="shared" si="2"/>
        <v>6</v>
      </c>
      <c r="I25" s="12" t="str">
        <f t="shared" si="3"/>
        <v>+/-</v>
      </c>
      <c r="J25" s="12" t="str">
        <f t="shared" si="4"/>
        <v>0.5</v>
      </c>
      <c r="K25" s="13">
        <f t="shared" si="5"/>
        <v>0.303951367781155</v>
      </c>
      <c r="L25" s="13">
        <f t="shared" si="6"/>
        <v>-0.40000000000000036</v>
      </c>
      <c r="M25" s="13">
        <f t="shared" si="7"/>
        <v>0.30997079109986531</v>
      </c>
      <c r="N25" s="13">
        <f t="shared" si="8"/>
        <v>-1.2904441692092523</v>
      </c>
      <c r="O25" s="12" t="s">
        <v>237</v>
      </c>
    </row>
    <row r="26" spans="1:15" x14ac:dyDescent="0.25">
      <c r="A26" s="30">
        <v>16</v>
      </c>
      <c r="B26" s="31" t="s">
        <v>239</v>
      </c>
      <c r="C26" s="32">
        <v>15.9</v>
      </c>
      <c r="D26" s="33" t="s">
        <v>217</v>
      </c>
      <c r="E26" s="48" t="str">
        <f t="shared" si="0"/>
        <v>Not Significantly Different</v>
      </c>
      <c r="G26" s="12">
        <f t="shared" si="1"/>
        <v>15.9</v>
      </c>
      <c r="H26" s="12">
        <f t="shared" si="2"/>
        <v>6</v>
      </c>
      <c r="I26" s="12" t="str">
        <f t="shared" si="3"/>
        <v>+/-</v>
      </c>
      <c r="J26" s="12" t="str">
        <f t="shared" si="4"/>
        <v>0.5</v>
      </c>
      <c r="K26" s="13">
        <f t="shared" si="5"/>
        <v>0.303951367781155</v>
      </c>
      <c r="L26" s="13">
        <f t="shared" si="6"/>
        <v>-0.30000000000000071</v>
      </c>
      <c r="M26" s="13">
        <f t="shared" si="7"/>
        <v>0.30997079109986531</v>
      </c>
      <c r="N26" s="13">
        <f t="shared" si="8"/>
        <v>-0.96783312690694057</v>
      </c>
      <c r="O26" s="12" t="s">
        <v>219</v>
      </c>
    </row>
    <row r="27" spans="1:15" x14ac:dyDescent="0.25">
      <c r="A27" s="30">
        <v>17</v>
      </c>
      <c r="B27" s="31" t="s">
        <v>231</v>
      </c>
      <c r="C27" s="32">
        <v>15.8</v>
      </c>
      <c r="D27" s="33" t="s">
        <v>228</v>
      </c>
      <c r="E27" s="48" t="str">
        <f t="shared" si="0"/>
        <v>Not Significantly Different</v>
      </c>
      <c r="G27" s="12">
        <f t="shared" si="1"/>
        <v>15.8</v>
      </c>
      <c r="H27" s="12">
        <f t="shared" si="2"/>
        <v>6</v>
      </c>
      <c r="I27" s="12" t="str">
        <f t="shared" si="3"/>
        <v>+/-</v>
      </c>
      <c r="J27" s="12" t="str">
        <f t="shared" si="4"/>
        <v>0.3</v>
      </c>
      <c r="K27" s="13">
        <f t="shared" si="5"/>
        <v>0.18237082066869301</v>
      </c>
      <c r="L27" s="13">
        <f t="shared" si="6"/>
        <v>-0.20000000000000107</v>
      </c>
      <c r="M27" s="13">
        <f t="shared" si="7"/>
        <v>0.19223572402239389</v>
      </c>
      <c r="N27" s="13">
        <f t="shared" si="8"/>
        <v>-1.0403893501954022</v>
      </c>
      <c r="O27" s="12" t="s">
        <v>236</v>
      </c>
    </row>
    <row r="28" spans="1:15" x14ac:dyDescent="0.25">
      <c r="A28" s="30">
        <v>18</v>
      </c>
      <c r="B28" s="31" t="s">
        <v>259</v>
      </c>
      <c r="C28" s="32">
        <v>15.7</v>
      </c>
      <c r="D28" s="33" t="s">
        <v>210</v>
      </c>
      <c r="E28" s="48" t="str">
        <f t="shared" si="0"/>
        <v>Not Significantly Different</v>
      </c>
      <c r="G28" s="12">
        <f t="shared" si="1"/>
        <v>15.7</v>
      </c>
      <c r="H28" s="12">
        <f t="shared" si="2"/>
        <v>6</v>
      </c>
      <c r="I28" s="12" t="str">
        <f t="shared" si="3"/>
        <v>+/-</v>
      </c>
      <c r="J28" s="12" t="str">
        <f t="shared" si="4"/>
        <v>0.2</v>
      </c>
      <c r="K28" s="13">
        <f t="shared" si="5"/>
        <v>0.12158054711246201</v>
      </c>
      <c r="L28" s="13">
        <f t="shared" si="6"/>
        <v>-9.9999999999999645E-2</v>
      </c>
      <c r="M28" s="13">
        <f t="shared" si="7"/>
        <v>0.1359311840425404</v>
      </c>
      <c r="N28" s="13">
        <f t="shared" si="8"/>
        <v>-0.73566636459742829</v>
      </c>
      <c r="O28" s="12" t="s">
        <v>225</v>
      </c>
    </row>
    <row r="29" spans="1:15" x14ac:dyDescent="0.25">
      <c r="A29" s="30">
        <v>19</v>
      </c>
      <c r="B29" s="31" t="s">
        <v>261</v>
      </c>
      <c r="C29" s="32">
        <v>15.6</v>
      </c>
      <c r="D29" s="33" t="s">
        <v>228</v>
      </c>
      <c r="E29" s="48" t="str">
        <f t="shared" si="0"/>
        <v>Not Significantly Different</v>
      </c>
      <c r="G29" s="12">
        <f t="shared" si="1"/>
        <v>15.6</v>
      </c>
      <c r="H29" s="12">
        <f t="shared" si="2"/>
        <v>6</v>
      </c>
      <c r="I29" s="12" t="str">
        <f t="shared" si="3"/>
        <v>+/-</v>
      </c>
      <c r="J29" s="12" t="str">
        <f t="shared" si="4"/>
        <v>0.3</v>
      </c>
      <c r="K29" s="13">
        <f t="shared" si="5"/>
        <v>0.18237082066869301</v>
      </c>
      <c r="L29" s="13">
        <f t="shared" si="6"/>
        <v>0</v>
      </c>
      <c r="M29" s="13">
        <f t="shared" si="7"/>
        <v>0.19223572402239389</v>
      </c>
      <c r="N29" s="13">
        <f t="shared" si="8"/>
        <v>0</v>
      </c>
      <c r="O29" s="12" t="s">
        <v>241</v>
      </c>
    </row>
    <row r="30" spans="1:15" x14ac:dyDescent="0.25">
      <c r="A30" s="30">
        <v>19</v>
      </c>
      <c r="B30" s="31" t="s">
        <v>232</v>
      </c>
      <c r="C30" s="32">
        <v>15.6</v>
      </c>
      <c r="D30" s="33" t="s">
        <v>217</v>
      </c>
      <c r="E30" s="48" t="str">
        <f t="shared" si="0"/>
        <v>Not Significantly Different</v>
      </c>
      <c r="G30" s="12">
        <f t="shared" si="1"/>
        <v>15.6</v>
      </c>
      <c r="H30" s="12">
        <f t="shared" si="2"/>
        <v>6</v>
      </c>
      <c r="I30" s="12" t="str">
        <f t="shared" si="3"/>
        <v>+/-</v>
      </c>
      <c r="J30" s="12" t="str">
        <f t="shared" si="4"/>
        <v>0.5</v>
      </c>
      <c r="K30" s="13">
        <f t="shared" si="5"/>
        <v>0.303951367781155</v>
      </c>
      <c r="L30" s="13">
        <f t="shared" si="6"/>
        <v>0</v>
      </c>
      <c r="M30" s="13">
        <f t="shared" si="7"/>
        <v>0.30997079109986531</v>
      </c>
      <c r="N30" s="13">
        <f t="shared" si="8"/>
        <v>0</v>
      </c>
      <c r="O30" s="12" t="s">
        <v>207</v>
      </c>
    </row>
    <row r="31" spans="1:15" x14ac:dyDescent="0.25">
      <c r="A31" s="30">
        <v>21</v>
      </c>
      <c r="B31" s="31" t="s">
        <v>209</v>
      </c>
      <c r="C31" s="32">
        <v>15.5</v>
      </c>
      <c r="D31" s="33" t="s">
        <v>246</v>
      </c>
      <c r="E31" s="48" t="str">
        <f t="shared" si="0"/>
        <v>Not Significantly Different</v>
      </c>
      <c r="G31" s="12">
        <f t="shared" si="1"/>
        <v>15.5</v>
      </c>
      <c r="H31" s="12">
        <f t="shared" si="2"/>
        <v>6</v>
      </c>
      <c r="I31" s="12" t="str">
        <f t="shared" si="3"/>
        <v>+/-</v>
      </c>
      <c r="J31" s="12" t="str">
        <f t="shared" si="4"/>
        <v>0.9</v>
      </c>
      <c r="K31" s="13">
        <f t="shared" si="5"/>
        <v>0.54711246200607899</v>
      </c>
      <c r="L31" s="13">
        <f t="shared" si="6"/>
        <v>9.9999999999999645E-2</v>
      </c>
      <c r="M31" s="13">
        <f t="shared" si="7"/>
        <v>0.55047933970440222</v>
      </c>
      <c r="N31" s="13">
        <f t="shared" si="8"/>
        <v>0.18165986039312193</v>
      </c>
      <c r="O31" s="12" t="s">
        <v>244</v>
      </c>
    </row>
    <row r="32" spans="1:15" x14ac:dyDescent="0.25">
      <c r="A32" s="30">
        <v>22</v>
      </c>
      <c r="B32" s="31" t="s">
        <v>236</v>
      </c>
      <c r="C32" s="32">
        <v>15.3</v>
      </c>
      <c r="D32" s="33" t="s">
        <v>217</v>
      </c>
      <c r="E32" s="48" t="str">
        <f t="shared" si="0"/>
        <v>Not Significantly Different</v>
      </c>
      <c r="G32" s="12">
        <f t="shared" si="1"/>
        <v>15.3</v>
      </c>
      <c r="H32" s="12">
        <f t="shared" si="2"/>
        <v>6</v>
      </c>
      <c r="I32" s="12" t="str">
        <f t="shared" si="3"/>
        <v>+/-</v>
      </c>
      <c r="J32" s="12" t="str">
        <f t="shared" si="4"/>
        <v>0.5</v>
      </c>
      <c r="K32" s="13">
        <f t="shared" si="5"/>
        <v>0.303951367781155</v>
      </c>
      <c r="L32" s="13">
        <f t="shared" si="6"/>
        <v>0.29999999999999893</v>
      </c>
      <c r="M32" s="13">
        <f t="shared" si="7"/>
        <v>0.30997079109986531</v>
      </c>
      <c r="N32" s="13">
        <f t="shared" si="8"/>
        <v>0.9678331269069349</v>
      </c>
      <c r="O32" s="12" t="s">
        <v>247</v>
      </c>
    </row>
    <row r="33" spans="1:15" x14ac:dyDescent="0.25">
      <c r="A33" s="30">
        <v>22</v>
      </c>
      <c r="B33" s="31" t="s">
        <v>258</v>
      </c>
      <c r="C33" s="32">
        <v>15.3</v>
      </c>
      <c r="D33" s="33" t="s">
        <v>210</v>
      </c>
      <c r="E33" s="48" t="str">
        <f t="shared" si="0"/>
        <v>Significantly Different</v>
      </c>
      <c r="G33" s="12">
        <f t="shared" si="1"/>
        <v>15.3</v>
      </c>
      <c r="H33" s="12">
        <f t="shared" si="2"/>
        <v>6</v>
      </c>
      <c r="I33" s="12" t="str">
        <f t="shared" si="3"/>
        <v>+/-</v>
      </c>
      <c r="J33" s="12" t="str">
        <f t="shared" si="4"/>
        <v>0.2</v>
      </c>
      <c r="K33" s="13">
        <f t="shared" si="5"/>
        <v>0.12158054711246201</v>
      </c>
      <c r="L33" s="13">
        <f t="shared" si="6"/>
        <v>0.29999999999999893</v>
      </c>
      <c r="M33" s="13">
        <f t="shared" si="7"/>
        <v>0.1359311840425404</v>
      </c>
      <c r="N33" s="13">
        <f t="shared" si="8"/>
        <v>2.2069990937922848</v>
      </c>
      <c r="O33" s="12" t="s">
        <v>249</v>
      </c>
    </row>
    <row r="34" spans="1:15" x14ac:dyDescent="0.25">
      <c r="A34" s="30">
        <v>24</v>
      </c>
      <c r="B34" s="31" t="s">
        <v>213</v>
      </c>
      <c r="C34" s="32">
        <v>15.2</v>
      </c>
      <c r="D34" s="33" t="s">
        <v>255</v>
      </c>
      <c r="E34" s="48" t="str">
        <f t="shared" si="0"/>
        <v>Not Significantly Different</v>
      </c>
      <c r="G34" s="12">
        <f t="shared" si="1"/>
        <v>15.2</v>
      </c>
      <c r="H34" s="12">
        <f t="shared" si="2"/>
        <v>6</v>
      </c>
      <c r="I34" s="12" t="str">
        <f t="shared" si="3"/>
        <v>+/-</v>
      </c>
      <c r="J34" s="12" t="str">
        <f t="shared" si="4"/>
        <v>0.4</v>
      </c>
      <c r="K34" s="13">
        <f t="shared" si="5"/>
        <v>0.24316109422492402</v>
      </c>
      <c r="L34" s="13">
        <f t="shared" si="6"/>
        <v>0.40000000000000036</v>
      </c>
      <c r="M34" s="13">
        <f t="shared" si="7"/>
        <v>0.25064471888253259</v>
      </c>
      <c r="N34" s="13">
        <f t="shared" si="8"/>
        <v>1.5958844127390721</v>
      </c>
      <c r="O34" s="12" t="s">
        <v>240</v>
      </c>
    </row>
    <row r="35" spans="1:15" x14ac:dyDescent="0.25">
      <c r="A35" s="30">
        <v>25</v>
      </c>
      <c r="B35" s="31" t="s">
        <v>224</v>
      </c>
      <c r="C35" s="32">
        <v>15.1</v>
      </c>
      <c r="D35" s="33" t="s">
        <v>320</v>
      </c>
      <c r="E35" s="48" t="str">
        <f t="shared" si="0"/>
        <v>Not Significantly Different</v>
      </c>
      <c r="G35" s="12">
        <f t="shared" si="1"/>
        <v>15.1</v>
      </c>
      <c r="H35" s="12">
        <f t="shared" si="2"/>
        <v>6</v>
      </c>
      <c r="I35" s="12" t="str">
        <f t="shared" si="3"/>
        <v>+/-</v>
      </c>
      <c r="J35" s="12" t="str">
        <f t="shared" si="4"/>
        <v>1.0</v>
      </c>
      <c r="K35" s="13">
        <f t="shared" si="5"/>
        <v>0.60790273556231</v>
      </c>
      <c r="L35" s="13">
        <f t="shared" si="6"/>
        <v>0.5</v>
      </c>
      <c r="M35" s="13">
        <f t="shared" si="7"/>
        <v>0.61093468821403585</v>
      </c>
      <c r="N35" s="13">
        <f t="shared" si="8"/>
        <v>0.81841808894771606</v>
      </c>
      <c r="O35" s="12" t="s">
        <v>250</v>
      </c>
    </row>
    <row r="36" spans="1:15" x14ac:dyDescent="0.25">
      <c r="A36" s="30">
        <v>25</v>
      </c>
      <c r="B36" s="31" t="s">
        <v>242</v>
      </c>
      <c r="C36" s="32">
        <v>15.1</v>
      </c>
      <c r="D36" s="33" t="s">
        <v>255</v>
      </c>
      <c r="E36" s="48" t="str">
        <f t="shared" si="0"/>
        <v>Significantly Different</v>
      </c>
      <c r="G36" s="12">
        <f t="shared" si="1"/>
        <v>15.1</v>
      </c>
      <c r="H36" s="12">
        <f t="shared" si="2"/>
        <v>6</v>
      </c>
      <c r="I36" s="12" t="str">
        <f t="shared" si="3"/>
        <v>+/-</v>
      </c>
      <c r="J36" s="12" t="str">
        <f t="shared" si="4"/>
        <v>0.4</v>
      </c>
      <c r="K36" s="13">
        <f t="shared" si="5"/>
        <v>0.24316109422492402</v>
      </c>
      <c r="L36" s="13">
        <f t="shared" si="6"/>
        <v>0.5</v>
      </c>
      <c r="M36" s="13">
        <f t="shared" si="7"/>
        <v>0.25064471888253259</v>
      </c>
      <c r="N36" s="13">
        <f t="shared" si="8"/>
        <v>1.9948555159238384</v>
      </c>
      <c r="O36" s="12" t="s">
        <v>242</v>
      </c>
    </row>
    <row r="37" spans="1:15" x14ac:dyDescent="0.25">
      <c r="A37" s="30">
        <v>25</v>
      </c>
      <c r="B37" s="31" t="s">
        <v>248</v>
      </c>
      <c r="C37" s="32">
        <v>15.1</v>
      </c>
      <c r="D37" s="33" t="s">
        <v>210</v>
      </c>
      <c r="E37" s="48" t="str">
        <f t="shared" si="0"/>
        <v>Significantly Different</v>
      </c>
      <c r="G37" s="12">
        <f t="shared" si="1"/>
        <v>15.1</v>
      </c>
      <c r="H37" s="12">
        <f t="shared" si="2"/>
        <v>6</v>
      </c>
      <c r="I37" s="12" t="str">
        <f t="shared" si="3"/>
        <v>+/-</v>
      </c>
      <c r="J37" s="12" t="str">
        <f t="shared" si="4"/>
        <v>0.2</v>
      </c>
      <c r="K37" s="13">
        <f t="shared" si="5"/>
        <v>0.12158054711246201</v>
      </c>
      <c r="L37" s="13">
        <f t="shared" si="6"/>
        <v>0.5</v>
      </c>
      <c r="M37" s="13">
        <f t="shared" si="7"/>
        <v>0.1359311840425404</v>
      </c>
      <c r="N37" s="13">
        <f t="shared" si="8"/>
        <v>3.6783318229871544</v>
      </c>
      <c r="O37" s="12" t="s">
        <v>223</v>
      </c>
    </row>
    <row r="38" spans="1:15" x14ac:dyDescent="0.25">
      <c r="A38" s="30">
        <v>28</v>
      </c>
      <c r="B38" s="31" t="s">
        <v>229</v>
      </c>
      <c r="C38" s="32">
        <v>15</v>
      </c>
      <c r="D38" s="33" t="s">
        <v>210</v>
      </c>
      <c r="E38" s="48" t="str">
        <f t="shared" si="0"/>
        <v>Significantly Different</v>
      </c>
      <c r="G38" s="12">
        <f t="shared" si="1"/>
        <v>15</v>
      </c>
      <c r="H38" s="12">
        <f t="shared" si="2"/>
        <v>6</v>
      </c>
      <c r="I38" s="12" t="str">
        <f t="shared" si="3"/>
        <v>+/-</v>
      </c>
      <c r="J38" s="12" t="str">
        <f t="shared" si="4"/>
        <v>0.2</v>
      </c>
      <c r="K38" s="13">
        <f t="shared" si="5"/>
        <v>0.12158054711246201</v>
      </c>
      <c r="L38" s="13">
        <f t="shared" si="6"/>
        <v>0.59999999999999964</v>
      </c>
      <c r="M38" s="13">
        <f t="shared" si="7"/>
        <v>0.1359311840425404</v>
      </c>
      <c r="N38" s="13">
        <f t="shared" si="8"/>
        <v>4.4139981875845828</v>
      </c>
      <c r="O38" s="12" t="s">
        <v>227</v>
      </c>
    </row>
    <row r="39" spans="1:15" x14ac:dyDescent="0.25">
      <c r="A39" s="30">
        <v>28</v>
      </c>
      <c r="B39" s="31" t="s">
        <v>243</v>
      </c>
      <c r="C39" s="32">
        <v>15</v>
      </c>
      <c r="D39" s="33" t="s">
        <v>228</v>
      </c>
      <c r="E39" s="48" t="str">
        <f t="shared" si="0"/>
        <v>Significantly Different</v>
      </c>
      <c r="G39" s="12">
        <f t="shared" si="1"/>
        <v>15</v>
      </c>
      <c r="H39" s="12">
        <f t="shared" si="2"/>
        <v>6</v>
      </c>
      <c r="I39" s="12" t="str">
        <f t="shared" si="3"/>
        <v>+/-</v>
      </c>
      <c r="J39" s="12" t="str">
        <f t="shared" si="4"/>
        <v>0.3</v>
      </c>
      <c r="K39" s="13">
        <f t="shared" si="5"/>
        <v>0.18237082066869301</v>
      </c>
      <c r="L39" s="13">
        <f t="shared" si="6"/>
        <v>0.59999999999999964</v>
      </c>
      <c r="M39" s="13">
        <f t="shared" si="7"/>
        <v>0.19223572402239389</v>
      </c>
      <c r="N39" s="13">
        <f t="shared" si="8"/>
        <v>3.1211680505861885</v>
      </c>
      <c r="O39" s="12" t="s">
        <v>254</v>
      </c>
    </row>
    <row r="40" spans="1:15" x14ac:dyDescent="0.25">
      <c r="A40" s="30">
        <v>28</v>
      </c>
      <c r="B40" s="31" t="s">
        <v>238</v>
      </c>
      <c r="C40" s="32">
        <v>15</v>
      </c>
      <c r="D40" s="33" t="s">
        <v>265</v>
      </c>
      <c r="E40" s="48" t="str">
        <f t="shared" si="0"/>
        <v>Not Significantly Different</v>
      </c>
      <c r="G40" s="12">
        <f t="shared" si="1"/>
        <v>15</v>
      </c>
      <c r="H40" s="12">
        <f t="shared" si="2"/>
        <v>6</v>
      </c>
      <c r="I40" s="12" t="str">
        <f t="shared" si="3"/>
        <v>+/-</v>
      </c>
      <c r="J40" s="12" t="str">
        <f t="shared" si="4"/>
        <v>0.7</v>
      </c>
      <c r="K40" s="13">
        <f t="shared" si="5"/>
        <v>0.42553191489361697</v>
      </c>
      <c r="L40" s="13">
        <f t="shared" si="6"/>
        <v>0.59999999999999964</v>
      </c>
      <c r="M40" s="13">
        <f t="shared" si="7"/>
        <v>0.42985214661796195</v>
      </c>
      <c r="N40" s="13">
        <f t="shared" si="8"/>
        <v>1.3958287860622443</v>
      </c>
      <c r="O40" s="12" t="s">
        <v>214</v>
      </c>
    </row>
    <row r="41" spans="1:15" x14ac:dyDescent="0.25">
      <c r="A41" s="30">
        <v>31</v>
      </c>
      <c r="B41" s="31" t="s">
        <v>211</v>
      </c>
      <c r="C41" s="32">
        <v>14.9</v>
      </c>
      <c r="D41" s="33" t="s">
        <v>246</v>
      </c>
      <c r="E41" s="48" t="str">
        <f t="shared" si="0"/>
        <v>Not Significantly Different</v>
      </c>
      <c r="G41" s="12">
        <f t="shared" si="1"/>
        <v>14.9</v>
      </c>
      <c r="H41" s="12">
        <f t="shared" si="2"/>
        <v>6</v>
      </c>
      <c r="I41" s="12" t="str">
        <f t="shared" si="3"/>
        <v>+/-</v>
      </c>
      <c r="J41" s="12" t="str">
        <f t="shared" si="4"/>
        <v>0.9</v>
      </c>
      <c r="K41" s="13">
        <f t="shared" si="5"/>
        <v>0.54711246200607899</v>
      </c>
      <c r="L41" s="13">
        <f t="shared" si="6"/>
        <v>0.69999999999999929</v>
      </c>
      <c r="M41" s="13">
        <f t="shared" si="7"/>
        <v>0.55047933970440222</v>
      </c>
      <c r="N41" s="13">
        <f t="shared" si="8"/>
        <v>1.2716190227518567</v>
      </c>
      <c r="O41" s="12" t="s">
        <v>257</v>
      </c>
    </row>
    <row r="42" spans="1:15" x14ac:dyDescent="0.25">
      <c r="A42" s="30">
        <v>31</v>
      </c>
      <c r="B42" s="31" t="s">
        <v>234</v>
      </c>
      <c r="C42" s="32">
        <v>14.9</v>
      </c>
      <c r="D42" s="33" t="s">
        <v>228</v>
      </c>
      <c r="E42" s="48" t="str">
        <f t="shared" si="0"/>
        <v>Significantly Different</v>
      </c>
      <c r="G42" s="12">
        <f t="shared" si="1"/>
        <v>14.9</v>
      </c>
      <c r="H42" s="12">
        <f t="shared" si="2"/>
        <v>6</v>
      </c>
      <c r="I42" s="12" t="str">
        <f t="shared" si="3"/>
        <v>+/-</v>
      </c>
      <c r="J42" s="12" t="str">
        <f t="shared" si="4"/>
        <v>0.3</v>
      </c>
      <c r="K42" s="13">
        <f t="shared" si="5"/>
        <v>0.18237082066869301</v>
      </c>
      <c r="L42" s="13">
        <f t="shared" si="6"/>
        <v>0.69999999999999929</v>
      </c>
      <c r="M42" s="13">
        <f t="shared" si="7"/>
        <v>0.19223572402239389</v>
      </c>
      <c r="N42" s="13">
        <f t="shared" si="8"/>
        <v>3.641362725683885</v>
      </c>
      <c r="O42" s="12" t="s">
        <v>252</v>
      </c>
    </row>
    <row r="43" spans="1:15" x14ac:dyDescent="0.25">
      <c r="A43" s="30">
        <v>33</v>
      </c>
      <c r="B43" s="31" t="s">
        <v>219</v>
      </c>
      <c r="C43" s="32">
        <v>14.7</v>
      </c>
      <c r="D43" s="33" t="s">
        <v>255</v>
      </c>
      <c r="E43" s="48" t="str">
        <f t="shared" si="0"/>
        <v>Significantly Different</v>
      </c>
      <c r="G43" s="12">
        <f t="shared" si="1"/>
        <v>14.7</v>
      </c>
      <c r="H43" s="12">
        <f t="shared" si="2"/>
        <v>6</v>
      </c>
      <c r="I43" s="12" t="str">
        <f t="shared" si="3"/>
        <v>+/-</v>
      </c>
      <c r="J43" s="12" t="str">
        <f t="shared" si="4"/>
        <v>0.4</v>
      </c>
      <c r="K43" s="13">
        <f t="shared" si="5"/>
        <v>0.24316109422492402</v>
      </c>
      <c r="L43" s="13">
        <f t="shared" si="6"/>
        <v>0.90000000000000036</v>
      </c>
      <c r="M43" s="13">
        <f t="shared" si="7"/>
        <v>0.25064471888253259</v>
      </c>
      <c r="N43" s="13">
        <f t="shared" si="8"/>
        <v>3.5907399286629107</v>
      </c>
      <c r="O43" s="12" t="s">
        <v>259</v>
      </c>
    </row>
    <row r="44" spans="1:15" x14ac:dyDescent="0.25">
      <c r="A44" s="30">
        <v>34</v>
      </c>
      <c r="B44" s="31" t="s">
        <v>207</v>
      </c>
      <c r="C44" s="32">
        <v>14.5</v>
      </c>
      <c r="D44" s="33" t="s">
        <v>265</v>
      </c>
      <c r="E44" s="48" t="str">
        <f t="shared" si="0"/>
        <v>Significantly Different</v>
      </c>
      <c r="G44" s="12">
        <f t="shared" si="1"/>
        <v>14.5</v>
      </c>
      <c r="H44" s="12">
        <f t="shared" si="2"/>
        <v>6</v>
      </c>
      <c r="I44" s="12" t="str">
        <f t="shared" si="3"/>
        <v>+/-</v>
      </c>
      <c r="J44" s="12" t="str">
        <f t="shared" si="4"/>
        <v>0.7</v>
      </c>
      <c r="K44" s="13">
        <f t="shared" si="5"/>
        <v>0.42553191489361697</v>
      </c>
      <c r="L44" s="13">
        <f t="shared" si="6"/>
        <v>1.0999999999999996</v>
      </c>
      <c r="M44" s="13">
        <f t="shared" si="7"/>
        <v>0.42985214661796195</v>
      </c>
      <c r="N44" s="13">
        <f t="shared" si="8"/>
        <v>2.5590194411141152</v>
      </c>
      <c r="O44" s="12" t="s">
        <v>261</v>
      </c>
    </row>
    <row r="45" spans="1:15" x14ac:dyDescent="0.25">
      <c r="A45" s="30">
        <v>34</v>
      </c>
      <c r="B45" s="31" t="s">
        <v>251</v>
      </c>
      <c r="C45" s="32">
        <v>14.5</v>
      </c>
      <c r="D45" s="33" t="s">
        <v>228</v>
      </c>
      <c r="E45" s="48" t="str">
        <f t="shared" si="0"/>
        <v>Significantly Different</v>
      </c>
      <c r="G45" s="12">
        <f t="shared" si="1"/>
        <v>14.5</v>
      </c>
      <c r="H45" s="12">
        <f t="shared" si="2"/>
        <v>6</v>
      </c>
      <c r="I45" s="12" t="str">
        <f t="shared" si="3"/>
        <v>+/-</v>
      </c>
      <c r="J45" s="12" t="str">
        <f t="shared" si="4"/>
        <v>0.3</v>
      </c>
      <c r="K45" s="13">
        <f t="shared" si="5"/>
        <v>0.18237082066869301</v>
      </c>
      <c r="L45" s="13">
        <f t="shared" si="6"/>
        <v>1.0999999999999996</v>
      </c>
      <c r="M45" s="13">
        <f t="shared" si="7"/>
        <v>0.19223572402239389</v>
      </c>
      <c r="N45" s="13">
        <f t="shared" si="8"/>
        <v>5.7221414260746801</v>
      </c>
      <c r="O45" s="12" t="s">
        <v>230</v>
      </c>
    </row>
    <row r="46" spans="1:15" x14ac:dyDescent="0.25">
      <c r="A46" s="30">
        <v>36</v>
      </c>
      <c r="B46" s="31" t="s">
        <v>249</v>
      </c>
      <c r="C46" s="32">
        <v>14.3</v>
      </c>
      <c r="D46" s="33" t="s">
        <v>210</v>
      </c>
      <c r="E46" s="48" t="str">
        <f t="shared" si="0"/>
        <v>Significantly Different</v>
      </c>
      <c r="G46" s="12">
        <f t="shared" si="1"/>
        <v>14.3</v>
      </c>
      <c r="H46" s="12">
        <f t="shared" si="2"/>
        <v>6</v>
      </c>
      <c r="I46" s="12" t="str">
        <f t="shared" si="3"/>
        <v>+/-</v>
      </c>
      <c r="J46" s="12" t="str">
        <f t="shared" si="4"/>
        <v>0.2</v>
      </c>
      <c r="K46" s="13">
        <f t="shared" si="5"/>
        <v>0.12158054711246201</v>
      </c>
      <c r="L46" s="13">
        <f t="shared" si="6"/>
        <v>1.2999999999999989</v>
      </c>
      <c r="M46" s="13">
        <f t="shared" si="7"/>
        <v>0.1359311840425404</v>
      </c>
      <c r="N46" s="13">
        <f t="shared" si="8"/>
        <v>9.5636627397665936</v>
      </c>
      <c r="O46" s="12" t="s">
        <v>243</v>
      </c>
    </row>
    <row r="47" spans="1:15" x14ac:dyDescent="0.25">
      <c r="A47" s="30">
        <v>37</v>
      </c>
      <c r="B47" s="31" t="s">
        <v>216</v>
      </c>
      <c r="C47" s="32">
        <v>14</v>
      </c>
      <c r="D47" s="33" t="s">
        <v>314</v>
      </c>
      <c r="E47" s="48" t="str">
        <f t="shared" si="0"/>
        <v>Significantly Different</v>
      </c>
      <c r="G47" s="12">
        <f t="shared" si="1"/>
        <v>14</v>
      </c>
      <c r="H47" s="12">
        <f t="shared" si="2"/>
        <v>6</v>
      </c>
      <c r="I47" s="12" t="str">
        <f t="shared" si="3"/>
        <v>+/-</v>
      </c>
      <c r="J47" s="12" t="str">
        <f t="shared" si="4"/>
        <v>1.1</v>
      </c>
      <c r="K47" s="13">
        <f t="shared" si="5"/>
        <v>0.66869300911854113</v>
      </c>
      <c r="L47" s="13">
        <f t="shared" si="6"/>
        <v>1.5999999999999996</v>
      </c>
      <c r="M47" s="13">
        <f t="shared" si="7"/>
        <v>0.67145051776214359</v>
      </c>
      <c r="N47" s="13">
        <f t="shared" si="8"/>
        <v>2.3829008358390871</v>
      </c>
      <c r="O47" s="12" t="s">
        <v>260</v>
      </c>
    </row>
    <row r="48" spans="1:15" x14ac:dyDescent="0.25">
      <c r="A48" s="30">
        <v>38</v>
      </c>
      <c r="B48" s="31" t="s">
        <v>221</v>
      </c>
      <c r="C48" s="32">
        <v>13.9</v>
      </c>
      <c r="D48" s="33" t="s">
        <v>265</v>
      </c>
      <c r="E48" s="48" t="str">
        <f t="shared" si="0"/>
        <v>Significantly Different</v>
      </c>
      <c r="G48" s="12">
        <f t="shared" si="1"/>
        <v>13.9</v>
      </c>
      <c r="H48" s="12">
        <f t="shared" si="2"/>
        <v>6</v>
      </c>
      <c r="I48" s="12" t="str">
        <f t="shared" si="3"/>
        <v>+/-</v>
      </c>
      <c r="J48" s="12" t="str">
        <f t="shared" si="4"/>
        <v>0.7</v>
      </c>
      <c r="K48" s="13">
        <f t="shared" si="5"/>
        <v>0.42553191489361697</v>
      </c>
      <c r="L48" s="13">
        <f t="shared" si="6"/>
        <v>1.6999999999999993</v>
      </c>
      <c r="M48" s="13">
        <f t="shared" si="7"/>
        <v>0.42985214661796195</v>
      </c>
      <c r="N48" s="13">
        <f t="shared" si="8"/>
        <v>3.9548482271763592</v>
      </c>
      <c r="O48" s="12" t="s">
        <v>239</v>
      </c>
    </row>
    <row r="49" spans="1:15" x14ac:dyDescent="0.25">
      <c r="A49" s="30">
        <v>38</v>
      </c>
      <c r="B49" s="31" t="s">
        <v>237</v>
      </c>
      <c r="C49" s="32">
        <v>13.9</v>
      </c>
      <c r="D49" s="33" t="s">
        <v>255</v>
      </c>
      <c r="E49" s="48" t="str">
        <f t="shared" si="0"/>
        <v>Significantly Different</v>
      </c>
      <c r="G49" s="12">
        <f t="shared" si="1"/>
        <v>13.9</v>
      </c>
      <c r="H49" s="12">
        <f t="shared" si="2"/>
        <v>6</v>
      </c>
      <c r="I49" s="12" t="str">
        <f t="shared" si="3"/>
        <v>+/-</v>
      </c>
      <c r="J49" s="12" t="str">
        <f t="shared" si="4"/>
        <v>0.4</v>
      </c>
      <c r="K49" s="13">
        <f t="shared" si="5"/>
        <v>0.24316109422492402</v>
      </c>
      <c r="L49" s="13">
        <f t="shared" si="6"/>
        <v>1.6999999999999993</v>
      </c>
      <c r="M49" s="13">
        <f t="shared" si="7"/>
        <v>0.25064471888253259</v>
      </c>
      <c r="N49" s="13">
        <f t="shared" si="8"/>
        <v>6.7825087541410483</v>
      </c>
      <c r="O49" s="12" t="s">
        <v>248</v>
      </c>
    </row>
    <row r="50" spans="1:15" x14ac:dyDescent="0.25">
      <c r="A50" s="30">
        <v>40</v>
      </c>
      <c r="B50" s="31" t="s">
        <v>245</v>
      </c>
      <c r="C50" s="32">
        <v>13.7</v>
      </c>
      <c r="D50" s="33" t="s">
        <v>294</v>
      </c>
      <c r="E50" s="48" t="str">
        <f t="shared" si="0"/>
        <v>Significantly Different</v>
      </c>
      <c r="G50" s="12">
        <f t="shared" si="1"/>
        <v>13.7</v>
      </c>
      <c r="H50" s="12">
        <f t="shared" si="2"/>
        <v>6</v>
      </c>
      <c r="I50" s="12" t="str">
        <f t="shared" si="3"/>
        <v>+/-</v>
      </c>
      <c r="J50" s="12" t="str">
        <f t="shared" si="4"/>
        <v>0.8</v>
      </c>
      <c r="K50" s="13">
        <f t="shared" si="5"/>
        <v>0.48632218844984804</v>
      </c>
      <c r="L50" s="13">
        <f t="shared" si="6"/>
        <v>1.9000000000000004</v>
      </c>
      <c r="M50" s="13">
        <f t="shared" si="7"/>
        <v>0.49010685399991183</v>
      </c>
      <c r="N50" s="13">
        <f t="shared" si="8"/>
        <v>3.876705629585711</v>
      </c>
      <c r="O50" s="12" t="s">
        <v>245</v>
      </c>
    </row>
    <row r="51" spans="1:15" x14ac:dyDescent="0.25">
      <c r="A51" s="30">
        <v>40</v>
      </c>
      <c r="B51" s="31" t="s">
        <v>263</v>
      </c>
      <c r="C51" s="32">
        <v>13.7</v>
      </c>
      <c r="D51" s="33" t="s">
        <v>255</v>
      </c>
      <c r="E51" s="48" t="str">
        <f t="shared" si="0"/>
        <v>Significantly Different</v>
      </c>
      <c r="G51" s="12">
        <f t="shared" si="1"/>
        <v>13.7</v>
      </c>
      <c r="H51" s="12">
        <f t="shared" si="2"/>
        <v>6</v>
      </c>
      <c r="I51" s="12" t="str">
        <f t="shared" si="3"/>
        <v>+/-</v>
      </c>
      <c r="J51" s="12" t="str">
        <f t="shared" si="4"/>
        <v>0.4</v>
      </c>
      <c r="K51" s="13">
        <f t="shared" si="5"/>
        <v>0.24316109422492402</v>
      </c>
      <c r="L51" s="13">
        <f t="shared" si="6"/>
        <v>1.9000000000000004</v>
      </c>
      <c r="M51" s="13">
        <f t="shared" si="7"/>
        <v>0.25064471888253259</v>
      </c>
      <c r="N51" s="13">
        <f t="shared" si="8"/>
        <v>7.5804509605105874</v>
      </c>
      <c r="O51" s="12" t="s">
        <v>263</v>
      </c>
    </row>
    <row r="52" spans="1:15" x14ac:dyDescent="0.25">
      <c r="A52" s="30">
        <v>42</v>
      </c>
      <c r="B52" s="31" t="s">
        <v>252</v>
      </c>
      <c r="C52" s="32">
        <v>13.5</v>
      </c>
      <c r="D52" s="33" t="s">
        <v>253</v>
      </c>
      <c r="E52" s="48" t="str">
        <f t="shared" si="0"/>
        <v>Significantly Different</v>
      </c>
      <c r="G52" s="12">
        <f t="shared" si="1"/>
        <v>13.5</v>
      </c>
      <c r="H52" s="12">
        <f t="shared" si="2"/>
        <v>6</v>
      </c>
      <c r="I52" s="12" t="str">
        <f t="shared" si="3"/>
        <v>+/-</v>
      </c>
      <c r="J52" s="12" t="str">
        <f t="shared" si="4"/>
        <v>0.6</v>
      </c>
      <c r="K52" s="13">
        <f t="shared" si="5"/>
        <v>0.36474164133738601</v>
      </c>
      <c r="L52" s="13">
        <f t="shared" si="6"/>
        <v>2.0999999999999996</v>
      </c>
      <c r="M52" s="13">
        <f t="shared" si="7"/>
        <v>0.36977279819442066</v>
      </c>
      <c r="N52" s="13">
        <f t="shared" si="8"/>
        <v>5.6791630164635665</v>
      </c>
      <c r="O52" s="12" t="s">
        <v>238</v>
      </c>
    </row>
    <row r="53" spans="1:15" x14ac:dyDescent="0.25">
      <c r="A53" s="30">
        <v>42</v>
      </c>
      <c r="B53" s="31" t="s">
        <v>260</v>
      </c>
      <c r="C53" s="32">
        <v>13.5</v>
      </c>
      <c r="D53" s="33" t="s">
        <v>228</v>
      </c>
      <c r="E53" s="48" t="str">
        <f t="shared" si="0"/>
        <v>Significantly Different</v>
      </c>
      <c r="G53" s="12">
        <f t="shared" si="1"/>
        <v>13.5</v>
      </c>
      <c r="H53" s="12">
        <f t="shared" si="2"/>
        <v>6</v>
      </c>
      <c r="I53" s="12" t="str">
        <f t="shared" si="3"/>
        <v>+/-</v>
      </c>
      <c r="J53" s="12" t="str">
        <f t="shared" si="4"/>
        <v>0.3</v>
      </c>
      <c r="K53" s="13">
        <f t="shared" si="5"/>
        <v>0.18237082066869301</v>
      </c>
      <c r="L53" s="13">
        <f t="shared" si="6"/>
        <v>2.0999999999999996</v>
      </c>
      <c r="M53" s="13">
        <f t="shared" si="7"/>
        <v>0.19223572402239389</v>
      </c>
      <c r="N53" s="13">
        <f t="shared" si="8"/>
        <v>10.924088177051663</v>
      </c>
      <c r="O53" s="12" t="s">
        <v>251</v>
      </c>
    </row>
    <row r="54" spans="1:15" x14ac:dyDescent="0.25">
      <c r="A54" s="30">
        <v>44</v>
      </c>
      <c r="B54" s="31" t="s">
        <v>233</v>
      </c>
      <c r="C54" s="32">
        <v>13.4</v>
      </c>
      <c r="D54" s="33" t="s">
        <v>253</v>
      </c>
      <c r="E54" s="48" t="str">
        <f t="shared" si="0"/>
        <v>Significantly Different</v>
      </c>
      <c r="G54" s="12">
        <f t="shared" si="1"/>
        <v>13.4</v>
      </c>
      <c r="H54" s="12">
        <f t="shared" si="2"/>
        <v>6</v>
      </c>
      <c r="I54" s="12" t="str">
        <f t="shared" si="3"/>
        <v>+/-</v>
      </c>
      <c r="J54" s="12" t="str">
        <f t="shared" si="4"/>
        <v>0.6</v>
      </c>
      <c r="K54" s="13">
        <f t="shared" si="5"/>
        <v>0.36474164133738601</v>
      </c>
      <c r="L54" s="13">
        <f t="shared" si="6"/>
        <v>2.1999999999999993</v>
      </c>
      <c r="M54" s="13">
        <f t="shared" si="7"/>
        <v>0.36977279819442066</v>
      </c>
      <c r="N54" s="13">
        <f t="shared" si="8"/>
        <v>5.9495993505808782</v>
      </c>
      <c r="O54" s="12" t="s">
        <v>258</v>
      </c>
    </row>
    <row r="55" spans="1:15" x14ac:dyDescent="0.25">
      <c r="A55" s="30">
        <v>45</v>
      </c>
      <c r="B55" s="31" t="s">
        <v>208</v>
      </c>
      <c r="C55" s="32">
        <v>13.3</v>
      </c>
      <c r="D55" s="33" t="s">
        <v>255</v>
      </c>
      <c r="E55" s="48" t="str">
        <f t="shared" si="0"/>
        <v>Significantly Different</v>
      </c>
      <c r="G55" s="12">
        <f t="shared" si="1"/>
        <v>13.3</v>
      </c>
      <c r="H55" s="12">
        <f t="shared" si="2"/>
        <v>6</v>
      </c>
      <c r="I55" s="12" t="str">
        <f t="shared" si="3"/>
        <v>+/-</v>
      </c>
      <c r="J55" s="12" t="str">
        <f t="shared" si="4"/>
        <v>0.4</v>
      </c>
      <c r="K55" s="13">
        <f t="shared" si="5"/>
        <v>0.24316109422492402</v>
      </c>
      <c r="L55" s="13">
        <f t="shared" si="6"/>
        <v>2.2999999999999989</v>
      </c>
      <c r="M55" s="13">
        <f t="shared" si="7"/>
        <v>0.25064471888253259</v>
      </c>
      <c r="N55" s="13">
        <f t="shared" si="8"/>
        <v>9.1763353732496533</v>
      </c>
      <c r="O55" s="12" t="s">
        <v>232</v>
      </c>
    </row>
    <row r="56" spans="1:15" x14ac:dyDescent="0.25">
      <c r="A56" s="30">
        <v>46</v>
      </c>
      <c r="B56" s="31" t="s">
        <v>225</v>
      </c>
      <c r="C56" s="32">
        <v>13.2</v>
      </c>
      <c r="D56" s="33" t="s">
        <v>255</v>
      </c>
      <c r="E56" s="48" t="str">
        <f t="shared" si="0"/>
        <v>Significantly Different</v>
      </c>
      <c r="G56" s="12">
        <f t="shared" si="1"/>
        <v>13.2</v>
      </c>
      <c r="H56" s="12">
        <f t="shared" si="2"/>
        <v>6</v>
      </c>
      <c r="I56" s="12" t="str">
        <f t="shared" si="3"/>
        <v>+/-</v>
      </c>
      <c r="J56" s="12" t="str">
        <f t="shared" si="4"/>
        <v>0.4</v>
      </c>
      <c r="K56" s="13">
        <f t="shared" si="5"/>
        <v>0.24316109422492402</v>
      </c>
      <c r="L56" s="13">
        <f t="shared" si="6"/>
        <v>2.4000000000000004</v>
      </c>
      <c r="M56" s="13">
        <f t="shared" si="7"/>
        <v>0.25064471888253259</v>
      </c>
      <c r="N56" s="13">
        <f t="shared" si="8"/>
        <v>9.5753064764344256</v>
      </c>
      <c r="O56" s="12" t="s">
        <v>209</v>
      </c>
    </row>
    <row r="57" spans="1:15" x14ac:dyDescent="0.25">
      <c r="A57" s="30">
        <v>47</v>
      </c>
      <c r="B57" s="31" t="s">
        <v>215</v>
      </c>
      <c r="C57" s="32">
        <v>13.1</v>
      </c>
      <c r="D57" s="33" t="s">
        <v>217</v>
      </c>
      <c r="E57" s="48" t="str">
        <f t="shared" si="0"/>
        <v>Significantly Different</v>
      </c>
      <c r="G57" s="12">
        <f t="shared" si="1"/>
        <v>13.1</v>
      </c>
      <c r="H57" s="12">
        <f t="shared" si="2"/>
        <v>6</v>
      </c>
      <c r="I57" s="12" t="str">
        <f t="shared" si="3"/>
        <v>+/-</v>
      </c>
      <c r="J57" s="12" t="str">
        <f t="shared" si="4"/>
        <v>0.5</v>
      </c>
      <c r="K57" s="13">
        <f t="shared" si="5"/>
        <v>0.303951367781155</v>
      </c>
      <c r="L57" s="13">
        <f t="shared" si="6"/>
        <v>2.5</v>
      </c>
      <c r="M57" s="13">
        <f t="shared" si="7"/>
        <v>0.30997079109986531</v>
      </c>
      <c r="N57" s="13">
        <f t="shared" si="8"/>
        <v>8.0652760575578188</v>
      </c>
      <c r="O57" s="12" t="s">
        <v>262</v>
      </c>
    </row>
    <row r="58" spans="1:15" x14ac:dyDescent="0.25">
      <c r="A58" s="30">
        <v>47</v>
      </c>
      <c r="B58" s="31" t="s">
        <v>254</v>
      </c>
      <c r="C58" s="32">
        <v>13.1</v>
      </c>
      <c r="D58" s="33" t="s">
        <v>217</v>
      </c>
      <c r="E58" s="48" t="str">
        <f t="shared" si="0"/>
        <v>Significantly Different</v>
      </c>
      <c r="G58" s="12">
        <f t="shared" si="1"/>
        <v>13.1</v>
      </c>
      <c r="H58" s="12">
        <f t="shared" si="2"/>
        <v>6</v>
      </c>
      <c r="I58" s="12" t="str">
        <f t="shared" si="3"/>
        <v>+/-</v>
      </c>
      <c r="J58" s="12" t="str">
        <f t="shared" si="4"/>
        <v>0.5</v>
      </c>
      <c r="K58" s="13">
        <f t="shared" si="5"/>
        <v>0.303951367781155</v>
      </c>
      <c r="L58" s="13">
        <f t="shared" si="6"/>
        <v>2.5</v>
      </c>
      <c r="M58" s="13">
        <f t="shared" si="7"/>
        <v>0.30997079109986531</v>
      </c>
      <c r="N58" s="13">
        <f t="shared" si="8"/>
        <v>8.0652760575578188</v>
      </c>
      <c r="O58" s="12" t="s">
        <v>256</v>
      </c>
    </row>
    <row r="59" spans="1:15" x14ac:dyDescent="0.25">
      <c r="A59" s="30">
        <v>49</v>
      </c>
      <c r="B59" s="31" t="s">
        <v>241</v>
      </c>
      <c r="C59" s="32">
        <v>12.7</v>
      </c>
      <c r="D59" s="33" t="s">
        <v>217</v>
      </c>
      <c r="E59" s="48" t="str">
        <f t="shared" si="0"/>
        <v>Significantly Different</v>
      </c>
      <c r="G59" s="12">
        <f t="shared" si="1"/>
        <v>12.7</v>
      </c>
      <c r="H59" s="12">
        <f t="shared" si="2"/>
        <v>6</v>
      </c>
      <c r="I59" s="12" t="str">
        <f t="shared" si="3"/>
        <v>+/-</v>
      </c>
      <c r="J59" s="12" t="str">
        <f t="shared" si="4"/>
        <v>0.5</v>
      </c>
      <c r="K59" s="13">
        <f t="shared" si="5"/>
        <v>0.303951367781155</v>
      </c>
      <c r="L59" s="13">
        <f t="shared" si="6"/>
        <v>2.9000000000000004</v>
      </c>
      <c r="M59" s="13">
        <f t="shared" si="7"/>
        <v>0.30997079109986531</v>
      </c>
      <c r="N59" s="13">
        <f t="shared" si="8"/>
        <v>9.3557202267670707</v>
      </c>
      <c r="O59" s="12" t="s">
        <v>212</v>
      </c>
    </row>
    <row r="60" spans="1:15" x14ac:dyDescent="0.25">
      <c r="A60" s="30">
        <v>50</v>
      </c>
      <c r="B60" s="31" t="s">
        <v>212</v>
      </c>
      <c r="C60" s="32">
        <v>11.4</v>
      </c>
      <c r="D60" s="33" t="s">
        <v>265</v>
      </c>
      <c r="E60" s="48" t="str">
        <f t="shared" si="0"/>
        <v>Significantly Different</v>
      </c>
      <c r="G60" s="12">
        <f t="shared" si="1"/>
        <v>11.4</v>
      </c>
      <c r="H60" s="12">
        <f t="shared" si="2"/>
        <v>6</v>
      </c>
      <c r="I60" s="12" t="str">
        <f t="shared" si="3"/>
        <v>+/-</v>
      </c>
      <c r="J60" s="12" t="str">
        <f t="shared" si="4"/>
        <v>0.7</v>
      </c>
      <c r="K60" s="13">
        <f t="shared" si="5"/>
        <v>0.42553191489361697</v>
      </c>
      <c r="L60" s="13">
        <f t="shared" si="6"/>
        <v>4.1999999999999993</v>
      </c>
      <c r="M60" s="13">
        <f t="shared" si="7"/>
        <v>0.42985214661796195</v>
      </c>
      <c r="N60" s="13">
        <f t="shared" si="8"/>
        <v>9.7708015024357131</v>
      </c>
      <c r="O60" s="12" t="s">
        <v>234</v>
      </c>
    </row>
    <row r="61" spans="1:15" x14ac:dyDescent="0.25">
      <c r="A61" s="30">
        <v>51</v>
      </c>
      <c r="B61" s="31" t="s">
        <v>250</v>
      </c>
      <c r="C61" s="32">
        <v>11.1</v>
      </c>
      <c r="D61" s="33" t="s">
        <v>255</v>
      </c>
      <c r="E61" s="48" t="str">
        <f t="shared" si="0"/>
        <v>Significantly Different</v>
      </c>
      <c r="G61" s="12">
        <f t="shared" si="1"/>
        <v>11.1</v>
      </c>
      <c r="H61" s="12">
        <f t="shared" si="2"/>
        <v>6</v>
      </c>
      <c r="I61" s="12" t="str">
        <f t="shared" si="3"/>
        <v>+/-</v>
      </c>
      <c r="J61" s="12" t="str">
        <f t="shared" si="4"/>
        <v>0.4</v>
      </c>
      <c r="K61" s="13">
        <f t="shared" si="5"/>
        <v>0.24316109422492402</v>
      </c>
      <c r="L61" s="13">
        <f t="shared" si="6"/>
        <v>4.5</v>
      </c>
      <c r="M61" s="13">
        <f t="shared" si="7"/>
        <v>0.25064471888253259</v>
      </c>
      <c r="N61" s="13">
        <f t="shared" si="8"/>
        <v>17.953699643314547</v>
      </c>
      <c r="O61" s="12" t="s">
        <v>216</v>
      </c>
    </row>
    <row r="62" spans="1:15" ht="15.75" thickBot="1" x14ac:dyDescent="0.3">
      <c r="A62" s="36"/>
      <c r="B62" s="37" t="s">
        <v>264</v>
      </c>
      <c r="C62" s="38">
        <v>11.7</v>
      </c>
      <c r="D62" s="39" t="s">
        <v>217</v>
      </c>
      <c r="E62" s="49" t="str">
        <f t="shared" si="0"/>
        <v>Significantly Different</v>
      </c>
      <c r="G62" s="12">
        <f t="shared" si="1"/>
        <v>11.7</v>
      </c>
      <c r="H62" s="12">
        <f t="shared" si="2"/>
        <v>6</v>
      </c>
      <c r="I62" s="12" t="str">
        <f t="shared" si="3"/>
        <v>+/-</v>
      </c>
      <c r="J62" s="12" t="str">
        <f t="shared" si="4"/>
        <v>0.5</v>
      </c>
      <c r="K62" s="13">
        <f t="shared" si="5"/>
        <v>0.303951367781155</v>
      </c>
      <c r="L62" s="13">
        <f t="shared" si="6"/>
        <v>3.9000000000000004</v>
      </c>
      <c r="M62" s="13">
        <f t="shared" si="7"/>
        <v>0.30997079109986531</v>
      </c>
      <c r="N62" s="13">
        <f t="shared" si="8"/>
        <v>12.581830649790199</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143" priority="5" operator="equal">
      <formula>"State Selected"</formula>
    </cfRule>
    <cfRule type="cellIs" dxfId="142" priority="6" operator="equal">
      <formula>"Not Significantly Different"</formula>
    </cfRule>
  </conditionalFormatting>
  <conditionalFormatting sqref="E10:E62">
    <cfRule type="cellIs" dxfId="141" priority="1" operator="equal">
      <formula>"OTHER ERROR"</formula>
    </cfRule>
    <cfRule type="cellIs" dxfId="140" priority="2" operator="equal">
      <formula>"Statistical Test not applicable"</formula>
    </cfRule>
    <cfRule type="cellIs" dxfId="139" priority="3" operator="equal">
      <formula>"Geography Selected"</formula>
    </cfRule>
    <cfRule type="cellIs" dxfId="138"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6962933E-6774-411D-9C61-52BCF97C518C}">
      <formula1>$O$10:$O$62</formula1>
    </dataValidation>
  </dataValidation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40BCD-2D6D-4F4E-A579-0026F7945A87}">
  <sheetPr codeName="Sheet134"/>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133</v>
      </c>
    </row>
    <row r="2" spans="1:16" x14ac:dyDescent="0.25">
      <c r="A2" s="14" t="s">
        <v>181</v>
      </c>
      <c r="B2" s="12" t="s">
        <v>703</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17.8</v>
      </c>
      <c r="C6" s="12" t="s">
        <v>188</v>
      </c>
      <c r="H6" s="19" t="s">
        <v>189</v>
      </c>
      <c r="I6" s="12">
        <f>VLOOKUP($B$4,$B$9:$K$62,6,FALSE)</f>
        <v>17.8</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17.8</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17.8</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254</v>
      </c>
      <c r="C11" s="32">
        <v>24.9</v>
      </c>
      <c r="D11" s="35" t="s">
        <v>294</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24.9</v>
      </c>
      <c r="H11" s="12">
        <f t="shared" ref="H11:H62" si="2">LEN(TRIM(D11))</f>
        <v>6</v>
      </c>
      <c r="I11" s="12" t="str">
        <f t="shared" ref="I11:I62" si="3">IF(H11&gt;=3,MID(TRIM(D11),1,3),"NO")</f>
        <v>+/-</v>
      </c>
      <c r="J11" s="12" t="str">
        <f t="shared" ref="J11:J62" si="4">IF(TRIM(I11)="+/-",MID(TRIM(D11),4,H11-3),D11)</f>
        <v>0.8</v>
      </c>
      <c r="K11" s="13">
        <f t="shared" ref="K11:K62" si="5">IF(TRIM(J11)="*****",0,IF(ISERROR(VALUE(J11)),"NA",VALUE(J11/$I$4)))</f>
        <v>0.48632218844984804</v>
      </c>
      <c r="L11" s="13">
        <f t="shared" ref="L11:L62" si="6">IF(AND(ISNUMBER(G11),ISNUMBER($I$6)),$I$6-G11,"N/A")</f>
        <v>-7.0999999999999979</v>
      </c>
      <c r="M11" s="13">
        <f t="shared" ref="M11:M62" si="7">IF(AND(ISNUMBER(K11),ISNUMBER($I$7)),SQRT(K11^2+($I$7)^2),"N/A")</f>
        <v>0.49010685399991183</v>
      </c>
      <c r="N11" s="13">
        <f>IF(AND(ISNUMBER(L11),ISNUMBER(M11),M11&lt;&gt;0),L11/M11,"NA")</f>
        <v>-14.486636826346597</v>
      </c>
      <c r="O11" s="12" t="s">
        <v>208</v>
      </c>
    </row>
    <row r="12" spans="1:16" x14ac:dyDescent="0.25">
      <c r="A12" s="30">
        <v>2</v>
      </c>
      <c r="B12" s="31" t="s">
        <v>233</v>
      </c>
      <c r="C12" s="32">
        <v>24.3</v>
      </c>
      <c r="D12" s="33" t="s">
        <v>320</v>
      </c>
      <c r="E12" s="48" t="str">
        <f t="shared" si="0"/>
        <v>Significantly Different</v>
      </c>
      <c r="G12" s="12">
        <f t="shared" si="1"/>
        <v>24.3</v>
      </c>
      <c r="H12" s="12">
        <f t="shared" si="2"/>
        <v>6</v>
      </c>
      <c r="I12" s="12" t="str">
        <f t="shared" si="3"/>
        <v>+/-</v>
      </c>
      <c r="J12" s="12" t="str">
        <f t="shared" si="4"/>
        <v>1.0</v>
      </c>
      <c r="K12" s="13">
        <f t="shared" si="5"/>
        <v>0.60790273556231</v>
      </c>
      <c r="L12" s="13">
        <f t="shared" si="6"/>
        <v>-6.5</v>
      </c>
      <c r="M12" s="13">
        <f t="shared" si="7"/>
        <v>0.61093468821403585</v>
      </c>
      <c r="N12" s="13">
        <f t="shared" ref="N12:N62" si="8">IF(AND(ISNUMBER(L12),ISNUMBER(M12),M12&lt;&gt;0),L12/M12,"NA")</f>
        <v>-10.63943515632031</v>
      </c>
      <c r="O12" s="12" t="s">
        <v>211</v>
      </c>
    </row>
    <row r="13" spans="1:16" x14ac:dyDescent="0.25">
      <c r="A13" s="30">
        <v>3</v>
      </c>
      <c r="B13" s="31" t="s">
        <v>259</v>
      </c>
      <c r="C13" s="32">
        <v>20.3</v>
      </c>
      <c r="D13" s="33" t="s">
        <v>228</v>
      </c>
      <c r="E13" s="48" t="str">
        <f t="shared" si="0"/>
        <v>Significantly Different</v>
      </c>
      <c r="G13" s="12">
        <f t="shared" si="1"/>
        <v>20.3</v>
      </c>
      <c r="H13" s="12">
        <f t="shared" si="2"/>
        <v>6</v>
      </c>
      <c r="I13" s="12" t="str">
        <f t="shared" si="3"/>
        <v>+/-</v>
      </c>
      <c r="J13" s="12" t="str">
        <f t="shared" si="4"/>
        <v>0.3</v>
      </c>
      <c r="K13" s="13">
        <f t="shared" si="5"/>
        <v>0.18237082066869301</v>
      </c>
      <c r="L13" s="13">
        <f t="shared" si="6"/>
        <v>-2.5</v>
      </c>
      <c r="M13" s="13">
        <f t="shared" si="7"/>
        <v>0.19223572402239389</v>
      </c>
      <c r="N13" s="13">
        <f t="shared" si="8"/>
        <v>-13.00486687744246</v>
      </c>
      <c r="O13" s="12" t="s">
        <v>213</v>
      </c>
    </row>
    <row r="14" spans="1:16" x14ac:dyDescent="0.25">
      <c r="A14" s="30">
        <v>4</v>
      </c>
      <c r="B14" s="31" t="s">
        <v>252</v>
      </c>
      <c r="C14" s="32">
        <v>20.100000000000001</v>
      </c>
      <c r="D14" s="33" t="s">
        <v>294</v>
      </c>
      <c r="E14" s="48" t="str">
        <f t="shared" si="0"/>
        <v>Significantly Different</v>
      </c>
      <c r="G14" s="12">
        <f t="shared" si="1"/>
        <v>20.100000000000001</v>
      </c>
      <c r="H14" s="12">
        <f t="shared" si="2"/>
        <v>6</v>
      </c>
      <c r="I14" s="12" t="str">
        <f t="shared" si="3"/>
        <v>+/-</v>
      </c>
      <c r="J14" s="12" t="str">
        <f t="shared" si="4"/>
        <v>0.8</v>
      </c>
      <c r="K14" s="13">
        <f t="shared" si="5"/>
        <v>0.48632218844984804</v>
      </c>
      <c r="L14" s="13">
        <f t="shared" si="6"/>
        <v>-2.3000000000000007</v>
      </c>
      <c r="M14" s="13">
        <f t="shared" si="7"/>
        <v>0.49010685399991183</v>
      </c>
      <c r="N14" s="13">
        <f t="shared" si="8"/>
        <v>-4.6928541831827033</v>
      </c>
      <c r="O14" s="12" t="s">
        <v>215</v>
      </c>
    </row>
    <row r="15" spans="1:16" x14ac:dyDescent="0.25">
      <c r="A15" s="30">
        <v>5</v>
      </c>
      <c r="B15" s="31" t="s">
        <v>229</v>
      </c>
      <c r="C15" s="32">
        <v>20</v>
      </c>
      <c r="D15" s="33" t="s">
        <v>228</v>
      </c>
      <c r="E15" s="48" t="str">
        <f t="shared" si="0"/>
        <v>Significantly Different</v>
      </c>
      <c r="G15" s="12">
        <f t="shared" si="1"/>
        <v>20</v>
      </c>
      <c r="H15" s="12">
        <f t="shared" si="2"/>
        <v>6</v>
      </c>
      <c r="I15" s="12" t="str">
        <f t="shared" si="3"/>
        <v>+/-</v>
      </c>
      <c r="J15" s="12" t="str">
        <f t="shared" si="4"/>
        <v>0.3</v>
      </c>
      <c r="K15" s="13">
        <f t="shared" si="5"/>
        <v>0.18237082066869301</v>
      </c>
      <c r="L15" s="13">
        <f t="shared" si="6"/>
        <v>-2.1999999999999993</v>
      </c>
      <c r="M15" s="13">
        <f t="shared" si="7"/>
        <v>0.19223572402239389</v>
      </c>
      <c r="N15" s="13">
        <f t="shared" si="8"/>
        <v>-11.44428285214936</v>
      </c>
      <c r="O15" s="12" t="s">
        <v>218</v>
      </c>
    </row>
    <row r="16" spans="1:16" x14ac:dyDescent="0.25">
      <c r="A16" s="30">
        <v>6</v>
      </c>
      <c r="B16" s="31" t="s">
        <v>213</v>
      </c>
      <c r="C16" s="32">
        <v>19.8</v>
      </c>
      <c r="D16" s="33" t="s">
        <v>255</v>
      </c>
      <c r="E16" s="48" t="str">
        <f t="shared" si="0"/>
        <v>Significantly Different</v>
      </c>
      <c r="G16" s="12">
        <f t="shared" si="1"/>
        <v>19.8</v>
      </c>
      <c r="H16" s="12">
        <f t="shared" si="2"/>
        <v>6</v>
      </c>
      <c r="I16" s="12" t="str">
        <f t="shared" si="3"/>
        <v>+/-</v>
      </c>
      <c r="J16" s="12" t="str">
        <f t="shared" si="4"/>
        <v>0.4</v>
      </c>
      <c r="K16" s="13">
        <f t="shared" si="5"/>
        <v>0.24316109422492402</v>
      </c>
      <c r="L16" s="13">
        <f t="shared" si="6"/>
        <v>-2</v>
      </c>
      <c r="M16" s="13">
        <f t="shared" si="7"/>
        <v>0.25064471888253259</v>
      </c>
      <c r="N16" s="13">
        <f t="shared" si="8"/>
        <v>-7.9794220636953535</v>
      </c>
      <c r="O16" s="12" t="s">
        <v>220</v>
      </c>
    </row>
    <row r="17" spans="1:15" x14ac:dyDescent="0.25">
      <c r="A17" s="30">
        <v>7</v>
      </c>
      <c r="B17" s="31" t="s">
        <v>241</v>
      </c>
      <c r="C17" s="32">
        <v>19.7</v>
      </c>
      <c r="D17" s="33" t="s">
        <v>217</v>
      </c>
      <c r="E17" s="48" t="str">
        <f t="shared" si="0"/>
        <v>Significantly Different</v>
      </c>
      <c r="G17" s="12">
        <f t="shared" si="1"/>
        <v>19.7</v>
      </c>
      <c r="H17" s="12">
        <f t="shared" si="2"/>
        <v>6</v>
      </c>
      <c r="I17" s="12" t="str">
        <f t="shared" si="3"/>
        <v>+/-</v>
      </c>
      <c r="J17" s="12" t="str">
        <f t="shared" si="4"/>
        <v>0.5</v>
      </c>
      <c r="K17" s="13">
        <f t="shared" si="5"/>
        <v>0.303951367781155</v>
      </c>
      <c r="L17" s="13">
        <f t="shared" si="6"/>
        <v>-1.8999999999999986</v>
      </c>
      <c r="M17" s="13">
        <f t="shared" si="7"/>
        <v>0.30997079109986531</v>
      </c>
      <c r="N17" s="13">
        <f t="shared" si="8"/>
        <v>-6.1296098037439384</v>
      </c>
      <c r="O17" s="12" t="s">
        <v>222</v>
      </c>
    </row>
    <row r="18" spans="1:15" x14ac:dyDescent="0.25">
      <c r="A18" s="30">
        <v>8</v>
      </c>
      <c r="B18" s="31" t="s">
        <v>223</v>
      </c>
      <c r="C18" s="32">
        <v>19.5</v>
      </c>
      <c r="D18" s="33" t="s">
        <v>294</v>
      </c>
      <c r="E18" s="48" t="str">
        <f t="shared" si="0"/>
        <v>Significantly Different</v>
      </c>
      <c r="G18" s="12">
        <f t="shared" si="1"/>
        <v>19.5</v>
      </c>
      <c r="H18" s="12">
        <f t="shared" si="2"/>
        <v>6</v>
      </c>
      <c r="I18" s="12" t="str">
        <f t="shared" si="3"/>
        <v>+/-</v>
      </c>
      <c r="J18" s="12" t="str">
        <f t="shared" si="4"/>
        <v>0.8</v>
      </c>
      <c r="K18" s="13">
        <f t="shared" si="5"/>
        <v>0.48632218844984804</v>
      </c>
      <c r="L18" s="13">
        <f t="shared" si="6"/>
        <v>-1.6999999999999993</v>
      </c>
      <c r="M18" s="13">
        <f t="shared" si="7"/>
        <v>0.49010685399991183</v>
      </c>
      <c r="N18" s="13">
        <f t="shared" si="8"/>
        <v>-3.468631352787213</v>
      </c>
      <c r="O18" s="12" t="s">
        <v>224</v>
      </c>
    </row>
    <row r="19" spans="1:15" x14ac:dyDescent="0.25">
      <c r="A19" s="30">
        <v>9</v>
      </c>
      <c r="B19" s="31" t="s">
        <v>245</v>
      </c>
      <c r="C19" s="32">
        <v>19.3</v>
      </c>
      <c r="D19" s="33" t="s">
        <v>314</v>
      </c>
      <c r="E19" s="48" t="str">
        <f t="shared" si="0"/>
        <v>Significantly Different</v>
      </c>
      <c r="G19" s="12">
        <f t="shared" si="1"/>
        <v>19.3</v>
      </c>
      <c r="H19" s="12">
        <f t="shared" si="2"/>
        <v>6</v>
      </c>
      <c r="I19" s="12" t="str">
        <f t="shared" si="3"/>
        <v>+/-</v>
      </c>
      <c r="J19" s="12" t="str">
        <f t="shared" si="4"/>
        <v>1.1</v>
      </c>
      <c r="K19" s="13">
        <f t="shared" si="5"/>
        <v>0.66869300911854113</v>
      </c>
      <c r="L19" s="13">
        <f t="shared" si="6"/>
        <v>-1.5</v>
      </c>
      <c r="M19" s="13">
        <f t="shared" si="7"/>
        <v>0.67145051776214359</v>
      </c>
      <c r="N19" s="13">
        <f t="shared" si="8"/>
        <v>-2.2339695335991445</v>
      </c>
      <c r="O19" s="12" t="s">
        <v>226</v>
      </c>
    </row>
    <row r="20" spans="1:15" x14ac:dyDescent="0.25">
      <c r="A20" s="30">
        <v>10</v>
      </c>
      <c r="B20" s="31" t="s">
        <v>212</v>
      </c>
      <c r="C20" s="32">
        <v>19.2</v>
      </c>
      <c r="D20" s="35" t="s">
        <v>294</v>
      </c>
      <c r="E20" s="48" t="str">
        <f t="shared" si="0"/>
        <v>Significantly Different</v>
      </c>
      <c r="G20" s="12">
        <f t="shared" si="1"/>
        <v>19.2</v>
      </c>
      <c r="H20" s="12">
        <f t="shared" si="2"/>
        <v>6</v>
      </c>
      <c r="I20" s="12" t="str">
        <f t="shared" si="3"/>
        <v>+/-</v>
      </c>
      <c r="J20" s="12" t="str">
        <f t="shared" si="4"/>
        <v>0.8</v>
      </c>
      <c r="K20" s="13">
        <f t="shared" si="5"/>
        <v>0.48632218844984804</v>
      </c>
      <c r="L20" s="13">
        <f t="shared" si="6"/>
        <v>-1.3999999999999986</v>
      </c>
      <c r="M20" s="13">
        <f t="shared" si="7"/>
        <v>0.49010685399991183</v>
      </c>
      <c r="N20" s="13">
        <f t="shared" si="8"/>
        <v>-2.8565199375894679</v>
      </c>
      <c r="O20" s="12" t="s">
        <v>229</v>
      </c>
    </row>
    <row r="21" spans="1:15" x14ac:dyDescent="0.25">
      <c r="A21" s="30">
        <v>11</v>
      </c>
      <c r="B21" s="31" t="s">
        <v>238</v>
      </c>
      <c r="C21" s="32">
        <v>19.100000000000001</v>
      </c>
      <c r="D21" s="33" t="s">
        <v>246</v>
      </c>
      <c r="E21" s="48" t="str">
        <f t="shared" si="0"/>
        <v>Significantly Different</v>
      </c>
      <c r="G21" s="12">
        <f t="shared" si="1"/>
        <v>19.100000000000001</v>
      </c>
      <c r="H21" s="12">
        <f t="shared" si="2"/>
        <v>6</v>
      </c>
      <c r="I21" s="12" t="str">
        <f t="shared" si="3"/>
        <v>+/-</v>
      </c>
      <c r="J21" s="12" t="str">
        <f t="shared" si="4"/>
        <v>0.9</v>
      </c>
      <c r="K21" s="13">
        <f t="shared" si="5"/>
        <v>0.54711246200607899</v>
      </c>
      <c r="L21" s="13">
        <f t="shared" si="6"/>
        <v>-1.3000000000000007</v>
      </c>
      <c r="M21" s="13">
        <f t="shared" si="7"/>
        <v>0.55047933970440222</v>
      </c>
      <c r="N21" s="13">
        <f t="shared" si="8"/>
        <v>-2.3615781851105946</v>
      </c>
      <c r="O21" s="12" t="s">
        <v>231</v>
      </c>
    </row>
    <row r="22" spans="1:15" x14ac:dyDescent="0.25">
      <c r="A22" s="30">
        <v>12</v>
      </c>
      <c r="B22" s="31" t="s">
        <v>224</v>
      </c>
      <c r="C22" s="32">
        <v>18.899999999999999</v>
      </c>
      <c r="D22" s="33" t="s">
        <v>314</v>
      </c>
      <c r="E22" s="48" t="str">
        <f t="shared" si="0"/>
        <v>Not Significantly Different</v>
      </c>
      <c r="G22" s="12">
        <f t="shared" si="1"/>
        <v>18.899999999999999</v>
      </c>
      <c r="H22" s="12">
        <f t="shared" si="2"/>
        <v>6</v>
      </c>
      <c r="I22" s="12" t="str">
        <f t="shared" si="3"/>
        <v>+/-</v>
      </c>
      <c r="J22" s="12" t="str">
        <f t="shared" si="4"/>
        <v>1.1</v>
      </c>
      <c r="K22" s="13">
        <f t="shared" si="5"/>
        <v>0.66869300911854113</v>
      </c>
      <c r="L22" s="13">
        <f t="shared" si="6"/>
        <v>-1.0999999999999979</v>
      </c>
      <c r="M22" s="13">
        <f t="shared" si="7"/>
        <v>0.67145051776214359</v>
      </c>
      <c r="N22" s="13">
        <f t="shared" si="8"/>
        <v>-1.6382443246393694</v>
      </c>
      <c r="O22" s="12" t="s">
        <v>233</v>
      </c>
    </row>
    <row r="23" spans="1:15" x14ac:dyDescent="0.25">
      <c r="A23" s="30">
        <v>13</v>
      </c>
      <c r="B23" s="31" t="s">
        <v>218</v>
      </c>
      <c r="C23" s="32">
        <v>18.600000000000001</v>
      </c>
      <c r="D23" s="33" t="s">
        <v>210</v>
      </c>
      <c r="E23" s="48" t="str">
        <f t="shared" si="0"/>
        <v>Significantly Different</v>
      </c>
      <c r="G23" s="12">
        <f t="shared" si="1"/>
        <v>18.600000000000001</v>
      </c>
      <c r="H23" s="12">
        <f t="shared" si="2"/>
        <v>6</v>
      </c>
      <c r="I23" s="12" t="str">
        <f t="shared" si="3"/>
        <v>+/-</v>
      </c>
      <c r="J23" s="12" t="str">
        <f t="shared" si="4"/>
        <v>0.2</v>
      </c>
      <c r="K23" s="13">
        <f t="shared" si="5"/>
        <v>0.12158054711246201</v>
      </c>
      <c r="L23" s="13">
        <f t="shared" si="6"/>
        <v>-0.80000000000000071</v>
      </c>
      <c r="M23" s="13">
        <f t="shared" si="7"/>
        <v>0.1359311840425404</v>
      </c>
      <c r="N23" s="13">
        <f t="shared" si="8"/>
        <v>-5.8853309167794521</v>
      </c>
      <c r="O23" s="12" t="s">
        <v>221</v>
      </c>
    </row>
    <row r="24" spans="1:15" x14ac:dyDescent="0.25">
      <c r="A24" s="30">
        <v>14</v>
      </c>
      <c r="B24" s="31" t="s">
        <v>207</v>
      </c>
      <c r="C24" s="32">
        <v>18.399999999999999</v>
      </c>
      <c r="D24" s="33" t="s">
        <v>294</v>
      </c>
      <c r="E24" s="48" t="str">
        <f t="shared" si="0"/>
        <v>Not Significantly Different</v>
      </c>
      <c r="G24" s="12">
        <f t="shared" si="1"/>
        <v>18.399999999999999</v>
      </c>
      <c r="H24" s="12">
        <f t="shared" si="2"/>
        <v>6</v>
      </c>
      <c r="I24" s="12" t="str">
        <f t="shared" si="3"/>
        <v>+/-</v>
      </c>
      <c r="J24" s="12" t="str">
        <f t="shared" si="4"/>
        <v>0.8</v>
      </c>
      <c r="K24" s="13">
        <f t="shared" si="5"/>
        <v>0.48632218844984804</v>
      </c>
      <c r="L24" s="13">
        <f t="shared" si="6"/>
        <v>-0.59999999999999787</v>
      </c>
      <c r="M24" s="13">
        <f t="shared" si="7"/>
        <v>0.49010685399991183</v>
      </c>
      <c r="N24" s="13">
        <f t="shared" si="8"/>
        <v>-1.2242228303954832</v>
      </c>
      <c r="O24" s="12" t="s">
        <v>235</v>
      </c>
    </row>
    <row r="25" spans="1:15" x14ac:dyDescent="0.25">
      <c r="A25" s="30">
        <v>15</v>
      </c>
      <c r="B25" s="31" t="s">
        <v>211</v>
      </c>
      <c r="C25" s="32">
        <v>18.3</v>
      </c>
      <c r="D25" s="33" t="s">
        <v>294</v>
      </c>
      <c r="E25" s="48" t="str">
        <f t="shared" si="0"/>
        <v>Not Significantly Different</v>
      </c>
      <c r="G25" s="12">
        <f t="shared" si="1"/>
        <v>18.3</v>
      </c>
      <c r="H25" s="12">
        <f t="shared" si="2"/>
        <v>6</v>
      </c>
      <c r="I25" s="12" t="str">
        <f t="shared" si="3"/>
        <v>+/-</v>
      </c>
      <c r="J25" s="12" t="str">
        <f t="shared" si="4"/>
        <v>0.8</v>
      </c>
      <c r="K25" s="13">
        <f t="shared" si="5"/>
        <v>0.48632218844984804</v>
      </c>
      <c r="L25" s="13">
        <f t="shared" si="6"/>
        <v>-0.5</v>
      </c>
      <c r="M25" s="13">
        <f t="shared" si="7"/>
        <v>0.49010685399991183</v>
      </c>
      <c r="N25" s="13">
        <f t="shared" si="8"/>
        <v>-1.0201856919962395</v>
      </c>
      <c r="O25" s="12" t="s">
        <v>237</v>
      </c>
    </row>
    <row r="26" spans="1:15" x14ac:dyDescent="0.25">
      <c r="A26" s="30">
        <v>15</v>
      </c>
      <c r="B26" s="31" t="s">
        <v>250</v>
      </c>
      <c r="C26" s="32">
        <v>18.3</v>
      </c>
      <c r="D26" s="33" t="s">
        <v>265</v>
      </c>
      <c r="E26" s="48" t="str">
        <f t="shared" si="0"/>
        <v>Not Significantly Different</v>
      </c>
      <c r="G26" s="12">
        <f t="shared" si="1"/>
        <v>18.3</v>
      </c>
      <c r="H26" s="12">
        <f t="shared" si="2"/>
        <v>6</v>
      </c>
      <c r="I26" s="12" t="str">
        <f t="shared" si="3"/>
        <v>+/-</v>
      </c>
      <c r="J26" s="12" t="str">
        <f t="shared" si="4"/>
        <v>0.7</v>
      </c>
      <c r="K26" s="13">
        <f t="shared" si="5"/>
        <v>0.42553191489361697</v>
      </c>
      <c r="L26" s="13">
        <f t="shared" si="6"/>
        <v>-0.5</v>
      </c>
      <c r="M26" s="13">
        <f t="shared" si="7"/>
        <v>0.42985214661796195</v>
      </c>
      <c r="N26" s="13">
        <f t="shared" si="8"/>
        <v>-1.1631906550518709</v>
      </c>
      <c r="O26" s="12" t="s">
        <v>219</v>
      </c>
    </row>
    <row r="27" spans="1:15" x14ac:dyDescent="0.25">
      <c r="A27" s="30">
        <v>15</v>
      </c>
      <c r="B27" s="31" t="s">
        <v>263</v>
      </c>
      <c r="C27" s="32">
        <v>18.3</v>
      </c>
      <c r="D27" s="33" t="s">
        <v>253</v>
      </c>
      <c r="E27" s="48" t="str">
        <f t="shared" si="0"/>
        <v>Not Significantly Different</v>
      </c>
      <c r="G27" s="12">
        <f t="shared" si="1"/>
        <v>18.3</v>
      </c>
      <c r="H27" s="12">
        <f t="shared" si="2"/>
        <v>6</v>
      </c>
      <c r="I27" s="12" t="str">
        <f t="shared" si="3"/>
        <v>+/-</v>
      </c>
      <c r="J27" s="12" t="str">
        <f t="shared" si="4"/>
        <v>0.6</v>
      </c>
      <c r="K27" s="13">
        <f t="shared" si="5"/>
        <v>0.36474164133738601</v>
      </c>
      <c r="L27" s="13">
        <f t="shared" si="6"/>
        <v>-0.5</v>
      </c>
      <c r="M27" s="13">
        <f t="shared" si="7"/>
        <v>0.36977279819442066</v>
      </c>
      <c r="N27" s="13">
        <f t="shared" si="8"/>
        <v>-1.3521816705865637</v>
      </c>
      <c r="O27" s="12" t="s">
        <v>236</v>
      </c>
    </row>
    <row r="28" spans="1:15" x14ac:dyDescent="0.25">
      <c r="A28" s="30">
        <v>18</v>
      </c>
      <c r="B28" s="31" t="s">
        <v>230</v>
      </c>
      <c r="C28" s="32">
        <v>18.100000000000001</v>
      </c>
      <c r="D28" s="33" t="s">
        <v>320</v>
      </c>
      <c r="E28" s="48" t="str">
        <f t="shared" si="0"/>
        <v>Not Significantly Different</v>
      </c>
      <c r="G28" s="12">
        <f t="shared" si="1"/>
        <v>18.100000000000001</v>
      </c>
      <c r="H28" s="12">
        <f t="shared" si="2"/>
        <v>6</v>
      </c>
      <c r="I28" s="12" t="str">
        <f t="shared" si="3"/>
        <v>+/-</v>
      </c>
      <c r="J28" s="12" t="str">
        <f t="shared" si="4"/>
        <v>1.0</v>
      </c>
      <c r="K28" s="13">
        <f t="shared" si="5"/>
        <v>0.60790273556231</v>
      </c>
      <c r="L28" s="13">
        <f t="shared" si="6"/>
        <v>-0.30000000000000071</v>
      </c>
      <c r="M28" s="13">
        <f t="shared" si="7"/>
        <v>0.61093468821403585</v>
      </c>
      <c r="N28" s="13">
        <f t="shared" si="8"/>
        <v>-0.4910508533686308</v>
      </c>
      <c r="O28" s="12" t="s">
        <v>225</v>
      </c>
    </row>
    <row r="29" spans="1:15" x14ac:dyDescent="0.25">
      <c r="A29" s="30">
        <v>19</v>
      </c>
      <c r="B29" s="31" t="s">
        <v>239</v>
      </c>
      <c r="C29" s="32">
        <v>18</v>
      </c>
      <c r="D29" s="33" t="s">
        <v>217</v>
      </c>
      <c r="E29" s="48" t="str">
        <f t="shared" si="0"/>
        <v>Not Significantly Different</v>
      </c>
      <c r="G29" s="12">
        <f t="shared" si="1"/>
        <v>18</v>
      </c>
      <c r="H29" s="12">
        <f t="shared" si="2"/>
        <v>6</v>
      </c>
      <c r="I29" s="12" t="str">
        <f t="shared" si="3"/>
        <v>+/-</v>
      </c>
      <c r="J29" s="12" t="str">
        <f t="shared" si="4"/>
        <v>0.5</v>
      </c>
      <c r="K29" s="13">
        <f t="shared" si="5"/>
        <v>0.303951367781155</v>
      </c>
      <c r="L29" s="13">
        <f t="shared" si="6"/>
        <v>-0.19999999999999929</v>
      </c>
      <c r="M29" s="13">
        <f t="shared" si="7"/>
        <v>0.30997079109986531</v>
      </c>
      <c r="N29" s="13">
        <f t="shared" si="8"/>
        <v>-0.64522208460462327</v>
      </c>
      <c r="O29" s="12" t="s">
        <v>241</v>
      </c>
    </row>
    <row r="30" spans="1:15" x14ac:dyDescent="0.25">
      <c r="A30" s="30">
        <v>20</v>
      </c>
      <c r="B30" s="31" t="s">
        <v>209</v>
      </c>
      <c r="C30" s="32">
        <v>17.899999999999999</v>
      </c>
      <c r="D30" s="33" t="s">
        <v>314</v>
      </c>
      <c r="E30" s="48" t="str">
        <f t="shared" si="0"/>
        <v>Not Significantly Different</v>
      </c>
      <c r="G30" s="12">
        <f t="shared" si="1"/>
        <v>17.899999999999999</v>
      </c>
      <c r="H30" s="12">
        <f t="shared" si="2"/>
        <v>6</v>
      </c>
      <c r="I30" s="12" t="str">
        <f t="shared" si="3"/>
        <v>+/-</v>
      </c>
      <c r="J30" s="12" t="str">
        <f t="shared" si="4"/>
        <v>1.1</v>
      </c>
      <c r="K30" s="13">
        <f t="shared" si="5"/>
        <v>0.66869300911854113</v>
      </c>
      <c r="L30" s="13">
        <f t="shared" si="6"/>
        <v>-9.9999999999997868E-2</v>
      </c>
      <c r="M30" s="13">
        <f t="shared" si="7"/>
        <v>0.67145051776214359</v>
      </c>
      <c r="N30" s="13">
        <f t="shared" si="8"/>
        <v>-0.14893130223993978</v>
      </c>
      <c r="O30" s="12" t="s">
        <v>207</v>
      </c>
    </row>
    <row r="31" spans="1:15" x14ac:dyDescent="0.25">
      <c r="A31" s="30">
        <v>21</v>
      </c>
      <c r="B31" s="31" t="s">
        <v>249</v>
      </c>
      <c r="C31" s="32">
        <v>17.8</v>
      </c>
      <c r="D31" s="33" t="s">
        <v>228</v>
      </c>
      <c r="E31" s="48" t="str">
        <f t="shared" si="0"/>
        <v>Not Significantly Different</v>
      </c>
      <c r="G31" s="12">
        <f t="shared" si="1"/>
        <v>17.8</v>
      </c>
      <c r="H31" s="12">
        <f t="shared" si="2"/>
        <v>6</v>
      </c>
      <c r="I31" s="12" t="str">
        <f t="shared" si="3"/>
        <v>+/-</v>
      </c>
      <c r="J31" s="12" t="str">
        <f t="shared" si="4"/>
        <v>0.3</v>
      </c>
      <c r="K31" s="13">
        <f t="shared" si="5"/>
        <v>0.18237082066869301</v>
      </c>
      <c r="L31" s="13">
        <f t="shared" si="6"/>
        <v>0</v>
      </c>
      <c r="M31" s="13">
        <f t="shared" si="7"/>
        <v>0.19223572402239389</v>
      </c>
      <c r="N31" s="13">
        <f t="shared" si="8"/>
        <v>0</v>
      </c>
      <c r="O31" s="12" t="s">
        <v>244</v>
      </c>
    </row>
    <row r="32" spans="1:15" x14ac:dyDescent="0.25">
      <c r="A32" s="30">
        <v>22</v>
      </c>
      <c r="B32" s="31" t="s">
        <v>222</v>
      </c>
      <c r="C32" s="32">
        <v>17.7</v>
      </c>
      <c r="D32" s="33" t="s">
        <v>217</v>
      </c>
      <c r="E32" s="48" t="str">
        <f t="shared" si="0"/>
        <v>Not Significantly Different</v>
      </c>
      <c r="G32" s="12">
        <f t="shared" si="1"/>
        <v>17.7</v>
      </c>
      <c r="H32" s="12">
        <f t="shared" si="2"/>
        <v>6</v>
      </c>
      <c r="I32" s="12" t="str">
        <f t="shared" si="3"/>
        <v>+/-</v>
      </c>
      <c r="J32" s="12" t="str">
        <f t="shared" si="4"/>
        <v>0.5</v>
      </c>
      <c r="K32" s="13">
        <f t="shared" si="5"/>
        <v>0.303951367781155</v>
      </c>
      <c r="L32" s="13">
        <f t="shared" si="6"/>
        <v>0.10000000000000142</v>
      </c>
      <c r="M32" s="13">
        <f t="shared" si="7"/>
        <v>0.30997079109986531</v>
      </c>
      <c r="N32" s="13">
        <f t="shared" si="8"/>
        <v>0.32261104230231735</v>
      </c>
      <c r="O32" s="12" t="s">
        <v>247</v>
      </c>
    </row>
    <row r="33" spans="1:15" x14ac:dyDescent="0.25">
      <c r="A33" s="30">
        <v>22</v>
      </c>
      <c r="B33" s="31" t="s">
        <v>216</v>
      </c>
      <c r="C33" s="32">
        <v>17.7</v>
      </c>
      <c r="D33" s="33" t="s">
        <v>321</v>
      </c>
      <c r="E33" s="48" t="str">
        <f t="shared" si="0"/>
        <v>Not Significantly Different</v>
      </c>
      <c r="G33" s="12">
        <f t="shared" si="1"/>
        <v>17.7</v>
      </c>
      <c r="H33" s="12">
        <f t="shared" si="2"/>
        <v>6</v>
      </c>
      <c r="I33" s="12" t="str">
        <f t="shared" si="3"/>
        <v>+/-</v>
      </c>
      <c r="J33" s="12" t="str">
        <f t="shared" si="4"/>
        <v>1.2</v>
      </c>
      <c r="K33" s="13">
        <f t="shared" si="5"/>
        <v>0.72948328267477203</v>
      </c>
      <c r="L33" s="13">
        <f t="shared" si="6"/>
        <v>0.10000000000000142</v>
      </c>
      <c r="M33" s="13">
        <f t="shared" si="7"/>
        <v>0.73201182849801194</v>
      </c>
      <c r="N33" s="13">
        <f t="shared" si="8"/>
        <v>0.13660981435940417</v>
      </c>
      <c r="O33" s="12" t="s">
        <v>249</v>
      </c>
    </row>
    <row r="34" spans="1:15" x14ac:dyDescent="0.25">
      <c r="A34" s="30">
        <v>24</v>
      </c>
      <c r="B34" s="31" t="s">
        <v>260</v>
      </c>
      <c r="C34" s="32">
        <v>17.5</v>
      </c>
      <c r="D34" s="33" t="s">
        <v>255</v>
      </c>
      <c r="E34" s="48" t="str">
        <f t="shared" si="0"/>
        <v>Not Significantly Different</v>
      </c>
      <c r="G34" s="12">
        <f t="shared" si="1"/>
        <v>17.5</v>
      </c>
      <c r="H34" s="12">
        <f t="shared" si="2"/>
        <v>6</v>
      </c>
      <c r="I34" s="12" t="str">
        <f t="shared" si="3"/>
        <v>+/-</v>
      </c>
      <c r="J34" s="12" t="str">
        <f t="shared" si="4"/>
        <v>0.4</v>
      </c>
      <c r="K34" s="13">
        <f t="shared" si="5"/>
        <v>0.24316109422492402</v>
      </c>
      <c r="L34" s="13">
        <f t="shared" si="6"/>
        <v>0.30000000000000071</v>
      </c>
      <c r="M34" s="13">
        <f t="shared" si="7"/>
        <v>0.25064471888253259</v>
      </c>
      <c r="N34" s="13">
        <f t="shared" si="8"/>
        <v>1.1969133095543059</v>
      </c>
      <c r="O34" s="12" t="s">
        <v>240</v>
      </c>
    </row>
    <row r="35" spans="1:15" x14ac:dyDescent="0.25">
      <c r="A35" s="30">
        <v>25</v>
      </c>
      <c r="B35" s="31" t="s">
        <v>244</v>
      </c>
      <c r="C35" s="32">
        <v>17.399999999999999</v>
      </c>
      <c r="D35" s="33" t="s">
        <v>255</v>
      </c>
      <c r="E35" s="48" t="str">
        <f t="shared" si="0"/>
        <v>Not Significantly Different</v>
      </c>
      <c r="G35" s="12">
        <f t="shared" si="1"/>
        <v>17.399999999999999</v>
      </c>
      <c r="H35" s="12">
        <f t="shared" si="2"/>
        <v>6</v>
      </c>
      <c r="I35" s="12" t="str">
        <f t="shared" si="3"/>
        <v>+/-</v>
      </c>
      <c r="J35" s="12" t="str">
        <f t="shared" si="4"/>
        <v>0.4</v>
      </c>
      <c r="K35" s="13">
        <f t="shared" si="5"/>
        <v>0.24316109422492402</v>
      </c>
      <c r="L35" s="13">
        <f t="shared" si="6"/>
        <v>0.40000000000000213</v>
      </c>
      <c r="M35" s="13">
        <f t="shared" si="7"/>
        <v>0.25064471888253259</v>
      </c>
      <c r="N35" s="13">
        <f t="shared" si="8"/>
        <v>1.5958844127390792</v>
      </c>
      <c r="O35" s="12" t="s">
        <v>250</v>
      </c>
    </row>
    <row r="36" spans="1:15" x14ac:dyDescent="0.25">
      <c r="A36" s="30">
        <v>25</v>
      </c>
      <c r="B36" s="31" t="s">
        <v>261</v>
      </c>
      <c r="C36" s="32">
        <v>17.399999999999999</v>
      </c>
      <c r="D36" s="33" t="s">
        <v>228</v>
      </c>
      <c r="E36" s="48" t="str">
        <f t="shared" si="0"/>
        <v>Significantly Different</v>
      </c>
      <c r="G36" s="12">
        <f t="shared" si="1"/>
        <v>17.399999999999999</v>
      </c>
      <c r="H36" s="12">
        <f t="shared" si="2"/>
        <v>6</v>
      </c>
      <c r="I36" s="12" t="str">
        <f t="shared" si="3"/>
        <v>+/-</v>
      </c>
      <c r="J36" s="12" t="str">
        <f t="shared" si="4"/>
        <v>0.3</v>
      </c>
      <c r="K36" s="13">
        <f t="shared" si="5"/>
        <v>0.18237082066869301</v>
      </c>
      <c r="L36" s="13">
        <f t="shared" si="6"/>
        <v>0.40000000000000213</v>
      </c>
      <c r="M36" s="13">
        <f t="shared" si="7"/>
        <v>0.19223572402239389</v>
      </c>
      <c r="N36" s="13">
        <f t="shared" si="8"/>
        <v>2.0807787003908045</v>
      </c>
      <c r="O36" s="12" t="s">
        <v>242</v>
      </c>
    </row>
    <row r="37" spans="1:15" x14ac:dyDescent="0.25">
      <c r="A37" s="30">
        <v>25</v>
      </c>
      <c r="B37" s="31" t="s">
        <v>258</v>
      </c>
      <c r="C37" s="32">
        <v>17.399999999999999</v>
      </c>
      <c r="D37" s="33" t="s">
        <v>210</v>
      </c>
      <c r="E37" s="48" t="str">
        <f t="shared" si="0"/>
        <v>Significantly Different</v>
      </c>
      <c r="G37" s="12">
        <f t="shared" si="1"/>
        <v>17.399999999999999</v>
      </c>
      <c r="H37" s="12">
        <f t="shared" si="2"/>
        <v>6</v>
      </c>
      <c r="I37" s="12" t="str">
        <f t="shared" si="3"/>
        <v>+/-</v>
      </c>
      <c r="J37" s="12" t="str">
        <f t="shared" si="4"/>
        <v>0.2</v>
      </c>
      <c r="K37" s="13">
        <f t="shared" si="5"/>
        <v>0.12158054711246201</v>
      </c>
      <c r="L37" s="13">
        <f t="shared" si="6"/>
        <v>0.40000000000000213</v>
      </c>
      <c r="M37" s="13">
        <f t="shared" si="7"/>
        <v>0.1359311840425404</v>
      </c>
      <c r="N37" s="13">
        <f t="shared" si="8"/>
        <v>2.9426654583897389</v>
      </c>
      <c r="O37" s="12" t="s">
        <v>223</v>
      </c>
    </row>
    <row r="38" spans="1:15" x14ac:dyDescent="0.25">
      <c r="A38" s="30">
        <v>28</v>
      </c>
      <c r="B38" s="31" t="s">
        <v>247</v>
      </c>
      <c r="C38" s="32">
        <v>17.3</v>
      </c>
      <c r="D38" s="33" t="s">
        <v>255</v>
      </c>
      <c r="E38" s="48" t="str">
        <f t="shared" si="0"/>
        <v>Significantly Different</v>
      </c>
      <c r="G38" s="12">
        <f t="shared" si="1"/>
        <v>17.3</v>
      </c>
      <c r="H38" s="12">
        <f t="shared" si="2"/>
        <v>6</v>
      </c>
      <c r="I38" s="12" t="str">
        <f t="shared" si="3"/>
        <v>+/-</v>
      </c>
      <c r="J38" s="12" t="str">
        <f t="shared" si="4"/>
        <v>0.4</v>
      </c>
      <c r="K38" s="13">
        <f t="shared" si="5"/>
        <v>0.24316109422492402</v>
      </c>
      <c r="L38" s="13">
        <f t="shared" si="6"/>
        <v>0.5</v>
      </c>
      <c r="M38" s="13">
        <f t="shared" si="7"/>
        <v>0.25064471888253259</v>
      </c>
      <c r="N38" s="13">
        <f t="shared" si="8"/>
        <v>1.9948555159238384</v>
      </c>
      <c r="O38" s="12" t="s">
        <v>227</v>
      </c>
    </row>
    <row r="39" spans="1:15" x14ac:dyDescent="0.25">
      <c r="A39" s="30">
        <v>28</v>
      </c>
      <c r="B39" s="31" t="s">
        <v>248</v>
      </c>
      <c r="C39" s="32">
        <v>17.3</v>
      </c>
      <c r="D39" s="33" t="s">
        <v>228</v>
      </c>
      <c r="E39" s="48" t="str">
        <f t="shared" si="0"/>
        <v>Significantly Different</v>
      </c>
      <c r="G39" s="12">
        <f t="shared" si="1"/>
        <v>17.3</v>
      </c>
      <c r="H39" s="12">
        <f t="shared" si="2"/>
        <v>6</v>
      </c>
      <c r="I39" s="12" t="str">
        <f t="shared" si="3"/>
        <v>+/-</v>
      </c>
      <c r="J39" s="12" t="str">
        <f t="shared" si="4"/>
        <v>0.3</v>
      </c>
      <c r="K39" s="13">
        <f t="shared" si="5"/>
        <v>0.18237082066869301</v>
      </c>
      <c r="L39" s="13">
        <f t="shared" si="6"/>
        <v>0.5</v>
      </c>
      <c r="M39" s="13">
        <f t="shared" si="7"/>
        <v>0.19223572402239389</v>
      </c>
      <c r="N39" s="13">
        <f t="shared" si="8"/>
        <v>2.6009733754884921</v>
      </c>
      <c r="O39" s="12" t="s">
        <v>254</v>
      </c>
    </row>
    <row r="40" spans="1:15" x14ac:dyDescent="0.25">
      <c r="A40" s="30">
        <v>30</v>
      </c>
      <c r="B40" s="31" t="s">
        <v>235</v>
      </c>
      <c r="C40" s="32">
        <v>17.2</v>
      </c>
      <c r="D40" s="33" t="s">
        <v>210</v>
      </c>
      <c r="E40" s="48" t="str">
        <f t="shared" si="0"/>
        <v>Significantly Different</v>
      </c>
      <c r="G40" s="12">
        <f t="shared" si="1"/>
        <v>17.2</v>
      </c>
      <c r="H40" s="12">
        <f t="shared" si="2"/>
        <v>6</v>
      </c>
      <c r="I40" s="12" t="str">
        <f t="shared" si="3"/>
        <v>+/-</v>
      </c>
      <c r="J40" s="12" t="str">
        <f t="shared" si="4"/>
        <v>0.2</v>
      </c>
      <c r="K40" s="13">
        <f t="shared" si="5"/>
        <v>0.12158054711246201</v>
      </c>
      <c r="L40" s="13">
        <f t="shared" si="6"/>
        <v>0.60000000000000142</v>
      </c>
      <c r="M40" s="13">
        <f t="shared" si="7"/>
        <v>0.1359311840425404</v>
      </c>
      <c r="N40" s="13">
        <f t="shared" si="8"/>
        <v>4.4139981875845953</v>
      </c>
      <c r="O40" s="12" t="s">
        <v>214</v>
      </c>
    </row>
    <row r="41" spans="1:15" x14ac:dyDescent="0.25">
      <c r="A41" s="30">
        <v>31</v>
      </c>
      <c r="B41" s="31" t="s">
        <v>243</v>
      </c>
      <c r="C41" s="32">
        <v>17.100000000000001</v>
      </c>
      <c r="D41" s="33" t="s">
        <v>228</v>
      </c>
      <c r="E41" s="48" t="str">
        <f t="shared" si="0"/>
        <v>Significantly Different</v>
      </c>
      <c r="G41" s="12">
        <f t="shared" si="1"/>
        <v>17.100000000000001</v>
      </c>
      <c r="H41" s="12">
        <f t="shared" si="2"/>
        <v>6</v>
      </c>
      <c r="I41" s="12" t="str">
        <f t="shared" si="3"/>
        <v>+/-</v>
      </c>
      <c r="J41" s="12" t="str">
        <f t="shared" si="4"/>
        <v>0.3</v>
      </c>
      <c r="K41" s="13">
        <f t="shared" si="5"/>
        <v>0.18237082066869301</v>
      </c>
      <c r="L41" s="13">
        <f t="shared" si="6"/>
        <v>0.69999999999999929</v>
      </c>
      <c r="M41" s="13">
        <f t="shared" si="7"/>
        <v>0.19223572402239389</v>
      </c>
      <c r="N41" s="13">
        <f t="shared" si="8"/>
        <v>3.641362725683885</v>
      </c>
      <c r="O41" s="12" t="s">
        <v>257</v>
      </c>
    </row>
    <row r="42" spans="1:15" x14ac:dyDescent="0.25">
      <c r="A42" s="30">
        <v>31</v>
      </c>
      <c r="B42" s="31" t="s">
        <v>251</v>
      </c>
      <c r="C42" s="32">
        <v>17.100000000000001</v>
      </c>
      <c r="D42" s="33" t="s">
        <v>255</v>
      </c>
      <c r="E42" s="48" t="str">
        <f t="shared" si="0"/>
        <v>Significantly Different</v>
      </c>
      <c r="G42" s="12">
        <f t="shared" si="1"/>
        <v>17.100000000000001</v>
      </c>
      <c r="H42" s="12">
        <f t="shared" si="2"/>
        <v>6</v>
      </c>
      <c r="I42" s="12" t="str">
        <f t="shared" si="3"/>
        <v>+/-</v>
      </c>
      <c r="J42" s="12" t="str">
        <f t="shared" si="4"/>
        <v>0.4</v>
      </c>
      <c r="K42" s="13">
        <f t="shared" si="5"/>
        <v>0.24316109422492402</v>
      </c>
      <c r="L42" s="13">
        <f t="shared" si="6"/>
        <v>0.69999999999999929</v>
      </c>
      <c r="M42" s="13">
        <f t="shared" si="7"/>
        <v>0.25064471888253259</v>
      </c>
      <c r="N42" s="13">
        <f t="shared" si="8"/>
        <v>2.7927977222933711</v>
      </c>
      <c r="O42" s="12" t="s">
        <v>252</v>
      </c>
    </row>
    <row r="43" spans="1:15" x14ac:dyDescent="0.25">
      <c r="A43" s="30">
        <v>33</v>
      </c>
      <c r="B43" s="31" t="s">
        <v>256</v>
      </c>
      <c r="C43" s="32">
        <v>17</v>
      </c>
      <c r="D43" s="33" t="s">
        <v>228</v>
      </c>
      <c r="E43" s="48" t="str">
        <f t="shared" si="0"/>
        <v>Significantly Different</v>
      </c>
      <c r="G43" s="12">
        <f t="shared" si="1"/>
        <v>17</v>
      </c>
      <c r="H43" s="12">
        <f t="shared" si="2"/>
        <v>6</v>
      </c>
      <c r="I43" s="12" t="str">
        <f t="shared" si="3"/>
        <v>+/-</v>
      </c>
      <c r="J43" s="12" t="str">
        <f t="shared" si="4"/>
        <v>0.3</v>
      </c>
      <c r="K43" s="13">
        <f t="shared" si="5"/>
        <v>0.18237082066869301</v>
      </c>
      <c r="L43" s="13">
        <f t="shared" si="6"/>
        <v>0.80000000000000071</v>
      </c>
      <c r="M43" s="13">
        <f t="shared" si="7"/>
        <v>0.19223572402239389</v>
      </c>
      <c r="N43" s="13">
        <f t="shared" si="8"/>
        <v>4.1615574007815903</v>
      </c>
      <c r="O43" s="12" t="s">
        <v>259</v>
      </c>
    </row>
    <row r="44" spans="1:15" x14ac:dyDescent="0.25">
      <c r="A44" s="30">
        <v>34</v>
      </c>
      <c r="B44" s="31" t="s">
        <v>215</v>
      </c>
      <c r="C44" s="32">
        <v>16.899999999999999</v>
      </c>
      <c r="D44" s="33" t="s">
        <v>253</v>
      </c>
      <c r="E44" s="48" t="str">
        <f t="shared" si="0"/>
        <v>Significantly Different</v>
      </c>
      <c r="G44" s="12">
        <f t="shared" si="1"/>
        <v>16.899999999999999</v>
      </c>
      <c r="H44" s="12">
        <f t="shared" si="2"/>
        <v>6</v>
      </c>
      <c r="I44" s="12" t="str">
        <f t="shared" si="3"/>
        <v>+/-</v>
      </c>
      <c r="J44" s="12" t="str">
        <f t="shared" si="4"/>
        <v>0.6</v>
      </c>
      <c r="K44" s="13">
        <f t="shared" si="5"/>
        <v>0.36474164133738601</v>
      </c>
      <c r="L44" s="13">
        <f t="shared" si="6"/>
        <v>0.90000000000000213</v>
      </c>
      <c r="M44" s="13">
        <f t="shared" si="7"/>
        <v>0.36977279819442066</v>
      </c>
      <c r="N44" s="13">
        <f t="shared" si="8"/>
        <v>2.4339270070558205</v>
      </c>
      <c r="O44" s="12" t="s">
        <v>261</v>
      </c>
    </row>
    <row r="45" spans="1:15" x14ac:dyDescent="0.25">
      <c r="A45" s="30">
        <v>34</v>
      </c>
      <c r="B45" s="31" t="s">
        <v>225</v>
      </c>
      <c r="C45" s="32">
        <v>16.899999999999999</v>
      </c>
      <c r="D45" s="33" t="s">
        <v>217</v>
      </c>
      <c r="E45" s="48" t="str">
        <f t="shared" si="0"/>
        <v>Significantly Different</v>
      </c>
      <c r="G45" s="12">
        <f t="shared" si="1"/>
        <v>16.899999999999999</v>
      </c>
      <c r="H45" s="12">
        <f t="shared" si="2"/>
        <v>6</v>
      </c>
      <c r="I45" s="12" t="str">
        <f t="shared" si="3"/>
        <v>+/-</v>
      </c>
      <c r="J45" s="12" t="str">
        <f t="shared" si="4"/>
        <v>0.5</v>
      </c>
      <c r="K45" s="13">
        <f t="shared" si="5"/>
        <v>0.303951367781155</v>
      </c>
      <c r="L45" s="13">
        <f t="shared" si="6"/>
        <v>0.90000000000000213</v>
      </c>
      <c r="M45" s="13">
        <f t="shared" si="7"/>
        <v>0.30997079109986531</v>
      </c>
      <c r="N45" s="13">
        <f t="shared" si="8"/>
        <v>2.9034993807208216</v>
      </c>
      <c r="O45" s="12" t="s">
        <v>230</v>
      </c>
    </row>
    <row r="46" spans="1:15" x14ac:dyDescent="0.25">
      <c r="A46" s="30">
        <v>34</v>
      </c>
      <c r="B46" s="31" t="s">
        <v>242</v>
      </c>
      <c r="C46" s="32">
        <v>16.899999999999999</v>
      </c>
      <c r="D46" s="33" t="s">
        <v>255</v>
      </c>
      <c r="E46" s="48" t="str">
        <f t="shared" si="0"/>
        <v>Significantly Different</v>
      </c>
      <c r="G46" s="12">
        <f t="shared" si="1"/>
        <v>16.899999999999999</v>
      </c>
      <c r="H46" s="12">
        <f t="shared" si="2"/>
        <v>6</v>
      </c>
      <c r="I46" s="12" t="str">
        <f t="shared" si="3"/>
        <v>+/-</v>
      </c>
      <c r="J46" s="12" t="str">
        <f t="shared" si="4"/>
        <v>0.4</v>
      </c>
      <c r="K46" s="13">
        <f t="shared" si="5"/>
        <v>0.24316109422492402</v>
      </c>
      <c r="L46" s="13">
        <f t="shared" si="6"/>
        <v>0.90000000000000213</v>
      </c>
      <c r="M46" s="13">
        <f t="shared" si="7"/>
        <v>0.25064471888253259</v>
      </c>
      <c r="N46" s="13">
        <f t="shared" si="8"/>
        <v>3.5907399286629178</v>
      </c>
      <c r="O46" s="12" t="s">
        <v>243</v>
      </c>
    </row>
    <row r="47" spans="1:15" x14ac:dyDescent="0.25">
      <c r="A47" s="30">
        <v>37</v>
      </c>
      <c r="B47" s="31" t="s">
        <v>221</v>
      </c>
      <c r="C47" s="32">
        <v>16.600000000000001</v>
      </c>
      <c r="D47" s="33" t="s">
        <v>294</v>
      </c>
      <c r="E47" s="48" t="str">
        <f t="shared" si="0"/>
        <v>Significantly Different</v>
      </c>
      <c r="G47" s="12">
        <f t="shared" si="1"/>
        <v>16.600000000000001</v>
      </c>
      <c r="H47" s="12">
        <f t="shared" si="2"/>
        <v>6</v>
      </c>
      <c r="I47" s="12" t="str">
        <f t="shared" si="3"/>
        <v>+/-</v>
      </c>
      <c r="J47" s="12" t="str">
        <f t="shared" si="4"/>
        <v>0.8</v>
      </c>
      <c r="K47" s="13">
        <f t="shared" si="5"/>
        <v>0.48632218844984804</v>
      </c>
      <c r="L47" s="13">
        <f t="shared" si="6"/>
        <v>1.1999999999999993</v>
      </c>
      <c r="M47" s="13">
        <f t="shared" si="7"/>
        <v>0.49010685399991183</v>
      </c>
      <c r="N47" s="13">
        <f t="shared" si="8"/>
        <v>2.4484456607909735</v>
      </c>
      <c r="O47" s="12" t="s">
        <v>260</v>
      </c>
    </row>
    <row r="48" spans="1:15" x14ac:dyDescent="0.25">
      <c r="A48" s="30">
        <v>37</v>
      </c>
      <c r="B48" s="31" t="s">
        <v>219</v>
      </c>
      <c r="C48" s="32">
        <v>16.600000000000001</v>
      </c>
      <c r="D48" s="33" t="s">
        <v>217</v>
      </c>
      <c r="E48" s="48" t="str">
        <f t="shared" si="0"/>
        <v>Significantly Different</v>
      </c>
      <c r="G48" s="12">
        <f t="shared" si="1"/>
        <v>16.600000000000001</v>
      </c>
      <c r="H48" s="12">
        <f t="shared" si="2"/>
        <v>6</v>
      </c>
      <c r="I48" s="12" t="str">
        <f t="shared" si="3"/>
        <v>+/-</v>
      </c>
      <c r="J48" s="12" t="str">
        <f t="shared" si="4"/>
        <v>0.5</v>
      </c>
      <c r="K48" s="13">
        <f t="shared" si="5"/>
        <v>0.303951367781155</v>
      </c>
      <c r="L48" s="13">
        <f t="shared" si="6"/>
        <v>1.1999999999999993</v>
      </c>
      <c r="M48" s="13">
        <f t="shared" si="7"/>
        <v>0.30997079109986531</v>
      </c>
      <c r="N48" s="13">
        <f t="shared" si="8"/>
        <v>3.8713325076277507</v>
      </c>
      <c r="O48" s="12" t="s">
        <v>239</v>
      </c>
    </row>
    <row r="49" spans="1:15" x14ac:dyDescent="0.25">
      <c r="A49" s="30">
        <v>37</v>
      </c>
      <c r="B49" s="31" t="s">
        <v>236</v>
      </c>
      <c r="C49" s="32">
        <v>16.600000000000001</v>
      </c>
      <c r="D49" s="33" t="s">
        <v>253</v>
      </c>
      <c r="E49" s="48" t="str">
        <f t="shared" si="0"/>
        <v>Significantly Different</v>
      </c>
      <c r="G49" s="12">
        <f t="shared" si="1"/>
        <v>16.600000000000001</v>
      </c>
      <c r="H49" s="12">
        <f t="shared" si="2"/>
        <v>6</v>
      </c>
      <c r="I49" s="12" t="str">
        <f t="shared" si="3"/>
        <v>+/-</v>
      </c>
      <c r="J49" s="12" t="str">
        <f t="shared" si="4"/>
        <v>0.6</v>
      </c>
      <c r="K49" s="13">
        <f t="shared" si="5"/>
        <v>0.36474164133738601</v>
      </c>
      <c r="L49" s="13">
        <f t="shared" si="6"/>
        <v>1.1999999999999993</v>
      </c>
      <c r="M49" s="13">
        <f t="shared" si="7"/>
        <v>0.36977279819442066</v>
      </c>
      <c r="N49" s="13">
        <f t="shared" si="8"/>
        <v>3.2452360094077508</v>
      </c>
      <c r="O49" s="12" t="s">
        <v>248</v>
      </c>
    </row>
    <row r="50" spans="1:15" x14ac:dyDescent="0.25">
      <c r="A50" s="30">
        <v>37</v>
      </c>
      <c r="B50" s="31" t="s">
        <v>227</v>
      </c>
      <c r="C50" s="32">
        <v>16.600000000000001</v>
      </c>
      <c r="D50" s="33" t="s">
        <v>253</v>
      </c>
      <c r="E50" s="48" t="str">
        <f t="shared" si="0"/>
        <v>Significantly Different</v>
      </c>
      <c r="G50" s="12">
        <f t="shared" si="1"/>
        <v>16.600000000000001</v>
      </c>
      <c r="H50" s="12">
        <f t="shared" si="2"/>
        <v>6</v>
      </c>
      <c r="I50" s="12" t="str">
        <f t="shared" si="3"/>
        <v>+/-</v>
      </c>
      <c r="J50" s="12" t="str">
        <f t="shared" si="4"/>
        <v>0.6</v>
      </c>
      <c r="K50" s="13">
        <f t="shared" si="5"/>
        <v>0.36474164133738601</v>
      </c>
      <c r="L50" s="13">
        <f t="shared" si="6"/>
        <v>1.1999999999999993</v>
      </c>
      <c r="M50" s="13">
        <f t="shared" si="7"/>
        <v>0.36977279819442066</v>
      </c>
      <c r="N50" s="13">
        <f t="shared" si="8"/>
        <v>3.2452360094077508</v>
      </c>
      <c r="O50" s="12" t="s">
        <v>245</v>
      </c>
    </row>
    <row r="51" spans="1:15" x14ac:dyDescent="0.25">
      <c r="A51" s="30">
        <v>41</v>
      </c>
      <c r="B51" s="31" t="s">
        <v>214</v>
      </c>
      <c r="C51" s="32">
        <v>16.5</v>
      </c>
      <c r="D51" s="33" t="s">
        <v>265</v>
      </c>
      <c r="E51" s="48" t="str">
        <f t="shared" si="0"/>
        <v>Significantly Different</v>
      </c>
      <c r="G51" s="12">
        <f t="shared" si="1"/>
        <v>16.5</v>
      </c>
      <c r="H51" s="12">
        <f t="shared" si="2"/>
        <v>6</v>
      </c>
      <c r="I51" s="12" t="str">
        <f t="shared" si="3"/>
        <v>+/-</v>
      </c>
      <c r="J51" s="12" t="str">
        <f t="shared" si="4"/>
        <v>0.7</v>
      </c>
      <c r="K51" s="13">
        <f t="shared" si="5"/>
        <v>0.42553191489361697</v>
      </c>
      <c r="L51" s="13">
        <f t="shared" si="6"/>
        <v>1.3000000000000007</v>
      </c>
      <c r="M51" s="13">
        <f t="shared" si="7"/>
        <v>0.42985214661796195</v>
      </c>
      <c r="N51" s="13">
        <f t="shared" si="8"/>
        <v>3.0242957031348658</v>
      </c>
      <c r="O51" s="12" t="s">
        <v>263</v>
      </c>
    </row>
    <row r="52" spans="1:15" x14ac:dyDescent="0.25">
      <c r="A52" s="30">
        <v>42</v>
      </c>
      <c r="B52" s="31" t="s">
        <v>231</v>
      </c>
      <c r="C52" s="32">
        <v>16.399999999999999</v>
      </c>
      <c r="D52" s="33" t="s">
        <v>228</v>
      </c>
      <c r="E52" s="48" t="str">
        <f t="shared" si="0"/>
        <v>Significantly Different</v>
      </c>
      <c r="G52" s="12">
        <f t="shared" si="1"/>
        <v>16.399999999999999</v>
      </c>
      <c r="H52" s="12">
        <f t="shared" si="2"/>
        <v>6</v>
      </c>
      <c r="I52" s="12" t="str">
        <f t="shared" si="3"/>
        <v>+/-</v>
      </c>
      <c r="J52" s="12" t="str">
        <f t="shared" si="4"/>
        <v>0.3</v>
      </c>
      <c r="K52" s="13">
        <f t="shared" si="5"/>
        <v>0.18237082066869301</v>
      </c>
      <c r="L52" s="13">
        <f t="shared" si="6"/>
        <v>1.4000000000000021</v>
      </c>
      <c r="M52" s="13">
        <f t="shared" si="7"/>
        <v>0.19223572402239389</v>
      </c>
      <c r="N52" s="13">
        <f t="shared" si="8"/>
        <v>7.2827254513677886</v>
      </c>
      <c r="O52" s="12" t="s">
        <v>238</v>
      </c>
    </row>
    <row r="53" spans="1:15" x14ac:dyDescent="0.25">
      <c r="A53" s="30">
        <v>42</v>
      </c>
      <c r="B53" s="31" t="s">
        <v>237</v>
      </c>
      <c r="C53" s="32">
        <v>16.399999999999999</v>
      </c>
      <c r="D53" s="33" t="s">
        <v>228</v>
      </c>
      <c r="E53" s="48" t="str">
        <f t="shared" si="0"/>
        <v>Significantly Different</v>
      </c>
      <c r="G53" s="12">
        <f t="shared" si="1"/>
        <v>16.399999999999999</v>
      </c>
      <c r="H53" s="12">
        <f t="shared" si="2"/>
        <v>6</v>
      </c>
      <c r="I53" s="12" t="str">
        <f t="shared" si="3"/>
        <v>+/-</v>
      </c>
      <c r="J53" s="12" t="str">
        <f t="shared" si="4"/>
        <v>0.3</v>
      </c>
      <c r="K53" s="13">
        <f t="shared" si="5"/>
        <v>0.18237082066869301</v>
      </c>
      <c r="L53" s="13">
        <f t="shared" si="6"/>
        <v>1.4000000000000021</v>
      </c>
      <c r="M53" s="13">
        <f t="shared" si="7"/>
        <v>0.19223572402239389</v>
      </c>
      <c r="N53" s="13">
        <f t="shared" si="8"/>
        <v>7.2827254513677886</v>
      </c>
      <c r="O53" s="12" t="s">
        <v>251</v>
      </c>
    </row>
    <row r="54" spans="1:15" x14ac:dyDescent="0.25">
      <c r="A54" s="30">
        <v>42</v>
      </c>
      <c r="B54" s="31" t="s">
        <v>262</v>
      </c>
      <c r="C54" s="32">
        <v>16.399999999999999</v>
      </c>
      <c r="D54" s="33" t="s">
        <v>228</v>
      </c>
      <c r="E54" s="48" t="str">
        <f t="shared" si="0"/>
        <v>Significantly Different</v>
      </c>
      <c r="G54" s="12">
        <f t="shared" si="1"/>
        <v>16.399999999999999</v>
      </c>
      <c r="H54" s="12">
        <f t="shared" si="2"/>
        <v>6</v>
      </c>
      <c r="I54" s="12" t="str">
        <f t="shared" si="3"/>
        <v>+/-</v>
      </c>
      <c r="J54" s="12" t="str">
        <f t="shared" si="4"/>
        <v>0.3</v>
      </c>
      <c r="K54" s="13">
        <f t="shared" si="5"/>
        <v>0.18237082066869301</v>
      </c>
      <c r="L54" s="13">
        <f t="shared" si="6"/>
        <v>1.4000000000000021</v>
      </c>
      <c r="M54" s="13">
        <f t="shared" si="7"/>
        <v>0.19223572402239389</v>
      </c>
      <c r="N54" s="13">
        <f t="shared" si="8"/>
        <v>7.2827254513677886</v>
      </c>
      <c r="O54" s="12" t="s">
        <v>258</v>
      </c>
    </row>
    <row r="55" spans="1:15" x14ac:dyDescent="0.25">
      <c r="A55" s="30">
        <v>42</v>
      </c>
      <c r="B55" s="31" t="s">
        <v>234</v>
      </c>
      <c r="C55" s="32">
        <v>16.399999999999999</v>
      </c>
      <c r="D55" s="33" t="s">
        <v>228</v>
      </c>
      <c r="E55" s="48" t="str">
        <f t="shared" si="0"/>
        <v>Significantly Different</v>
      </c>
      <c r="G55" s="12">
        <f t="shared" si="1"/>
        <v>16.399999999999999</v>
      </c>
      <c r="H55" s="12">
        <f t="shared" si="2"/>
        <v>6</v>
      </c>
      <c r="I55" s="12" t="str">
        <f t="shared" si="3"/>
        <v>+/-</v>
      </c>
      <c r="J55" s="12" t="str">
        <f t="shared" si="4"/>
        <v>0.3</v>
      </c>
      <c r="K55" s="13">
        <f t="shared" si="5"/>
        <v>0.18237082066869301</v>
      </c>
      <c r="L55" s="13">
        <f t="shared" si="6"/>
        <v>1.4000000000000021</v>
      </c>
      <c r="M55" s="13">
        <f t="shared" si="7"/>
        <v>0.19223572402239389</v>
      </c>
      <c r="N55" s="13">
        <f t="shared" si="8"/>
        <v>7.2827254513677886</v>
      </c>
      <c r="O55" s="12" t="s">
        <v>232</v>
      </c>
    </row>
    <row r="56" spans="1:15" x14ac:dyDescent="0.25">
      <c r="A56" s="30">
        <v>46</v>
      </c>
      <c r="B56" s="31" t="s">
        <v>220</v>
      </c>
      <c r="C56" s="32">
        <v>16.3</v>
      </c>
      <c r="D56" s="33" t="s">
        <v>255</v>
      </c>
      <c r="E56" s="48" t="str">
        <f t="shared" si="0"/>
        <v>Significantly Different</v>
      </c>
      <c r="G56" s="12">
        <f t="shared" si="1"/>
        <v>16.3</v>
      </c>
      <c r="H56" s="12">
        <f t="shared" si="2"/>
        <v>6</v>
      </c>
      <c r="I56" s="12" t="str">
        <f t="shared" si="3"/>
        <v>+/-</v>
      </c>
      <c r="J56" s="12" t="str">
        <f t="shared" si="4"/>
        <v>0.4</v>
      </c>
      <c r="K56" s="13">
        <f t="shared" si="5"/>
        <v>0.24316109422492402</v>
      </c>
      <c r="L56" s="13">
        <f t="shared" si="6"/>
        <v>1.5</v>
      </c>
      <c r="M56" s="13">
        <f t="shared" si="7"/>
        <v>0.25064471888253259</v>
      </c>
      <c r="N56" s="13">
        <f t="shared" si="8"/>
        <v>5.9845665477715153</v>
      </c>
      <c r="O56" s="12" t="s">
        <v>209</v>
      </c>
    </row>
    <row r="57" spans="1:15" x14ac:dyDescent="0.25">
      <c r="A57" s="30">
        <v>47</v>
      </c>
      <c r="B57" s="31" t="s">
        <v>240</v>
      </c>
      <c r="C57" s="32">
        <v>16.100000000000001</v>
      </c>
      <c r="D57" s="33" t="s">
        <v>228</v>
      </c>
      <c r="E57" s="48" t="str">
        <f t="shared" si="0"/>
        <v>Significantly Different</v>
      </c>
      <c r="G57" s="12">
        <f t="shared" si="1"/>
        <v>16.100000000000001</v>
      </c>
      <c r="H57" s="12">
        <f t="shared" si="2"/>
        <v>6</v>
      </c>
      <c r="I57" s="12" t="str">
        <f t="shared" si="3"/>
        <v>+/-</v>
      </c>
      <c r="J57" s="12" t="str">
        <f t="shared" si="4"/>
        <v>0.3</v>
      </c>
      <c r="K57" s="13">
        <f t="shared" si="5"/>
        <v>0.18237082066869301</v>
      </c>
      <c r="L57" s="13">
        <f t="shared" si="6"/>
        <v>1.6999999999999993</v>
      </c>
      <c r="M57" s="13">
        <f t="shared" si="7"/>
        <v>0.19223572402239389</v>
      </c>
      <c r="N57" s="13">
        <f t="shared" si="8"/>
        <v>8.8433094766608686</v>
      </c>
      <c r="O57" s="12" t="s">
        <v>262</v>
      </c>
    </row>
    <row r="58" spans="1:15" x14ac:dyDescent="0.25">
      <c r="A58" s="30">
        <v>48</v>
      </c>
      <c r="B58" s="31" t="s">
        <v>208</v>
      </c>
      <c r="C58" s="32">
        <v>16</v>
      </c>
      <c r="D58" s="33" t="s">
        <v>217</v>
      </c>
      <c r="E58" s="48" t="str">
        <f t="shared" si="0"/>
        <v>Significantly Different</v>
      </c>
      <c r="G58" s="12">
        <f t="shared" si="1"/>
        <v>16</v>
      </c>
      <c r="H58" s="12">
        <f t="shared" si="2"/>
        <v>6</v>
      </c>
      <c r="I58" s="12" t="str">
        <f t="shared" si="3"/>
        <v>+/-</v>
      </c>
      <c r="J58" s="12" t="str">
        <f t="shared" si="4"/>
        <v>0.5</v>
      </c>
      <c r="K58" s="13">
        <f t="shared" si="5"/>
        <v>0.303951367781155</v>
      </c>
      <c r="L58" s="13">
        <f t="shared" si="6"/>
        <v>1.8000000000000007</v>
      </c>
      <c r="M58" s="13">
        <f t="shared" si="7"/>
        <v>0.30997079109986531</v>
      </c>
      <c r="N58" s="13">
        <f t="shared" si="8"/>
        <v>5.8069987614416325</v>
      </c>
      <c r="O58" s="12" t="s">
        <v>256</v>
      </c>
    </row>
    <row r="59" spans="1:15" x14ac:dyDescent="0.25">
      <c r="A59" s="30">
        <v>49</v>
      </c>
      <c r="B59" s="31" t="s">
        <v>257</v>
      </c>
      <c r="C59" s="32">
        <v>15.8</v>
      </c>
      <c r="D59" s="33" t="s">
        <v>228</v>
      </c>
      <c r="E59" s="48" t="str">
        <f t="shared" si="0"/>
        <v>Significantly Different</v>
      </c>
      <c r="G59" s="12">
        <f t="shared" si="1"/>
        <v>15.8</v>
      </c>
      <c r="H59" s="12">
        <f t="shared" si="2"/>
        <v>6</v>
      </c>
      <c r="I59" s="12" t="str">
        <f t="shared" si="3"/>
        <v>+/-</v>
      </c>
      <c r="J59" s="12" t="str">
        <f t="shared" si="4"/>
        <v>0.3</v>
      </c>
      <c r="K59" s="13">
        <f t="shared" si="5"/>
        <v>0.18237082066869301</v>
      </c>
      <c r="L59" s="13">
        <f t="shared" si="6"/>
        <v>2</v>
      </c>
      <c r="M59" s="13">
        <f t="shared" si="7"/>
        <v>0.19223572402239389</v>
      </c>
      <c r="N59" s="13">
        <f t="shared" si="8"/>
        <v>10.403893501953968</v>
      </c>
      <c r="O59" s="12" t="s">
        <v>212</v>
      </c>
    </row>
    <row r="60" spans="1:15" x14ac:dyDescent="0.25">
      <c r="A60" s="30">
        <v>50</v>
      </c>
      <c r="B60" s="31" t="s">
        <v>232</v>
      </c>
      <c r="C60" s="32">
        <v>15.2</v>
      </c>
      <c r="D60" s="33" t="s">
        <v>217</v>
      </c>
      <c r="E60" s="48" t="str">
        <f t="shared" si="0"/>
        <v>Significantly Different</v>
      </c>
      <c r="G60" s="12">
        <f t="shared" si="1"/>
        <v>15.2</v>
      </c>
      <c r="H60" s="12">
        <f t="shared" si="2"/>
        <v>6</v>
      </c>
      <c r="I60" s="12" t="str">
        <f t="shared" si="3"/>
        <v>+/-</v>
      </c>
      <c r="J60" s="12" t="str">
        <f t="shared" si="4"/>
        <v>0.5</v>
      </c>
      <c r="K60" s="13">
        <f t="shared" si="5"/>
        <v>0.303951367781155</v>
      </c>
      <c r="L60" s="13">
        <f t="shared" si="6"/>
        <v>2.6000000000000014</v>
      </c>
      <c r="M60" s="13">
        <f t="shared" si="7"/>
        <v>0.30997079109986531</v>
      </c>
      <c r="N60" s="13">
        <f t="shared" si="8"/>
        <v>8.3878870998601371</v>
      </c>
      <c r="O60" s="12" t="s">
        <v>234</v>
      </c>
    </row>
    <row r="61" spans="1:15" x14ac:dyDescent="0.25">
      <c r="A61" s="30">
        <v>51</v>
      </c>
      <c r="B61" s="31" t="s">
        <v>226</v>
      </c>
      <c r="C61" s="32">
        <v>14.4</v>
      </c>
      <c r="D61" s="33" t="s">
        <v>246</v>
      </c>
      <c r="E61" s="48" t="str">
        <f t="shared" si="0"/>
        <v>Significantly Different</v>
      </c>
      <c r="G61" s="12">
        <f t="shared" si="1"/>
        <v>14.4</v>
      </c>
      <c r="H61" s="12">
        <f t="shared" si="2"/>
        <v>6</v>
      </c>
      <c r="I61" s="12" t="str">
        <f t="shared" si="3"/>
        <v>+/-</v>
      </c>
      <c r="J61" s="12" t="str">
        <f t="shared" si="4"/>
        <v>0.9</v>
      </c>
      <c r="K61" s="13">
        <f t="shared" si="5"/>
        <v>0.54711246200607899</v>
      </c>
      <c r="L61" s="13">
        <f t="shared" si="6"/>
        <v>3.4000000000000004</v>
      </c>
      <c r="M61" s="13">
        <f t="shared" si="7"/>
        <v>0.55047933970440222</v>
      </c>
      <c r="N61" s="13">
        <f t="shared" si="8"/>
        <v>6.1764352533661677</v>
      </c>
      <c r="O61" s="12" t="s">
        <v>216</v>
      </c>
    </row>
    <row r="62" spans="1:15" ht="15.75" thickBot="1" x14ac:dyDescent="0.3">
      <c r="A62" s="36"/>
      <c r="B62" s="37" t="s">
        <v>264</v>
      </c>
      <c r="C62" s="38">
        <v>21.7</v>
      </c>
      <c r="D62" s="39" t="s">
        <v>294</v>
      </c>
      <c r="E62" s="49" t="str">
        <f t="shared" si="0"/>
        <v>Significantly Different</v>
      </c>
      <c r="G62" s="12">
        <f t="shared" si="1"/>
        <v>21.7</v>
      </c>
      <c r="H62" s="12">
        <f t="shared" si="2"/>
        <v>6</v>
      </c>
      <c r="I62" s="12" t="str">
        <f t="shared" si="3"/>
        <v>+/-</v>
      </c>
      <c r="J62" s="12" t="str">
        <f t="shared" si="4"/>
        <v>0.8</v>
      </c>
      <c r="K62" s="13">
        <f t="shared" si="5"/>
        <v>0.48632218844984804</v>
      </c>
      <c r="L62" s="13">
        <f t="shared" si="6"/>
        <v>-3.8999999999999986</v>
      </c>
      <c r="M62" s="13">
        <f t="shared" si="7"/>
        <v>0.49010685399991183</v>
      </c>
      <c r="N62" s="13">
        <f t="shared" si="8"/>
        <v>-7.9574483975706656</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137" priority="5" operator="equal">
      <formula>"State Selected"</formula>
    </cfRule>
    <cfRule type="cellIs" dxfId="136" priority="6" operator="equal">
      <formula>"Not Significantly Different"</formula>
    </cfRule>
  </conditionalFormatting>
  <conditionalFormatting sqref="E10:E62">
    <cfRule type="cellIs" dxfId="135" priority="1" operator="equal">
      <formula>"OTHER ERROR"</formula>
    </cfRule>
    <cfRule type="cellIs" dxfId="134" priority="2" operator="equal">
      <formula>"Statistical Test not applicable"</formula>
    </cfRule>
    <cfRule type="cellIs" dxfId="133" priority="3" operator="equal">
      <formula>"Geography Selected"</formula>
    </cfRule>
    <cfRule type="cellIs" dxfId="132"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63D1A244-D729-49EB-A787-6A8D37ADD636}">
      <formula1>$O$10:$O$62</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BBC2F-AC66-4155-8308-38E065BA1DD0}">
  <sheetPr codeName="Sheet10"/>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1" t="s">
        <v>179</v>
      </c>
      <c r="B1" s="12" t="s">
        <v>295</v>
      </c>
    </row>
    <row r="2" spans="1:16" x14ac:dyDescent="0.25">
      <c r="A2" s="14" t="s">
        <v>181</v>
      </c>
      <c r="B2" s="12" t="s">
        <v>296</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0.2</v>
      </c>
      <c r="C6" s="12" t="s">
        <v>188</v>
      </c>
      <c r="H6" s="19" t="s">
        <v>189</v>
      </c>
      <c r="I6" s="12">
        <f>VLOOKUP($B$4,$B$9:$K$62,6,FALSE)</f>
        <v>0.2</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0.2</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0.2</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233</v>
      </c>
      <c r="C11" s="32">
        <v>10.199999999999999</v>
      </c>
      <c r="D11" s="35" t="s">
        <v>255</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10.199999999999999</v>
      </c>
      <c r="H11" s="12">
        <f t="shared" ref="H11:H62" si="2">LEN(TRIM(D11))</f>
        <v>6</v>
      </c>
      <c r="I11" s="12" t="str">
        <f t="shared" ref="I11:I62" si="3">IF(H11&gt;=3,MID(TRIM(D11),1,3),"NO")</f>
        <v>+/-</v>
      </c>
      <c r="J11" s="12" t="str">
        <f t="shared" ref="J11:J62" si="4">IF(TRIM(I11)="+/-",MID(TRIM(D11),4,H11-3),D11)</f>
        <v>0.4</v>
      </c>
      <c r="K11" s="13">
        <f t="shared" ref="K11:K62" si="5">IF(TRIM(J11)="*****",0,IF(ISERROR(VALUE(J11)),"NA",VALUE(J11/$I$4)))</f>
        <v>0.24316109422492402</v>
      </c>
      <c r="L11" s="13">
        <f t="shared" ref="L11:L62" si="6">IF(AND(ISNUMBER(G11),ISNUMBER($I$6)),$I$6-G11,"N/A")</f>
        <v>-10</v>
      </c>
      <c r="M11" s="13">
        <f t="shared" ref="M11:M62" si="7">IF(AND(ISNUMBER(K11),ISNUMBER($I$7)),SQRT(K11^2+($I$7)^2),"N/A")</f>
        <v>0.25064471888253259</v>
      </c>
      <c r="N11" s="13">
        <f>IF(AND(ISNUMBER(L11),ISNUMBER(M11),M11&lt;&gt;0),L11/M11,"NA")</f>
        <v>-39.89711031847677</v>
      </c>
      <c r="O11" s="12" t="s">
        <v>208</v>
      </c>
    </row>
    <row r="12" spans="1:16" x14ac:dyDescent="0.25">
      <c r="A12" s="30">
        <v>2</v>
      </c>
      <c r="B12" s="31" t="s">
        <v>211</v>
      </c>
      <c r="C12" s="32">
        <v>1.1000000000000001</v>
      </c>
      <c r="D12" s="33" t="s">
        <v>210</v>
      </c>
      <c r="E12" s="48" t="str">
        <f t="shared" si="0"/>
        <v>Significantly Different</v>
      </c>
      <c r="G12" s="12">
        <f t="shared" si="1"/>
        <v>1.1000000000000001</v>
      </c>
      <c r="H12" s="12">
        <f t="shared" si="2"/>
        <v>6</v>
      </c>
      <c r="I12" s="12" t="str">
        <f t="shared" si="3"/>
        <v>+/-</v>
      </c>
      <c r="J12" s="12" t="str">
        <f t="shared" si="4"/>
        <v>0.2</v>
      </c>
      <c r="K12" s="13">
        <f t="shared" si="5"/>
        <v>0.12158054711246201</v>
      </c>
      <c r="L12" s="13">
        <f t="shared" si="6"/>
        <v>-0.90000000000000013</v>
      </c>
      <c r="M12" s="13">
        <f t="shared" si="7"/>
        <v>0.1359311840425404</v>
      </c>
      <c r="N12" s="13">
        <f t="shared" ref="N12:N62" si="8">IF(AND(ISNUMBER(L12),ISNUMBER(M12),M12&lt;&gt;0),L12/M12,"NA")</f>
        <v>-6.6209972813768783</v>
      </c>
      <c r="O12" s="12" t="s">
        <v>211</v>
      </c>
    </row>
    <row r="13" spans="1:16" x14ac:dyDescent="0.25">
      <c r="A13" s="30">
        <v>3</v>
      </c>
      <c r="B13" s="31" t="s">
        <v>232</v>
      </c>
      <c r="C13" s="32">
        <v>0.9</v>
      </c>
      <c r="D13" s="33" t="s">
        <v>206</v>
      </c>
      <c r="E13" s="48" t="str">
        <f t="shared" si="0"/>
        <v>Significantly Different</v>
      </c>
      <c r="G13" s="12">
        <f t="shared" si="1"/>
        <v>0.9</v>
      </c>
      <c r="H13" s="12">
        <f t="shared" si="2"/>
        <v>6</v>
      </c>
      <c r="I13" s="12" t="str">
        <f t="shared" si="3"/>
        <v>+/-</v>
      </c>
      <c r="J13" s="12" t="str">
        <f t="shared" si="4"/>
        <v>0.1</v>
      </c>
      <c r="K13" s="13">
        <f t="shared" si="5"/>
        <v>6.0790273556231005E-2</v>
      </c>
      <c r="L13" s="13">
        <f t="shared" si="6"/>
        <v>-0.7</v>
      </c>
      <c r="M13" s="13">
        <f t="shared" si="7"/>
        <v>8.5970429323592404E-2</v>
      </c>
      <c r="N13" s="13">
        <f t="shared" si="8"/>
        <v>-8.1423345853630948</v>
      </c>
      <c r="O13" s="12" t="s">
        <v>213</v>
      </c>
    </row>
    <row r="14" spans="1:16" x14ac:dyDescent="0.25">
      <c r="A14" s="30">
        <v>4</v>
      </c>
      <c r="B14" s="31" t="s">
        <v>256</v>
      </c>
      <c r="C14" s="32">
        <v>0.7</v>
      </c>
      <c r="D14" s="33" t="s">
        <v>206</v>
      </c>
      <c r="E14" s="48" t="str">
        <f t="shared" si="0"/>
        <v>Significantly Different</v>
      </c>
      <c r="G14" s="12">
        <f t="shared" si="1"/>
        <v>0.7</v>
      </c>
      <c r="H14" s="12">
        <f t="shared" si="2"/>
        <v>6</v>
      </c>
      <c r="I14" s="12" t="str">
        <f t="shared" si="3"/>
        <v>+/-</v>
      </c>
      <c r="J14" s="12" t="str">
        <f t="shared" si="4"/>
        <v>0.1</v>
      </c>
      <c r="K14" s="13">
        <f t="shared" si="5"/>
        <v>6.0790273556231005E-2</v>
      </c>
      <c r="L14" s="13">
        <f t="shared" si="6"/>
        <v>-0.49999999999999994</v>
      </c>
      <c r="M14" s="13">
        <f t="shared" si="7"/>
        <v>8.5970429323592404E-2</v>
      </c>
      <c r="N14" s="13">
        <f t="shared" si="8"/>
        <v>-5.8159532752593526</v>
      </c>
      <c r="O14" s="12" t="s">
        <v>215</v>
      </c>
    </row>
    <row r="15" spans="1:16" x14ac:dyDescent="0.25">
      <c r="A15" s="30">
        <v>5</v>
      </c>
      <c r="B15" s="31" t="s">
        <v>254</v>
      </c>
      <c r="C15" s="32">
        <v>0.6</v>
      </c>
      <c r="D15" s="33" t="s">
        <v>206</v>
      </c>
      <c r="E15" s="48" t="str">
        <f t="shared" si="0"/>
        <v>Significantly Different</v>
      </c>
      <c r="G15" s="12">
        <f t="shared" si="1"/>
        <v>0.6</v>
      </c>
      <c r="H15" s="12">
        <f t="shared" si="2"/>
        <v>6</v>
      </c>
      <c r="I15" s="12" t="str">
        <f t="shared" si="3"/>
        <v>+/-</v>
      </c>
      <c r="J15" s="12" t="str">
        <f t="shared" si="4"/>
        <v>0.1</v>
      </c>
      <c r="K15" s="13">
        <f t="shared" si="5"/>
        <v>6.0790273556231005E-2</v>
      </c>
      <c r="L15" s="13">
        <f t="shared" si="6"/>
        <v>-0.39999999999999997</v>
      </c>
      <c r="M15" s="13">
        <f t="shared" si="7"/>
        <v>8.5970429323592404E-2</v>
      </c>
      <c r="N15" s="13">
        <f t="shared" si="8"/>
        <v>-4.6527626202074828</v>
      </c>
      <c r="O15" s="12" t="s">
        <v>218</v>
      </c>
    </row>
    <row r="16" spans="1:16" x14ac:dyDescent="0.25">
      <c r="A16" s="30">
        <v>6</v>
      </c>
      <c r="B16" s="31" t="s">
        <v>218</v>
      </c>
      <c r="C16" s="32">
        <v>0.4</v>
      </c>
      <c r="D16" s="33" t="s">
        <v>206</v>
      </c>
      <c r="E16" s="48" t="str">
        <f t="shared" si="0"/>
        <v>Significantly Different</v>
      </c>
      <c r="G16" s="12">
        <f t="shared" si="1"/>
        <v>0.4</v>
      </c>
      <c r="H16" s="12">
        <f t="shared" si="2"/>
        <v>6</v>
      </c>
      <c r="I16" s="12" t="str">
        <f t="shared" si="3"/>
        <v>+/-</v>
      </c>
      <c r="J16" s="12" t="str">
        <f t="shared" si="4"/>
        <v>0.1</v>
      </c>
      <c r="K16" s="13">
        <f t="shared" si="5"/>
        <v>6.0790273556231005E-2</v>
      </c>
      <c r="L16" s="13">
        <f t="shared" si="6"/>
        <v>-0.2</v>
      </c>
      <c r="M16" s="13">
        <f t="shared" si="7"/>
        <v>8.5970429323592404E-2</v>
      </c>
      <c r="N16" s="13">
        <f t="shared" si="8"/>
        <v>-2.3263813101037414</v>
      </c>
      <c r="O16" s="12" t="s">
        <v>220</v>
      </c>
    </row>
    <row r="17" spans="1:15" x14ac:dyDescent="0.25">
      <c r="A17" s="30">
        <v>6</v>
      </c>
      <c r="B17" s="31" t="s">
        <v>239</v>
      </c>
      <c r="C17" s="32">
        <v>0.4</v>
      </c>
      <c r="D17" s="33" t="s">
        <v>206</v>
      </c>
      <c r="E17" s="48" t="str">
        <f t="shared" si="0"/>
        <v>Significantly Different</v>
      </c>
      <c r="G17" s="12">
        <f t="shared" si="1"/>
        <v>0.4</v>
      </c>
      <c r="H17" s="12">
        <f t="shared" si="2"/>
        <v>6</v>
      </c>
      <c r="I17" s="12" t="str">
        <f t="shared" si="3"/>
        <v>+/-</v>
      </c>
      <c r="J17" s="12" t="str">
        <f t="shared" si="4"/>
        <v>0.1</v>
      </c>
      <c r="K17" s="13">
        <f t="shared" si="5"/>
        <v>6.0790273556231005E-2</v>
      </c>
      <c r="L17" s="13">
        <f t="shared" si="6"/>
        <v>-0.2</v>
      </c>
      <c r="M17" s="13">
        <f t="shared" si="7"/>
        <v>8.5970429323592404E-2</v>
      </c>
      <c r="N17" s="13">
        <f t="shared" si="8"/>
        <v>-2.3263813101037414</v>
      </c>
      <c r="O17" s="12" t="s">
        <v>222</v>
      </c>
    </row>
    <row r="18" spans="1:15" x14ac:dyDescent="0.25">
      <c r="A18" s="30">
        <v>8</v>
      </c>
      <c r="B18" s="31" t="s">
        <v>215</v>
      </c>
      <c r="C18" s="32">
        <v>0.3</v>
      </c>
      <c r="D18" s="33" t="s">
        <v>206</v>
      </c>
      <c r="E18" s="48" t="str">
        <f t="shared" si="0"/>
        <v>Not Significantly Different</v>
      </c>
      <c r="G18" s="12">
        <f t="shared" si="1"/>
        <v>0.3</v>
      </c>
      <c r="H18" s="12">
        <f t="shared" si="2"/>
        <v>6</v>
      </c>
      <c r="I18" s="12" t="str">
        <f t="shared" si="3"/>
        <v>+/-</v>
      </c>
      <c r="J18" s="12" t="str">
        <f t="shared" si="4"/>
        <v>0.1</v>
      </c>
      <c r="K18" s="13">
        <f t="shared" si="5"/>
        <v>6.0790273556231005E-2</v>
      </c>
      <c r="L18" s="13">
        <f t="shared" si="6"/>
        <v>-9.9999999999999978E-2</v>
      </c>
      <c r="M18" s="13">
        <f t="shared" si="7"/>
        <v>8.5970429323592404E-2</v>
      </c>
      <c r="N18" s="13">
        <f t="shared" si="8"/>
        <v>-1.1631906550518705</v>
      </c>
      <c r="O18" s="12" t="s">
        <v>224</v>
      </c>
    </row>
    <row r="19" spans="1:15" x14ac:dyDescent="0.25">
      <c r="A19" s="30">
        <v>9</v>
      </c>
      <c r="B19" s="31" t="s">
        <v>213</v>
      </c>
      <c r="C19" s="32">
        <v>0.2</v>
      </c>
      <c r="D19" s="33" t="s">
        <v>206</v>
      </c>
      <c r="E19" s="48" t="str">
        <f t="shared" si="0"/>
        <v>Not Significantly Different</v>
      </c>
      <c r="G19" s="12">
        <f t="shared" si="1"/>
        <v>0.2</v>
      </c>
      <c r="H19" s="12">
        <f t="shared" si="2"/>
        <v>6</v>
      </c>
      <c r="I19" s="12" t="str">
        <f t="shared" si="3"/>
        <v>+/-</v>
      </c>
      <c r="J19" s="12" t="str">
        <f t="shared" si="4"/>
        <v>0.1</v>
      </c>
      <c r="K19" s="13">
        <f t="shared" si="5"/>
        <v>6.0790273556231005E-2</v>
      </c>
      <c r="L19" s="13">
        <f t="shared" si="6"/>
        <v>0</v>
      </c>
      <c r="M19" s="13">
        <f t="shared" si="7"/>
        <v>8.5970429323592404E-2</v>
      </c>
      <c r="N19" s="13">
        <f t="shared" si="8"/>
        <v>0</v>
      </c>
      <c r="O19" s="12" t="s">
        <v>226</v>
      </c>
    </row>
    <row r="20" spans="1:15" x14ac:dyDescent="0.25">
      <c r="A20" s="30">
        <v>9</v>
      </c>
      <c r="B20" s="31" t="s">
        <v>221</v>
      </c>
      <c r="C20" s="32">
        <v>0.2</v>
      </c>
      <c r="D20" s="35" t="s">
        <v>206</v>
      </c>
      <c r="E20" s="48" t="str">
        <f t="shared" si="0"/>
        <v>Not Significantly Different</v>
      </c>
      <c r="G20" s="12">
        <f t="shared" si="1"/>
        <v>0.2</v>
      </c>
      <c r="H20" s="12">
        <f t="shared" si="2"/>
        <v>6</v>
      </c>
      <c r="I20" s="12" t="str">
        <f t="shared" si="3"/>
        <v>+/-</v>
      </c>
      <c r="J20" s="12" t="str">
        <f t="shared" si="4"/>
        <v>0.1</v>
      </c>
      <c r="K20" s="13">
        <f t="shared" si="5"/>
        <v>6.0790273556231005E-2</v>
      </c>
      <c r="L20" s="13">
        <f t="shared" si="6"/>
        <v>0</v>
      </c>
      <c r="M20" s="13">
        <f t="shared" si="7"/>
        <v>8.5970429323592404E-2</v>
      </c>
      <c r="N20" s="13">
        <f t="shared" si="8"/>
        <v>0</v>
      </c>
      <c r="O20" s="12" t="s">
        <v>229</v>
      </c>
    </row>
    <row r="21" spans="1:15" x14ac:dyDescent="0.25">
      <c r="A21" s="30">
        <v>9</v>
      </c>
      <c r="B21" s="31" t="s">
        <v>216</v>
      </c>
      <c r="C21" s="32">
        <v>0.2</v>
      </c>
      <c r="D21" s="33" t="s">
        <v>210</v>
      </c>
      <c r="E21" s="48" t="str">
        <f t="shared" si="0"/>
        <v>Not Significantly Different</v>
      </c>
      <c r="G21" s="12">
        <f t="shared" si="1"/>
        <v>0.2</v>
      </c>
      <c r="H21" s="12">
        <f t="shared" si="2"/>
        <v>6</v>
      </c>
      <c r="I21" s="12" t="str">
        <f t="shared" si="3"/>
        <v>+/-</v>
      </c>
      <c r="J21" s="12" t="str">
        <f t="shared" si="4"/>
        <v>0.2</v>
      </c>
      <c r="K21" s="13">
        <f t="shared" si="5"/>
        <v>0.12158054711246201</v>
      </c>
      <c r="L21" s="13">
        <f t="shared" si="6"/>
        <v>0</v>
      </c>
      <c r="M21" s="13">
        <f t="shared" si="7"/>
        <v>0.1359311840425404</v>
      </c>
      <c r="N21" s="13">
        <f t="shared" si="8"/>
        <v>0</v>
      </c>
      <c r="O21" s="12" t="s">
        <v>231</v>
      </c>
    </row>
    <row r="22" spans="1:15" x14ac:dyDescent="0.25">
      <c r="A22" s="30">
        <v>12</v>
      </c>
      <c r="B22" s="31" t="s">
        <v>220</v>
      </c>
      <c r="C22" s="32">
        <v>0.1</v>
      </c>
      <c r="D22" s="33" t="s">
        <v>206</v>
      </c>
      <c r="E22" s="48" t="str">
        <f t="shared" si="0"/>
        <v>Not Significantly Different</v>
      </c>
      <c r="G22" s="12">
        <f t="shared" si="1"/>
        <v>0.1</v>
      </c>
      <c r="H22" s="12">
        <f t="shared" si="2"/>
        <v>6</v>
      </c>
      <c r="I22" s="12" t="str">
        <f t="shared" si="3"/>
        <v>+/-</v>
      </c>
      <c r="J22" s="12" t="str">
        <f t="shared" si="4"/>
        <v>0.1</v>
      </c>
      <c r="K22" s="13">
        <f t="shared" si="5"/>
        <v>6.0790273556231005E-2</v>
      </c>
      <c r="L22" s="13">
        <f t="shared" si="6"/>
        <v>0.1</v>
      </c>
      <c r="M22" s="13">
        <f t="shared" si="7"/>
        <v>8.5970429323592404E-2</v>
      </c>
      <c r="N22" s="13">
        <f t="shared" si="8"/>
        <v>1.1631906550518707</v>
      </c>
      <c r="O22" s="12" t="s">
        <v>233</v>
      </c>
    </row>
    <row r="23" spans="1:15" x14ac:dyDescent="0.25">
      <c r="A23" s="30">
        <v>12</v>
      </c>
      <c r="B23" s="31" t="s">
        <v>224</v>
      </c>
      <c r="C23" s="32">
        <v>0.1</v>
      </c>
      <c r="D23" s="33" t="s">
        <v>206</v>
      </c>
      <c r="E23" s="48" t="str">
        <f t="shared" si="0"/>
        <v>Not Significantly Different</v>
      </c>
      <c r="G23" s="12">
        <f t="shared" si="1"/>
        <v>0.1</v>
      </c>
      <c r="H23" s="12">
        <f t="shared" si="2"/>
        <v>6</v>
      </c>
      <c r="I23" s="12" t="str">
        <f t="shared" si="3"/>
        <v>+/-</v>
      </c>
      <c r="J23" s="12" t="str">
        <f t="shared" si="4"/>
        <v>0.1</v>
      </c>
      <c r="K23" s="13">
        <f t="shared" si="5"/>
        <v>6.0790273556231005E-2</v>
      </c>
      <c r="L23" s="13">
        <f t="shared" si="6"/>
        <v>0.1</v>
      </c>
      <c r="M23" s="13">
        <f t="shared" si="7"/>
        <v>8.5970429323592404E-2</v>
      </c>
      <c r="N23" s="13">
        <f t="shared" si="8"/>
        <v>1.1631906550518707</v>
      </c>
      <c r="O23" s="12" t="s">
        <v>221</v>
      </c>
    </row>
    <row r="24" spans="1:15" x14ac:dyDescent="0.25">
      <c r="A24" s="30">
        <v>12</v>
      </c>
      <c r="B24" s="31" t="s">
        <v>226</v>
      </c>
      <c r="C24" s="32">
        <v>0.1</v>
      </c>
      <c r="D24" s="33" t="s">
        <v>206</v>
      </c>
      <c r="E24" s="48" t="str">
        <f t="shared" si="0"/>
        <v>Not Significantly Different</v>
      </c>
      <c r="G24" s="12">
        <f t="shared" si="1"/>
        <v>0.1</v>
      </c>
      <c r="H24" s="12">
        <f t="shared" si="2"/>
        <v>6</v>
      </c>
      <c r="I24" s="12" t="str">
        <f t="shared" si="3"/>
        <v>+/-</v>
      </c>
      <c r="J24" s="12" t="str">
        <f t="shared" si="4"/>
        <v>0.1</v>
      </c>
      <c r="K24" s="13">
        <f t="shared" si="5"/>
        <v>6.0790273556231005E-2</v>
      </c>
      <c r="L24" s="13">
        <f t="shared" si="6"/>
        <v>0.1</v>
      </c>
      <c r="M24" s="13">
        <f t="shared" si="7"/>
        <v>8.5970429323592404E-2</v>
      </c>
      <c r="N24" s="13">
        <f t="shared" si="8"/>
        <v>1.1631906550518707</v>
      </c>
      <c r="O24" s="12" t="s">
        <v>235</v>
      </c>
    </row>
    <row r="25" spans="1:15" x14ac:dyDescent="0.25">
      <c r="A25" s="30">
        <v>12</v>
      </c>
      <c r="B25" s="31" t="s">
        <v>229</v>
      </c>
      <c r="C25" s="32">
        <v>0.1</v>
      </c>
      <c r="D25" s="33" t="s">
        <v>206</v>
      </c>
      <c r="E25" s="48" t="str">
        <f t="shared" si="0"/>
        <v>Not Significantly Different</v>
      </c>
      <c r="G25" s="12">
        <f t="shared" si="1"/>
        <v>0.1</v>
      </c>
      <c r="H25" s="12">
        <f t="shared" si="2"/>
        <v>6</v>
      </c>
      <c r="I25" s="12" t="str">
        <f t="shared" si="3"/>
        <v>+/-</v>
      </c>
      <c r="J25" s="12" t="str">
        <f t="shared" si="4"/>
        <v>0.1</v>
      </c>
      <c r="K25" s="13">
        <f t="shared" si="5"/>
        <v>6.0790273556231005E-2</v>
      </c>
      <c r="L25" s="13">
        <f t="shared" si="6"/>
        <v>0.1</v>
      </c>
      <c r="M25" s="13">
        <f t="shared" si="7"/>
        <v>8.5970429323592404E-2</v>
      </c>
      <c r="N25" s="13">
        <f t="shared" si="8"/>
        <v>1.1631906550518707</v>
      </c>
      <c r="O25" s="12" t="s">
        <v>237</v>
      </c>
    </row>
    <row r="26" spans="1:15" x14ac:dyDescent="0.25">
      <c r="A26" s="30">
        <v>12</v>
      </c>
      <c r="B26" s="31" t="s">
        <v>231</v>
      </c>
      <c r="C26" s="32">
        <v>0.1</v>
      </c>
      <c r="D26" s="33" t="s">
        <v>206</v>
      </c>
      <c r="E26" s="48" t="str">
        <f t="shared" si="0"/>
        <v>Not Significantly Different</v>
      </c>
      <c r="G26" s="12">
        <f t="shared" si="1"/>
        <v>0.1</v>
      </c>
      <c r="H26" s="12">
        <f t="shared" si="2"/>
        <v>6</v>
      </c>
      <c r="I26" s="12" t="str">
        <f t="shared" si="3"/>
        <v>+/-</v>
      </c>
      <c r="J26" s="12" t="str">
        <f t="shared" si="4"/>
        <v>0.1</v>
      </c>
      <c r="K26" s="13">
        <f t="shared" si="5"/>
        <v>6.0790273556231005E-2</v>
      </c>
      <c r="L26" s="13">
        <f t="shared" si="6"/>
        <v>0.1</v>
      </c>
      <c r="M26" s="13">
        <f t="shared" si="7"/>
        <v>8.5970429323592404E-2</v>
      </c>
      <c r="N26" s="13">
        <f t="shared" si="8"/>
        <v>1.1631906550518707</v>
      </c>
      <c r="O26" s="12" t="s">
        <v>219</v>
      </c>
    </row>
    <row r="27" spans="1:15" x14ac:dyDescent="0.25">
      <c r="A27" s="30">
        <v>12</v>
      </c>
      <c r="B27" s="31" t="s">
        <v>237</v>
      </c>
      <c r="C27" s="32">
        <v>0.1</v>
      </c>
      <c r="D27" s="33" t="s">
        <v>206</v>
      </c>
      <c r="E27" s="48" t="str">
        <f t="shared" si="0"/>
        <v>Not Significantly Different</v>
      </c>
      <c r="G27" s="12">
        <f t="shared" si="1"/>
        <v>0.1</v>
      </c>
      <c r="H27" s="12">
        <f t="shared" si="2"/>
        <v>6</v>
      </c>
      <c r="I27" s="12" t="str">
        <f t="shared" si="3"/>
        <v>+/-</v>
      </c>
      <c r="J27" s="12" t="str">
        <f t="shared" si="4"/>
        <v>0.1</v>
      </c>
      <c r="K27" s="13">
        <f t="shared" si="5"/>
        <v>6.0790273556231005E-2</v>
      </c>
      <c r="L27" s="13">
        <f t="shared" si="6"/>
        <v>0.1</v>
      </c>
      <c r="M27" s="13">
        <f t="shared" si="7"/>
        <v>8.5970429323592404E-2</v>
      </c>
      <c r="N27" s="13">
        <f t="shared" si="8"/>
        <v>1.1631906550518707</v>
      </c>
      <c r="O27" s="12" t="s">
        <v>236</v>
      </c>
    </row>
    <row r="28" spans="1:15" x14ac:dyDescent="0.25">
      <c r="A28" s="30">
        <v>12</v>
      </c>
      <c r="B28" s="31" t="s">
        <v>219</v>
      </c>
      <c r="C28" s="32">
        <v>0.1</v>
      </c>
      <c r="D28" s="33" t="s">
        <v>206</v>
      </c>
      <c r="E28" s="48" t="str">
        <f t="shared" si="0"/>
        <v>Not Significantly Different</v>
      </c>
      <c r="G28" s="12">
        <f t="shared" si="1"/>
        <v>0.1</v>
      </c>
      <c r="H28" s="12">
        <f t="shared" si="2"/>
        <v>6</v>
      </c>
      <c r="I28" s="12" t="str">
        <f t="shared" si="3"/>
        <v>+/-</v>
      </c>
      <c r="J28" s="12" t="str">
        <f t="shared" si="4"/>
        <v>0.1</v>
      </c>
      <c r="K28" s="13">
        <f t="shared" si="5"/>
        <v>6.0790273556231005E-2</v>
      </c>
      <c r="L28" s="13">
        <f t="shared" si="6"/>
        <v>0.1</v>
      </c>
      <c r="M28" s="13">
        <f t="shared" si="7"/>
        <v>8.5970429323592404E-2</v>
      </c>
      <c r="N28" s="13">
        <f t="shared" si="8"/>
        <v>1.1631906550518707</v>
      </c>
      <c r="O28" s="12" t="s">
        <v>225</v>
      </c>
    </row>
    <row r="29" spans="1:15" x14ac:dyDescent="0.25">
      <c r="A29" s="30">
        <v>12</v>
      </c>
      <c r="B29" s="31" t="s">
        <v>236</v>
      </c>
      <c r="C29" s="32">
        <v>0.1</v>
      </c>
      <c r="D29" s="33" t="s">
        <v>206</v>
      </c>
      <c r="E29" s="48" t="str">
        <f t="shared" si="0"/>
        <v>Not Significantly Different</v>
      </c>
      <c r="G29" s="12">
        <f t="shared" si="1"/>
        <v>0.1</v>
      </c>
      <c r="H29" s="12">
        <f t="shared" si="2"/>
        <v>6</v>
      </c>
      <c r="I29" s="12" t="str">
        <f t="shared" si="3"/>
        <v>+/-</v>
      </c>
      <c r="J29" s="12" t="str">
        <f t="shared" si="4"/>
        <v>0.1</v>
      </c>
      <c r="K29" s="13">
        <f t="shared" si="5"/>
        <v>6.0790273556231005E-2</v>
      </c>
      <c r="L29" s="13">
        <f t="shared" si="6"/>
        <v>0.1</v>
      </c>
      <c r="M29" s="13">
        <f t="shared" si="7"/>
        <v>8.5970429323592404E-2</v>
      </c>
      <c r="N29" s="13">
        <f t="shared" si="8"/>
        <v>1.1631906550518707</v>
      </c>
      <c r="O29" s="12" t="s">
        <v>241</v>
      </c>
    </row>
    <row r="30" spans="1:15" x14ac:dyDescent="0.25">
      <c r="A30" s="30">
        <v>12</v>
      </c>
      <c r="B30" s="31" t="s">
        <v>225</v>
      </c>
      <c r="C30" s="32">
        <v>0.1</v>
      </c>
      <c r="D30" s="33" t="s">
        <v>206</v>
      </c>
      <c r="E30" s="48" t="str">
        <f t="shared" si="0"/>
        <v>Not Significantly Different</v>
      </c>
      <c r="G30" s="12">
        <f t="shared" si="1"/>
        <v>0.1</v>
      </c>
      <c r="H30" s="12">
        <f t="shared" si="2"/>
        <v>6</v>
      </c>
      <c r="I30" s="12" t="str">
        <f t="shared" si="3"/>
        <v>+/-</v>
      </c>
      <c r="J30" s="12" t="str">
        <f t="shared" si="4"/>
        <v>0.1</v>
      </c>
      <c r="K30" s="13">
        <f t="shared" si="5"/>
        <v>6.0790273556231005E-2</v>
      </c>
      <c r="L30" s="13">
        <f t="shared" si="6"/>
        <v>0.1</v>
      </c>
      <c r="M30" s="13">
        <f t="shared" si="7"/>
        <v>8.5970429323592404E-2</v>
      </c>
      <c r="N30" s="13">
        <f t="shared" si="8"/>
        <v>1.1631906550518707</v>
      </c>
      <c r="O30" s="12" t="s">
        <v>207</v>
      </c>
    </row>
    <row r="31" spans="1:15" x14ac:dyDescent="0.25">
      <c r="A31" s="30">
        <v>12</v>
      </c>
      <c r="B31" s="31" t="s">
        <v>244</v>
      </c>
      <c r="C31" s="32">
        <v>0.1</v>
      </c>
      <c r="D31" s="33" t="s">
        <v>206</v>
      </c>
      <c r="E31" s="48" t="str">
        <f t="shared" si="0"/>
        <v>Not Significantly Different</v>
      </c>
      <c r="G31" s="12">
        <f t="shared" si="1"/>
        <v>0.1</v>
      </c>
      <c r="H31" s="12">
        <f t="shared" si="2"/>
        <v>6</v>
      </c>
      <c r="I31" s="12" t="str">
        <f t="shared" si="3"/>
        <v>+/-</v>
      </c>
      <c r="J31" s="12" t="str">
        <f t="shared" si="4"/>
        <v>0.1</v>
      </c>
      <c r="K31" s="13">
        <f t="shared" si="5"/>
        <v>6.0790273556231005E-2</v>
      </c>
      <c r="L31" s="13">
        <f t="shared" si="6"/>
        <v>0.1</v>
      </c>
      <c r="M31" s="13">
        <f t="shared" si="7"/>
        <v>8.5970429323592404E-2</v>
      </c>
      <c r="N31" s="13">
        <f t="shared" si="8"/>
        <v>1.1631906550518707</v>
      </c>
      <c r="O31" s="12" t="s">
        <v>244</v>
      </c>
    </row>
    <row r="32" spans="1:15" x14ac:dyDescent="0.25">
      <c r="A32" s="30">
        <v>12</v>
      </c>
      <c r="B32" s="31" t="s">
        <v>242</v>
      </c>
      <c r="C32" s="32">
        <v>0.1</v>
      </c>
      <c r="D32" s="33" t="s">
        <v>206</v>
      </c>
      <c r="E32" s="48" t="str">
        <f t="shared" si="0"/>
        <v>Not Significantly Different</v>
      </c>
      <c r="G32" s="12">
        <f t="shared" si="1"/>
        <v>0.1</v>
      </c>
      <c r="H32" s="12">
        <f t="shared" si="2"/>
        <v>6</v>
      </c>
      <c r="I32" s="12" t="str">
        <f t="shared" si="3"/>
        <v>+/-</v>
      </c>
      <c r="J32" s="12" t="str">
        <f t="shared" si="4"/>
        <v>0.1</v>
      </c>
      <c r="K32" s="13">
        <f t="shared" si="5"/>
        <v>6.0790273556231005E-2</v>
      </c>
      <c r="L32" s="13">
        <f t="shared" si="6"/>
        <v>0.1</v>
      </c>
      <c r="M32" s="13">
        <f t="shared" si="7"/>
        <v>8.5970429323592404E-2</v>
      </c>
      <c r="N32" s="13">
        <f t="shared" si="8"/>
        <v>1.1631906550518707</v>
      </c>
      <c r="O32" s="12" t="s">
        <v>247</v>
      </c>
    </row>
    <row r="33" spans="1:15" x14ac:dyDescent="0.25">
      <c r="A33" s="30">
        <v>12</v>
      </c>
      <c r="B33" s="31" t="s">
        <v>223</v>
      </c>
      <c r="C33" s="32">
        <v>0.1</v>
      </c>
      <c r="D33" s="33" t="s">
        <v>206</v>
      </c>
      <c r="E33" s="48" t="str">
        <f t="shared" si="0"/>
        <v>Not Significantly Different</v>
      </c>
      <c r="G33" s="12">
        <f t="shared" si="1"/>
        <v>0.1</v>
      </c>
      <c r="H33" s="12">
        <f t="shared" si="2"/>
        <v>6</v>
      </c>
      <c r="I33" s="12" t="str">
        <f t="shared" si="3"/>
        <v>+/-</v>
      </c>
      <c r="J33" s="12" t="str">
        <f t="shared" si="4"/>
        <v>0.1</v>
      </c>
      <c r="K33" s="13">
        <f t="shared" si="5"/>
        <v>6.0790273556231005E-2</v>
      </c>
      <c r="L33" s="13">
        <f t="shared" si="6"/>
        <v>0.1</v>
      </c>
      <c r="M33" s="13">
        <f t="shared" si="7"/>
        <v>8.5970429323592404E-2</v>
      </c>
      <c r="N33" s="13">
        <f t="shared" si="8"/>
        <v>1.1631906550518707</v>
      </c>
      <c r="O33" s="12" t="s">
        <v>249</v>
      </c>
    </row>
    <row r="34" spans="1:15" x14ac:dyDescent="0.25">
      <c r="A34" s="30">
        <v>12</v>
      </c>
      <c r="B34" s="31" t="s">
        <v>227</v>
      </c>
      <c r="C34" s="32">
        <v>0.1</v>
      </c>
      <c r="D34" s="33" t="s">
        <v>206</v>
      </c>
      <c r="E34" s="48" t="str">
        <f t="shared" si="0"/>
        <v>Not Significantly Different</v>
      </c>
      <c r="G34" s="12">
        <f t="shared" si="1"/>
        <v>0.1</v>
      </c>
      <c r="H34" s="12">
        <f t="shared" si="2"/>
        <v>6</v>
      </c>
      <c r="I34" s="12" t="str">
        <f t="shared" si="3"/>
        <v>+/-</v>
      </c>
      <c r="J34" s="12" t="str">
        <f t="shared" si="4"/>
        <v>0.1</v>
      </c>
      <c r="K34" s="13">
        <f t="shared" si="5"/>
        <v>6.0790273556231005E-2</v>
      </c>
      <c r="L34" s="13">
        <f t="shared" si="6"/>
        <v>0.1</v>
      </c>
      <c r="M34" s="13">
        <f t="shared" si="7"/>
        <v>8.5970429323592404E-2</v>
      </c>
      <c r="N34" s="13">
        <f t="shared" si="8"/>
        <v>1.1631906550518707</v>
      </c>
      <c r="O34" s="12" t="s">
        <v>240</v>
      </c>
    </row>
    <row r="35" spans="1:15" x14ac:dyDescent="0.25">
      <c r="A35" s="30">
        <v>12</v>
      </c>
      <c r="B35" s="31" t="s">
        <v>252</v>
      </c>
      <c r="C35" s="32">
        <v>0.1</v>
      </c>
      <c r="D35" s="33" t="s">
        <v>206</v>
      </c>
      <c r="E35" s="48" t="str">
        <f t="shared" si="0"/>
        <v>Not Significantly Different</v>
      </c>
      <c r="G35" s="12">
        <f t="shared" si="1"/>
        <v>0.1</v>
      </c>
      <c r="H35" s="12">
        <f t="shared" si="2"/>
        <v>6</v>
      </c>
      <c r="I35" s="12" t="str">
        <f t="shared" si="3"/>
        <v>+/-</v>
      </c>
      <c r="J35" s="12" t="str">
        <f t="shared" si="4"/>
        <v>0.1</v>
      </c>
      <c r="K35" s="13">
        <f t="shared" si="5"/>
        <v>6.0790273556231005E-2</v>
      </c>
      <c r="L35" s="13">
        <f t="shared" si="6"/>
        <v>0.1</v>
      </c>
      <c r="M35" s="13">
        <f t="shared" si="7"/>
        <v>8.5970429323592404E-2</v>
      </c>
      <c r="N35" s="13">
        <f t="shared" si="8"/>
        <v>1.1631906550518707</v>
      </c>
      <c r="O35" s="12" t="s">
        <v>250</v>
      </c>
    </row>
    <row r="36" spans="1:15" x14ac:dyDescent="0.25">
      <c r="A36" s="30">
        <v>12</v>
      </c>
      <c r="B36" s="31" t="s">
        <v>261</v>
      </c>
      <c r="C36" s="32">
        <v>0.1</v>
      </c>
      <c r="D36" s="33" t="s">
        <v>206</v>
      </c>
      <c r="E36" s="48" t="str">
        <f t="shared" si="0"/>
        <v>Not Significantly Different</v>
      </c>
      <c r="G36" s="12">
        <f t="shared" si="1"/>
        <v>0.1</v>
      </c>
      <c r="H36" s="12">
        <f t="shared" si="2"/>
        <v>6</v>
      </c>
      <c r="I36" s="12" t="str">
        <f t="shared" si="3"/>
        <v>+/-</v>
      </c>
      <c r="J36" s="12" t="str">
        <f t="shared" si="4"/>
        <v>0.1</v>
      </c>
      <c r="K36" s="13">
        <f t="shared" si="5"/>
        <v>6.0790273556231005E-2</v>
      </c>
      <c r="L36" s="13">
        <f t="shared" si="6"/>
        <v>0.1</v>
      </c>
      <c r="M36" s="13">
        <f t="shared" si="7"/>
        <v>8.5970429323592404E-2</v>
      </c>
      <c r="N36" s="13">
        <f t="shared" si="8"/>
        <v>1.1631906550518707</v>
      </c>
      <c r="O36" s="12" t="s">
        <v>242</v>
      </c>
    </row>
    <row r="37" spans="1:15" x14ac:dyDescent="0.25">
      <c r="A37" s="30">
        <v>12</v>
      </c>
      <c r="B37" s="31" t="s">
        <v>260</v>
      </c>
      <c r="C37" s="32">
        <v>0.1</v>
      </c>
      <c r="D37" s="33" t="s">
        <v>206</v>
      </c>
      <c r="E37" s="48" t="str">
        <f t="shared" si="0"/>
        <v>Not Significantly Different</v>
      </c>
      <c r="G37" s="12">
        <f t="shared" si="1"/>
        <v>0.1</v>
      </c>
      <c r="H37" s="12">
        <f t="shared" si="2"/>
        <v>6</v>
      </c>
      <c r="I37" s="12" t="str">
        <f t="shared" si="3"/>
        <v>+/-</v>
      </c>
      <c r="J37" s="12" t="str">
        <f t="shared" si="4"/>
        <v>0.1</v>
      </c>
      <c r="K37" s="13">
        <f t="shared" si="5"/>
        <v>6.0790273556231005E-2</v>
      </c>
      <c r="L37" s="13">
        <f t="shared" si="6"/>
        <v>0.1</v>
      </c>
      <c r="M37" s="13">
        <f t="shared" si="7"/>
        <v>8.5970429323592404E-2</v>
      </c>
      <c r="N37" s="13">
        <f t="shared" si="8"/>
        <v>1.1631906550518707</v>
      </c>
      <c r="O37" s="12" t="s">
        <v>223</v>
      </c>
    </row>
    <row r="38" spans="1:15" x14ac:dyDescent="0.25">
      <c r="A38" s="30">
        <v>12</v>
      </c>
      <c r="B38" s="31" t="s">
        <v>245</v>
      </c>
      <c r="C38" s="32">
        <v>0.1</v>
      </c>
      <c r="D38" s="33" t="s">
        <v>206</v>
      </c>
      <c r="E38" s="48" t="str">
        <f t="shared" si="0"/>
        <v>Not Significantly Different</v>
      </c>
      <c r="G38" s="12">
        <f t="shared" si="1"/>
        <v>0.1</v>
      </c>
      <c r="H38" s="12">
        <f t="shared" si="2"/>
        <v>6</v>
      </c>
      <c r="I38" s="12" t="str">
        <f t="shared" si="3"/>
        <v>+/-</v>
      </c>
      <c r="J38" s="12" t="str">
        <f t="shared" si="4"/>
        <v>0.1</v>
      </c>
      <c r="K38" s="13">
        <f t="shared" si="5"/>
        <v>6.0790273556231005E-2</v>
      </c>
      <c r="L38" s="13">
        <f t="shared" si="6"/>
        <v>0.1</v>
      </c>
      <c r="M38" s="13">
        <f t="shared" si="7"/>
        <v>8.5970429323592404E-2</v>
      </c>
      <c r="N38" s="13">
        <f t="shared" si="8"/>
        <v>1.1631906550518707</v>
      </c>
      <c r="O38" s="12" t="s">
        <v>227</v>
      </c>
    </row>
    <row r="39" spans="1:15" x14ac:dyDescent="0.25">
      <c r="A39" s="30">
        <v>12</v>
      </c>
      <c r="B39" s="31" t="s">
        <v>263</v>
      </c>
      <c r="C39" s="32">
        <v>0.1</v>
      </c>
      <c r="D39" s="33" t="s">
        <v>206</v>
      </c>
      <c r="E39" s="48" t="str">
        <f t="shared" si="0"/>
        <v>Not Significantly Different</v>
      </c>
      <c r="G39" s="12">
        <f t="shared" si="1"/>
        <v>0.1</v>
      </c>
      <c r="H39" s="12">
        <f t="shared" si="2"/>
        <v>6</v>
      </c>
      <c r="I39" s="12" t="str">
        <f t="shared" si="3"/>
        <v>+/-</v>
      </c>
      <c r="J39" s="12" t="str">
        <f t="shared" si="4"/>
        <v>0.1</v>
      </c>
      <c r="K39" s="13">
        <f t="shared" si="5"/>
        <v>6.0790273556231005E-2</v>
      </c>
      <c r="L39" s="13">
        <f t="shared" si="6"/>
        <v>0.1</v>
      </c>
      <c r="M39" s="13">
        <f t="shared" si="7"/>
        <v>8.5970429323592404E-2</v>
      </c>
      <c r="N39" s="13">
        <f t="shared" si="8"/>
        <v>1.1631906550518707</v>
      </c>
      <c r="O39" s="12" t="s">
        <v>254</v>
      </c>
    </row>
    <row r="40" spans="1:15" x14ac:dyDescent="0.25">
      <c r="A40" s="30">
        <v>12</v>
      </c>
      <c r="B40" s="31" t="s">
        <v>251</v>
      </c>
      <c r="C40" s="32">
        <v>0.1</v>
      </c>
      <c r="D40" s="33" t="s">
        <v>206</v>
      </c>
      <c r="E40" s="48" t="str">
        <f t="shared" si="0"/>
        <v>Not Significantly Different</v>
      </c>
      <c r="G40" s="12">
        <f t="shared" si="1"/>
        <v>0.1</v>
      </c>
      <c r="H40" s="12">
        <f t="shared" si="2"/>
        <v>6</v>
      </c>
      <c r="I40" s="12" t="str">
        <f t="shared" si="3"/>
        <v>+/-</v>
      </c>
      <c r="J40" s="12" t="str">
        <f t="shared" si="4"/>
        <v>0.1</v>
      </c>
      <c r="K40" s="13">
        <f t="shared" si="5"/>
        <v>6.0790273556231005E-2</v>
      </c>
      <c r="L40" s="13">
        <f t="shared" si="6"/>
        <v>0.1</v>
      </c>
      <c r="M40" s="13">
        <f t="shared" si="7"/>
        <v>8.5970429323592404E-2</v>
      </c>
      <c r="N40" s="13">
        <f t="shared" si="8"/>
        <v>1.1631906550518707</v>
      </c>
      <c r="O40" s="12" t="s">
        <v>214</v>
      </c>
    </row>
    <row r="41" spans="1:15" x14ac:dyDescent="0.25">
      <c r="A41" s="30">
        <v>12</v>
      </c>
      <c r="B41" s="31" t="s">
        <v>258</v>
      </c>
      <c r="C41" s="32">
        <v>0.1</v>
      </c>
      <c r="D41" s="33" t="s">
        <v>206</v>
      </c>
      <c r="E41" s="48" t="str">
        <f t="shared" si="0"/>
        <v>Not Significantly Different</v>
      </c>
      <c r="G41" s="12">
        <f t="shared" si="1"/>
        <v>0.1</v>
      </c>
      <c r="H41" s="12">
        <f t="shared" si="2"/>
        <v>6</v>
      </c>
      <c r="I41" s="12" t="str">
        <f t="shared" si="3"/>
        <v>+/-</v>
      </c>
      <c r="J41" s="12" t="str">
        <f t="shared" si="4"/>
        <v>0.1</v>
      </c>
      <c r="K41" s="13">
        <f t="shared" si="5"/>
        <v>6.0790273556231005E-2</v>
      </c>
      <c r="L41" s="13">
        <f t="shared" si="6"/>
        <v>0.1</v>
      </c>
      <c r="M41" s="13">
        <f t="shared" si="7"/>
        <v>8.5970429323592404E-2</v>
      </c>
      <c r="N41" s="13">
        <f t="shared" si="8"/>
        <v>1.1631906550518707</v>
      </c>
      <c r="O41" s="12" t="s">
        <v>257</v>
      </c>
    </row>
    <row r="42" spans="1:15" x14ac:dyDescent="0.25">
      <c r="A42" s="30">
        <v>12</v>
      </c>
      <c r="B42" s="31" t="s">
        <v>262</v>
      </c>
      <c r="C42" s="32">
        <v>0.1</v>
      </c>
      <c r="D42" s="33" t="s">
        <v>206</v>
      </c>
      <c r="E42" s="48" t="str">
        <f t="shared" si="0"/>
        <v>Not Significantly Different</v>
      </c>
      <c r="G42" s="12">
        <f t="shared" si="1"/>
        <v>0.1</v>
      </c>
      <c r="H42" s="12">
        <f t="shared" si="2"/>
        <v>6</v>
      </c>
      <c r="I42" s="12" t="str">
        <f t="shared" si="3"/>
        <v>+/-</v>
      </c>
      <c r="J42" s="12" t="str">
        <f t="shared" si="4"/>
        <v>0.1</v>
      </c>
      <c r="K42" s="13">
        <f t="shared" si="5"/>
        <v>6.0790273556231005E-2</v>
      </c>
      <c r="L42" s="13">
        <f t="shared" si="6"/>
        <v>0.1</v>
      </c>
      <c r="M42" s="13">
        <f t="shared" si="7"/>
        <v>8.5970429323592404E-2</v>
      </c>
      <c r="N42" s="13">
        <f t="shared" si="8"/>
        <v>1.1631906550518707</v>
      </c>
      <c r="O42" s="12" t="s">
        <v>252</v>
      </c>
    </row>
    <row r="43" spans="1:15" x14ac:dyDescent="0.25">
      <c r="A43" s="30">
        <v>33</v>
      </c>
      <c r="B43" s="31" t="s">
        <v>208</v>
      </c>
      <c r="C43" s="32">
        <v>0</v>
      </c>
      <c r="D43" s="33" t="s">
        <v>206</v>
      </c>
      <c r="E43" s="48" t="str">
        <f t="shared" si="0"/>
        <v>Significantly Different</v>
      </c>
      <c r="G43" s="12">
        <f t="shared" si="1"/>
        <v>0</v>
      </c>
      <c r="H43" s="12">
        <f t="shared" si="2"/>
        <v>6</v>
      </c>
      <c r="I43" s="12" t="str">
        <f t="shared" si="3"/>
        <v>+/-</v>
      </c>
      <c r="J43" s="12" t="str">
        <f t="shared" si="4"/>
        <v>0.1</v>
      </c>
      <c r="K43" s="13">
        <f t="shared" si="5"/>
        <v>6.0790273556231005E-2</v>
      </c>
      <c r="L43" s="13">
        <f t="shared" si="6"/>
        <v>0.2</v>
      </c>
      <c r="M43" s="13">
        <f t="shared" si="7"/>
        <v>8.5970429323592404E-2</v>
      </c>
      <c r="N43" s="13">
        <f t="shared" si="8"/>
        <v>2.3263813101037414</v>
      </c>
      <c r="O43" s="12" t="s">
        <v>259</v>
      </c>
    </row>
    <row r="44" spans="1:15" x14ac:dyDescent="0.25">
      <c r="A44" s="30">
        <v>33</v>
      </c>
      <c r="B44" s="31" t="s">
        <v>222</v>
      </c>
      <c r="C44" s="32">
        <v>0</v>
      </c>
      <c r="D44" s="33" t="s">
        <v>206</v>
      </c>
      <c r="E44" s="48" t="str">
        <f t="shared" si="0"/>
        <v>Significantly Different</v>
      </c>
      <c r="G44" s="12">
        <f t="shared" si="1"/>
        <v>0</v>
      </c>
      <c r="H44" s="12">
        <f t="shared" si="2"/>
        <v>6</v>
      </c>
      <c r="I44" s="12" t="str">
        <f t="shared" si="3"/>
        <v>+/-</v>
      </c>
      <c r="J44" s="12" t="str">
        <f t="shared" si="4"/>
        <v>0.1</v>
      </c>
      <c r="K44" s="13">
        <f t="shared" si="5"/>
        <v>6.0790273556231005E-2</v>
      </c>
      <c r="L44" s="13">
        <f t="shared" si="6"/>
        <v>0.2</v>
      </c>
      <c r="M44" s="13">
        <f t="shared" si="7"/>
        <v>8.5970429323592404E-2</v>
      </c>
      <c r="N44" s="13">
        <f t="shared" si="8"/>
        <v>2.3263813101037414</v>
      </c>
      <c r="O44" s="12" t="s">
        <v>261</v>
      </c>
    </row>
    <row r="45" spans="1:15" x14ac:dyDescent="0.25">
      <c r="A45" s="30">
        <v>33</v>
      </c>
      <c r="B45" s="31" t="s">
        <v>235</v>
      </c>
      <c r="C45" s="32">
        <v>0</v>
      </c>
      <c r="D45" s="33" t="s">
        <v>206</v>
      </c>
      <c r="E45" s="48" t="str">
        <f t="shared" si="0"/>
        <v>Significantly Different</v>
      </c>
      <c r="G45" s="12">
        <f t="shared" si="1"/>
        <v>0</v>
      </c>
      <c r="H45" s="12">
        <f t="shared" si="2"/>
        <v>6</v>
      </c>
      <c r="I45" s="12" t="str">
        <f t="shared" si="3"/>
        <v>+/-</v>
      </c>
      <c r="J45" s="12" t="str">
        <f t="shared" si="4"/>
        <v>0.1</v>
      </c>
      <c r="K45" s="13">
        <f t="shared" si="5"/>
        <v>6.0790273556231005E-2</v>
      </c>
      <c r="L45" s="13">
        <f t="shared" si="6"/>
        <v>0.2</v>
      </c>
      <c r="M45" s="13">
        <f t="shared" si="7"/>
        <v>8.5970429323592404E-2</v>
      </c>
      <c r="N45" s="13">
        <f t="shared" si="8"/>
        <v>2.3263813101037414</v>
      </c>
      <c r="O45" s="12" t="s">
        <v>230</v>
      </c>
    </row>
    <row r="46" spans="1:15" x14ac:dyDescent="0.25">
      <c r="A46" s="30">
        <v>33</v>
      </c>
      <c r="B46" s="31" t="s">
        <v>241</v>
      </c>
      <c r="C46" s="32">
        <v>0</v>
      </c>
      <c r="D46" s="33" t="s">
        <v>206</v>
      </c>
      <c r="E46" s="48" t="str">
        <f t="shared" si="0"/>
        <v>Significantly Different</v>
      </c>
      <c r="G46" s="12">
        <f t="shared" si="1"/>
        <v>0</v>
      </c>
      <c r="H46" s="12">
        <f t="shared" si="2"/>
        <v>6</v>
      </c>
      <c r="I46" s="12" t="str">
        <f t="shared" si="3"/>
        <v>+/-</v>
      </c>
      <c r="J46" s="12" t="str">
        <f t="shared" si="4"/>
        <v>0.1</v>
      </c>
      <c r="K46" s="13">
        <f t="shared" si="5"/>
        <v>6.0790273556231005E-2</v>
      </c>
      <c r="L46" s="13">
        <f t="shared" si="6"/>
        <v>0.2</v>
      </c>
      <c r="M46" s="13">
        <f t="shared" si="7"/>
        <v>8.5970429323592404E-2</v>
      </c>
      <c r="N46" s="13">
        <f t="shared" si="8"/>
        <v>2.3263813101037414</v>
      </c>
      <c r="O46" s="12" t="s">
        <v>243</v>
      </c>
    </row>
    <row r="47" spans="1:15" x14ac:dyDescent="0.25">
      <c r="A47" s="30">
        <v>33</v>
      </c>
      <c r="B47" s="31" t="s">
        <v>207</v>
      </c>
      <c r="C47" s="32">
        <v>0</v>
      </c>
      <c r="D47" s="33" t="s">
        <v>206</v>
      </c>
      <c r="E47" s="48" t="str">
        <f t="shared" si="0"/>
        <v>Significantly Different</v>
      </c>
      <c r="G47" s="12">
        <f t="shared" si="1"/>
        <v>0</v>
      </c>
      <c r="H47" s="12">
        <f t="shared" si="2"/>
        <v>6</v>
      </c>
      <c r="I47" s="12" t="str">
        <f t="shared" si="3"/>
        <v>+/-</v>
      </c>
      <c r="J47" s="12" t="str">
        <f t="shared" si="4"/>
        <v>0.1</v>
      </c>
      <c r="K47" s="13">
        <f t="shared" si="5"/>
        <v>6.0790273556231005E-2</v>
      </c>
      <c r="L47" s="13">
        <f t="shared" si="6"/>
        <v>0.2</v>
      </c>
      <c r="M47" s="13">
        <f t="shared" si="7"/>
        <v>8.5970429323592404E-2</v>
      </c>
      <c r="N47" s="13">
        <f t="shared" si="8"/>
        <v>2.3263813101037414</v>
      </c>
      <c r="O47" s="12" t="s">
        <v>260</v>
      </c>
    </row>
    <row r="48" spans="1:15" x14ac:dyDescent="0.25">
      <c r="A48" s="30">
        <v>33</v>
      </c>
      <c r="B48" s="31" t="s">
        <v>247</v>
      </c>
      <c r="C48" s="32">
        <v>0</v>
      </c>
      <c r="D48" s="33" t="s">
        <v>206</v>
      </c>
      <c r="E48" s="48" t="str">
        <f t="shared" si="0"/>
        <v>Significantly Different</v>
      </c>
      <c r="G48" s="12">
        <f t="shared" si="1"/>
        <v>0</v>
      </c>
      <c r="H48" s="12">
        <f t="shared" si="2"/>
        <v>6</v>
      </c>
      <c r="I48" s="12" t="str">
        <f t="shared" si="3"/>
        <v>+/-</v>
      </c>
      <c r="J48" s="12" t="str">
        <f t="shared" si="4"/>
        <v>0.1</v>
      </c>
      <c r="K48" s="13">
        <f t="shared" si="5"/>
        <v>6.0790273556231005E-2</v>
      </c>
      <c r="L48" s="13">
        <f t="shared" si="6"/>
        <v>0.2</v>
      </c>
      <c r="M48" s="13">
        <f t="shared" si="7"/>
        <v>8.5970429323592404E-2</v>
      </c>
      <c r="N48" s="13">
        <f t="shared" si="8"/>
        <v>2.3263813101037414</v>
      </c>
      <c r="O48" s="12" t="s">
        <v>239</v>
      </c>
    </row>
    <row r="49" spans="1:15" x14ac:dyDescent="0.25">
      <c r="A49" s="30">
        <v>33</v>
      </c>
      <c r="B49" s="31" t="s">
        <v>249</v>
      </c>
      <c r="C49" s="32">
        <v>0</v>
      </c>
      <c r="D49" s="33" t="s">
        <v>206</v>
      </c>
      <c r="E49" s="48" t="str">
        <f t="shared" si="0"/>
        <v>Significantly Different</v>
      </c>
      <c r="G49" s="12">
        <f t="shared" si="1"/>
        <v>0</v>
      </c>
      <c r="H49" s="12">
        <f t="shared" si="2"/>
        <v>6</v>
      </c>
      <c r="I49" s="12" t="str">
        <f t="shared" si="3"/>
        <v>+/-</v>
      </c>
      <c r="J49" s="12" t="str">
        <f t="shared" si="4"/>
        <v>0.1</v>
      </c>
      <c r="K49" s="13">
        <f t="shared" si="5"/>
        <v>6.0790273556231005E-2</v>
      </c>
      <c r="L49" s="13">
        <f t="shared" si="6"/>
        <v>0.2</v>
      </c>
      <c r="M49" s="13">
        <f t="shared" si="7"/>
        <v>8.5970429323592404E-2</v>
      </c>
      <c r="N49" s="13">
        <f t="shared" si="8"/>
        <v>2.3263813101037414</v>
      </c>
      <c r="O49" s="12" t="s">
        <v>248</v>
      </c>
    </row>
    <row r="50" spans="1:15" x14ac:dyDescent="0.25">
      <c r="A50" s="30">
        <v>33</v>
      </c>
      <c r="B50" s="31" t="s">
        <v>240</v>
      </c>
      <c r="C50" s="32">
        <v>0</v>
      </c>
      <c r="D50" s="33" t="s">
        <v>206</v>
      </c>
      <c r="E50" s="48" t="str">
        <f t="shared" si="0"/>
        <v>Significantly Different</v>
      </c>
      <c r="G50" s="12">
        <f t="shared" si="1"/>
        <v>0</v>
      </c>
      <c r="H50" s="12">
        <f t="shared" si="2"/>
        <v>6</v>
      </c>
      <c r="I50" s="12" t="str">
        <f t="shared" si="3"/>
        <v>+/-</v>
      </c>
      <c r="J50" s="12" t="str">
        <f t="shared" si="4"/>
        <v>0.1</v>
      </c>
      <c r="K50" s="13">
        <f t="shared" si="5"/>
        <v>6.0790273556231005E-2</v>
      </c>
      <c r="L50" s="13">
        <f t="shared" si="6"/>
        <v>0.2</v>
      </c>
      <c r="M50" s="13">
        <f t="shared" si="7"/>
        <v>8.5970429323592404E-2</v>
      </c>
      <c r="N50" s="13">
        <f t="shared" si="8"/>
        <v>2.3263813101037414</v>
      </c>
      <c r="O50" s="12" t="s">
        <v>245</v>
      </c>
    </row>
    <row r="51" spans="1:15" x14ac:dyDescent="0.25">
      <c r="A51" s="30">
        <v>33</v>
      </c>
      <c r="B51" s="31" t="s">
        <v>250</v>
      </c>
      <c r="C51" s="32">
        <v>0</v>
      </c>
      <c r="D51" s="33" t="s">
        <v>206</v>
      </c>
      <c r="E51" s="48" t="str">
        <f t="shared" si="0"/>
        <v>Significantly Different</v>
      </c>
      <c r="G51" s="12">
        <f t="shared" si="1"/>
        <v>0</v>
      </c>
      <c r="H51" s="12">
        <f t="shared" si="2"/>
        <v>6</v>
      </c>
      <c r="I51" s="12" t="str">
        <f t="shared" si="3"/>
        <v>+/-</v>
      </c>
      <c r="J51" s="12" t="str">
        <f t="shared" si="4"/>
        <v>0.1</v>
      </c>
      <c r="K51" s="13">
        <f t="shared" si="5"/>
        <v>6.0790273556231005E-2</v>
      </c>
      <c r="L51" s="13">
        <f t="shared" si="6"/>
        <v>0.2</v>
      </c>
      <c r="M51" s="13">
        <f t="shared" si="7"/>
        <v>8.5970429323592404E-2</v>
      </c>
      <c r="N51" s="13">
        <f t="shared" si="8"/>
        <v>2.3263813101037414</v>
      </c>
      <c r="O51" s="12" t="s">
        <v>263</v>
      </c>
    </row>
    <row r="52" spans="1:15" x14ac:dyDescent="0.25">
      <c r="A52" s="30">
        <v>33</v>
      </c>
      <c r="B52" s="31" t="s">
        <v>214</v>
      </c>
      <c r="C52" s="32">
        <v>0</v>
      </c>
      <c r="D52" s="33" t="s">
        <v>206</v>
      </c>
      <c r="E52" s="48" t="str">
        <f t="shared" si="0"/>
        <v>Significantly Different</v>
      </c>
      <c r="G52" s="12">
        <f t="shared" si="1"/>
        <v>0</v>
      </c>
      <c r="H52" s="12">
        <f t="shared" si="2"/>
        <v>6</v>
      </c>
      <c r="I52" s="12" t="str">
        <f t="shared" si="3"/>
        <v>+/-</v>
      </c>
      <c r="J52" s="12" t="str">
        <f t="shared" si="4"/>
        <v>0.1</v>
      </c>
      <c r="K52" s="13">
        <f t="shared" si="5"/>
        <v>6.0790273556231005E-2</v>
      </c>
      <c r="L52" s="13">
        <f t="shared" si="6"/>
        <v>0.2</v>
      </c>
      <c r="M52" s="13">
        <f t="shared" si="7"/>
        <v>8.5970429323592404E-2</v>
      </c>
      <c r="N52" s="13">
        <f t="shared" si="8"/>
        <v>2.3263813101037414</v>
      </c>
      <c r="O52" s="12" t="s">
        <v>238</v>
      </c>
    </row>
    <row r="53" spans="1:15" x14ac:dyDescent="0.25">
      <c r="A53" s="30">
        <v>33</v>
      </c>
      <c r="B53" s="31" t="s">
        <v>257</v>
      </c>
      <c r="C53" s="32">
        <v>0</v>
      </c>
      <c r="D53" s="33" t="s">
        <v>206</v>
      </c>
      <c r="E53" s="48" t="str">
        <f t="shared" si="0"/>
        <v>Significantly Different</v>
      </c>
      <c r="G53" s="12">
        <f t="shared" si="1"/>
        <v>0</v>
      </c>
      <c r="H53" s="12">
        <f t="shared" si="2"/>
        <v>6</v>
      </c>
      <c r="I53" s="12" t="str">
        <f t="shared" si="3"/>
        <v>+/-</v>
      </c>
      <c r="J53" s="12" t="str">
        <f t="shared" si="4"/>
        <v>0.1</v>
      </c>
      <c r="K53" s="13">
        <f t="shared" si="5"/>
        <v>6.0790273556231005E-2</v>
      </c>
      <c r="L53" s="13">
        <f t="shared" si="6"/>
        <v>0.2</v>
      </c>
      <c r="M53" s="13">
        <f t="shared" si="7"/>
        <v>8.5970429323592404E-2</v>
      </c>
      <c r="N53" s="13">
        <f t="shared" si="8"/>
        <v>2.3263813101037414</v>
      </c>
      <c r="O53" s="12" t="s">
        <v>251</v>
      </c>
    </row>
    <row r="54" spans="1:15" x14ac:dyDescent="0.25">
      <c r="A54" s="30">
        <v>33</v>
      </c>
      <c r="B54" s="31" t="s">
        <v>259</v>
      </c>
      <c r="C54" s="32">
        <v>0</v>
      </c>
      <c r="D54" s="33" t="s">
        <v>206</v>
      </c>
      <c r="E54" s="48" t="str">
        <f t="shared" si="0"/>
        <v>Significantly Different</v>
      </c>
      <c r="G54" s="12">
        <f t="shared" si="1"/>
        <v>0</v>
      </c>
      <c r="H54" s="12">
        <f t="shared" si="2"/>
        <v>6</v>
      </c>
      <c r="I54" s="12" t="str">
        <f t="shared" si="3"/>
        <v>+/-</v>
      </c>
      <c r="J54" s="12" t="str">
        <f t="shared" si="4"/>
        <v>0.1</v>
      </c>
      <c r="K54" s="13">
        <f t="shared" si="5"/>
        <v>6.0790273556231005E-2</v>
      </c>
      <c r="L54" s="13">
        <f t="shared" si="6"/>
        <v>0.2</v>
      </c>
      <c r="M54" s="13">
        <f t="shared" si="7"/>
        <v>8.5970429323592404E-2</v>
      </c>
      <c r="N54" s="13">
        <f t="shared" si="8"/>
        <v>2.3263813101037414</v>
      </c>
      <c r="O54" s="12" t="s">
        <v>258</v>
      </c>
    </row>
    <row r="55" spans="1:15" x14ac:dyDescent="0.25">
      <c r="A55" s="30">
        <v>33</v>
      </c>
      <c r="B55" s="31" t="s">
        <v>230</v>
      </c>
      <c r="C55" s="32">
        <v>0</v>
      </c>
      <c r="D55" s="33" t="s">
        <v>206</v>
      </c>
      <c r="E55" s="48" t="str">
        <f t="shared" si="0"/>
        <v>Significantly Different</v>
      </c>
      <c r="G55" s="12">
        <f t="shared" si="1"/>
        <v>0</v>
      </c>
      <c r="H55" s="12">
        <f t="shared" si="2"/>
        <v>6</v>
      </c>
      <c r="I55" s="12" t="str">
        <f t="shared" si="3"/>
        <v>+/-</v>
      </c>
      <c r="J55" s="12" t="str">
        <f t="shared" si="4"/>
        <v>0.1</v>
      </c>
      <c r="K55" s="13">
        <f t="shared" si="5"/>
        <v>6.0790273556231005E-2</v>
      </c>
      <c r="L55" s="13">
        <f t="shared" si="6"/>
        <v>0.2</v>
      </c>
      <c r="M55" s="13">
        <f t="shared" si="7"/>
        <v>8.5970429323592404E-2</v>
      </c>
      <c r="N55" s="13">
        <f t="shared" si="8"/>
        <v>2.3263813101037414</v>
      </c>
      <c r="O55" s="12" t="s">
        <v>232</v>
      </c>
    </row>
    <row r="56" spans="1:15" x14ac:dyDescent="0.25">
      <c r="A56" s="30">
        <v>33</v>
      </c>
      <c r="B56" s="31" t="s">
        <v>243</v>
      </c>
      <c r="C56" s="32">
        <v>0</v>
      </c>
      <c r="D56" s="33" t="s">
        <v>206</v>
      </c>
      <c r="E56" s="48" t="str">
        <f t="shared" si="0"/>
        <v>Significantly Different</v>
      </c>
      <c r="G56" s="12">
        <f t="shared" si="1"/>
        <v>0</v>
      </c>
      <c r="H56" s="12">
        <f t="shared" si="2"/>
        <v>6</v>
      </c>
      <c r="I56" s="12" t="str">
        <f t="shared" si="3"/>
        <v>+/-</v>
      </c>
      <c r="J56" s="12" t="str">
        <f t="shared" si="4"/>
        <v>0.1</v>
      </c>
      <c r="K56" s="13">
        <f t="shared" si="5"/>
        <v>6.0790273556231005E-2</v>
      </c>
      <c r="L56" s="13">
        <f t="shared" si="6"/>
        <v>0.2</v>
      </c>
      <c r="M56" s="13">
        <f t="shared" si="7"/>
        <v>8.5970429323592404E-2</v>
      </c>
      <c r="N56" s="13">
        <f t="shared" si="8"/>
        <v>2.3263813101037414</v>
      </c>
      <c r="O56" s="12" t="s">
        <v>209</v>
      </c>
    </row>
    <row r="57" spans="1:15" x14ac:dyDescent="0.25">
      <c r="A57" s="30">
        <v>33</v>
      </c>
      <c r="B57" s="31" t="s">
        <v>248</v>
      </c>
      <c r="C57" s="32">
        <v>0</v>
      </c>
      <c r="D57" s="33" t="s">
        <v>206</v>
      </c>
      <c r="E57" s="48" t="str">
        <f t="shared" si="0"/>
        <v>Significantly Different</v>
      </c>
      <c r="G57" s="12">
        <f t="shared" si="1"/>
        <v>0</v>
      </c>
      <c r="H57" s="12">
        <f t="shared" si="2"/>
        <v>6</v>
      </c>
      <c r="I57" s="12" t="str">
        <f t="shared" si="3"/>
        <v>+/-</v>
      </c>
      <c r="J57" s="12" t="str">
        <f t="shared" si="4"/>
        <v>0.1</v>
      </c>
      <c r="K57" s="13">
        <f t="shared" si="5"/>
        <v>6.0790273556231005E-2</v>
      </c>
      <c r="L57" s="13">
        <f t="shared" si="6"/>
        <v>0.2</v>
      </c>
      <c r="M57" s="13">
        <f t="shared" si="7"/>
        <v>8.5970429323592404E-2</v>
      </c>
      <c r="N57" s="13">
        <f t="shared" si="8"/>
        <v>2.3263813101037414</v>
      </c>
      <c r="O57" s="12" t="s">
        <v>262</v>
      </c>
    </row>
    <row r="58" spans="1:15" x14ac:dyDescent="0.25">
      <c r="A58" s="30">
        <v>33</v>
      </c>
      <c r="B58" s="31" t="s">
        <v>238</v>
      </c>
      <c r="C58" s="32">
        <v>0</v>
      </c>
      <c r="D58" s="33" t="s">
        <v>206</v>
      </c>
      <c r="E58" s="48" t="str">
        <f t="shared" si="0"/>
        <v>Significantly Different</v>
      </c>
      <c r="G58" s="12">
        <f t="shared" si="1"/>
        <v>0</v>
      </c>
      <c r="H58" s="12">
        <f t="shared" si="2"/>
        <v>6</v>
      </c>
      <c r="I58" s="12" t="str">
        <f t="shared" si="3"/>
        <v>+/-</v>
      </c>
      <c r="J58" s="12" t="str">
        <f t="shared" si="4"/>
        <v>0.1</v>
      </c>
      <c r="K58" s="13">
        <f t="shared" si="5"/>
        <v>6.0790273556231005E-2</v>
      </c>
      <c r="L58" s="13">
        <f t="shared" si="6"/>
        <v>0.2</v>
      </c>
      <c r="M58" s="13">
        <f t="shared" si="7"/>
        <v>8.5970429323592404E-2</v>
      </c>
      <c r="N58" s="13">
        <f t="shared" si="8"/>
        <v>2.3263813101037414</v>
      </c>
      <c r="O58" s="12" t="s">
        <v>256</v>
      </c>
    </row>
    <row r="59" spans="1:15" x14ac:dyDescent="0.25">
      <c r="A59" s="30">
        <v>33</v>
      </c>
      <c r="B59" s="31" t="s">
        <v>209</v>
      </c>
      <c r="C59" s="32">
        <v>0</v>
      </c>
      <c r="D59" s="33" t="s">
        <v>206</v>
      </c>
      <c r="E59" s="48" t="str">
        <f t="shared" si="0"/>
        <v>Significantly Different</v>
      </c>
      <c r="G59" s="12">
        <f t="shared" si="1"/>
        <v>0</v>
      </c>
      <c r="H59" s="12">
        <f t="shared" si="2"/>
        <v>6</v>
      </c>
      <c r="I59" s="12" t="str">
        <f t="shared" si="3"/>
        <v>+/-</v>
      </c>
      <c r="J59" s="12" t="str">
        <f t="shared" si="4"/>
        <v>0.1</v>
      </c>
      <c r="K59" s="13">
        <f t="shared" si="5"/>
        <v>6.0790273556231005E-2</v>
      </c>
      <c r="L59" s="13">
        <f t="shared" si="6"/>
        <v>0.2</v>
      </c>
      <c r="M59" s="13">
        <f t="shared" si="7"/>
        <v>8.5970429323592404E-2</v>
      </c>
      <c r="N59" s="13">
        <f t="shared" si="8"/>
        <v>2.3263813101037414</v>
      </c>
      <c r="O59" s="12" t="s">
        <v>212</v>
      </c>
    </row>
    <row r="60" spans="1:15" x14ac:dyDescent="0.25">
      <c r="A60" s="30">
        <v>33</v>
      </c>
      <c r="B60" s="31" t="s">
        <v>212</v>
      </c>
      <c r="C60" s="32">
        <v>0</v>
      </c>
      <c r="D60" s="33" t="s">
        <v>206</v>
      </c>
      <c r="E60" s="48" t="str">
        <f t="shared" si="0"/>
        <v>Significantly Different</v>
      </c>
      <c r="G60" s="12">
        <f t="shared" si="1"/>
        <v>0</v>
      </c>
      <c r="H60" s="12">
        <f t="shared" si="2"/>
        <v>6</v>
      </c>
      <c r="I60" s="12" t="str">
        <f t="shared" si="3"/>
        <v>+/-</v>
      </c>
      <c r="J60" s="12" t="str">
        <f t="shared" si="4"/>
        <v>0.1</v>
      </c>
      <c r="K60" s="13">
        <f t="shared" si="5"/>
        <v>6.0790273556231005E-2</v>
      </c>
      <c r="L60" s="13">
        <f t="shared" si="6"/>
        <v>0.2</v>
      </c>
      <c r="M60" s="13">
        <f t="shared" si="7"/>
        <v>8.5970429323592404E-2</v>
      </c>
      <c r="N60" s="13">
        <f t="shared" si="8"/>
        <v>2.3263813101037414</v>
      </c>
      <c r="O60" s="12" t="s">
        <v>234</v>
      </c>
    </row>
    <row r="61" spans="1:15" x14ac:dyDescent="0.25">
      <c r="A61" s="30">
        <v>33</v>
      </c>
      <c r="B61" s="31" t="s">
        <v>234</v>
      </c>
      <c r="C61" s="32">
        <v>0</v>
      </c>
      <c r="D61" s="33" t="s">
        <v>206</v>
      </c>
      <c r="E61" s="48" t="str">
        <f t="shared" si="0"/>
        <v>Significantly Different</v>
      </c>
      <c r="G61" s="12">
        <f t="shared" si="1"/>
        <v>0</v>
      </c>
      <c r="H61" s="12">
        <f t="shared" si="2"/>
        <v>6</v>
      </c>
      <c r="I61" s="12" t="str">
        <f t="shared" si="3"/>
        <v>+/-</v>
      </c>
      <c r="J61" s="12" t="str">
        <f t="shared" si="4"/>
        <v>0.1</v>
      </c>
      <c r="K61" s="13">
        <f t="shared" si="5"/>
        <v>6.0790273556231005E-2</v>
      </c>
      <c r="L61" s="13">
        <f t="shared" si="6"/>
        <v>0.2</v>
      </c>
      <c r="M61" s="13">
        <f t="shared" si="7"/>
        <v>8.5970429323592404E-2</v>
      </c>
      <c r="N61" s="13">
        <f t="shared" si="8"/>
        <v>2.3263813101037414</v>
      </c>
      <c r="O61" s="12" t="s">
        <v>216</v>
      </c>
    </row>
    <row r="62" spans="1:15" ht="15.75" thickBot="1" x14ac:dyDescent="0.3">
      <c r="A62" s="36"/>
      <c r="B62" s="37" t="s">
        <v>264</v>
      </c>
      <c r="C62" s="38">
        <v>0</v>
      </c>
      <c r="D62" s="39" t="s">
        <v>206</v>
      </c>
      <c r="E62" s="49" t="str">
        <f t="shared" si="0"/>
        <v>Significantly Different</v>
      </c>
      <c r="G62" s="12">
        <f t="shared" si="1"/>
        <v>0</v>
      </c>
      <c r="H62" s="12">
        <f t="shared" si="2"/>
        <v>6</v>
      </c>
      <c r="I62" s="12" t="str">
        <f t="shared" si="3"/>
        <v>+/-</v>
      </c>
      <c r="J62" s="12" t="str">
        <f t="shared" si="4"/>
        <v>0.1</v>
      </c>
      <c r="K62" s="13">
        <f t="shared" si="5"/>
        <v>6.0790273556231005E-2</v>
      </c>
      <c r="L62" s="13">
        <f t="shared" si="6"/>
        <v>0.2</v>
      </c>
      <c r="M62" s="13">
        <f t="shared" si="7"/>
        <v>8.5970429323592404E-2</v>
      </c>
      <c r="N62" s="13">
        <f t="shared" si="8"/>
        <v>2.3263813101037414</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515" priority="5" operator="equal">
      <formula>"State Selected"</formula>
    </cfRule>
    <cfRule type="cellIs" dxfId="514" priority="6" operator="equal">
      <formula>"Not Significantly Different"</formula>
    </cfRule>
  </conditionalFormatting>
  <conditionalFormatting sqref="E10:E62">
    <cfRule type="cellIs" dxfId="513" priority="1" operator="equal">
      <formula>"OTHER ERROR"</formula>
    </cfRule>
    <cfRule type="cellIs" dxfId="512" priority="2" operator="equal">
      <formula>"Statistical Test not applicable"</formula>
    </cfRule>
    <cfRule type="cellIs" dxfId="511" priority="3" operator="equal">
      <formula>"Geography Selected"</formula>
    </cfRule>
    <cfRule type="cellIs" dxfId="510"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E75E901E-9B7E-416E-B9AE-EFD4F887949A}">
      <formula1>$O$10:$O$62</formula1>
    </dataValidation>
  </dataValidation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4D086-78AC-43CF-972B-AE0D6F2FFC81}">
  <sheetPr codeName="Sheet136"/>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135</v>
      </c>
    </row>
    <row r="2" spans="1:16" x14ac:dyDescent="0.25">
      <c r="A2" s="14" t="s">
        <v>181</v>
      </c>
      <c r="B2" s="12" t="s">
        <v>704</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10</v>
      </c>
      <c r="C6" s="12" t="s">
        <v>188</v>
      </c>
      <c r="H6" s="19" t="s">
        <v>189</v>
      </c>
      <c r="I6" s="12">
        <f>VLOOKUP($B$4,$B$9:$K$62,6,FALSE)</f>
        <v>10</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10</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10</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237</v>
      </c>
      <c r="C11" s="32">
        <v>19.399999999999999</v>
      </c>
      <c r="D11" s="35" t="s">
        <v>255</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19.399999999999999</v>
      </c>
      <c r="H11" s="12">
        <f t="shared" ref="H11:H62" si="2">LEN(TRIM(D11))</f>
        <v>6</v>
      </c>
      <c r="I11" s="12" t="str">
        <f t="shared" ref="I11:I62" si="3">IF(H11&gt;=3,MID(TRIM(D11),1,3),"NO")</f>
        <v>+/-</v>
      </c>
      <c r="J11" s="12" t="str">
        <f t="shared" ref="J11:J62" si="4">IF(TRIM(I11)="+/-",MID(TRIM(D11),4,H11-3),D11)</f>
        <v>0.4</v>
      </c>
      <c r="K11" s="13">
        <f t="shared" ref="K11:K62" si="5">IF(TRIM(J11)="*****",0,IF(ISERROR(VALUE(J11)),"NA",VALUE(J11/$I$4)))</f>
        <v>0.24316109422492402</v>
      </c>
      <c r="L11" s="13">
        <f t="shared" ref="L11:L62" si="6">IF(AND(ISNUMBER(G11),ISNUMBER($I$6)),$I$6-G11,"N/A")</f>
        <v>-9.3999999999999986</v>
      </c>
      <c r="M11" s="13">
        <f t="shared" ref="M11:M62" si="7">IF(AND(ISNUMBER(K11),ISNUMBER($I$7)),SQRT(K11^2+($I$7)^2),"N/A")</f>
        <v>0.25064471888253259</v>
      </c>
      <c r="N11" s="13">
        <f>IF(AND(ISNUMBER(L11),ISNUMBER(M11),M11&lt;&gt;0),L11/M11,"NA")</f>
        <v>-37.503283699368154</v>
      </c>
      <c r="O11" s="12" t="s">
        <v>208</v>
      </c>
    </row>
    <row r="12" spans="1:16" x14ac:dyDescent="0.25">
      <c r="A12" s="30">
        <v>2</v>
      </c>
      <c r="B12" s="31" t="s">
        <v>249</v>
      </c>
      <c r="C12" s="32">
        <v>18.8</v>
      </c>
      <c r="D12" s="33" t="s">
        <v>228</v>
      </c>
      <c r="E12" s="48" t="str">
        <f t="shared" si="0"/>
        <v>Significantly Different</v>
      </c>
      <c r="G12" s="12">
        <f t="shared" si="1"/>
        <v>18.8</v>
      </c>
      <c r="H12" s="12">
        <f t="shared" si="2"/>
        <v>6</v>
      </c>
      <c r="I12" s="12" t="str">
        <f t="shared" si="3"/>
        <v>+/-</v>
      </c>
      <c r="J12" s="12" t="str">
        <f t="shared" si="4"/>
        <v>0.3</v>
      </c>
      <c r="K12" s="13">
        <f t="shared" si="5"/>
        <v>0.18237082066869301</v>
      </c>
      <c r="L12" s="13">
        <f t="shared" si="6"/>
        <v>-8.8000000000000007</v>
      </c>
      <c r="M12" s="13">
        <f t="shared" si="7"/>
        <v>0.19223572402239389</v>
      </c>
      <c r="N12" s="13">
        <f t="shared" ref="N12:N62" si="8">IF(AND(ISNUMBER(L12),ISNUMBER(M12),M12&lt;&gt;0),L12/M12,"NA")</f>
        <v>-45.777131408597462</v>
      </c>
      <c r="O12" s="12" t="s">
        <v>211</v>
      </c>
    </row>
    <row r="13" spans="1:16" x14ac:dyDescent="0.25">
      <c r="A13" s="30">
        <v>3</v>
      </c>
      <c r="B13" s="31" t="s">
        <v>234</v>
      </c>
      <c r="C13" s="32">
        <v>18.3</v>
      </c>
      <c r="D13" s="33" t="s">
        <v>228</v>
      </c>
      <c r="E13" s="48" t="str">
        <f t="shared" si="0"/>
        <v>Significantly Different</v>
      </c>
      <c r="G13" s="12">
        <f t="shared" si="1"/>
        <v>18.3</v>
      </c>
      <c r="H13" s="12">
        <f t="shared" si="2"/>
        <v>6</v>
      </c>
      <c r="I13" s="12" t="str">
        <f t="shared" si="3"/>
        <v>+/-</v>
      </c>
      <c r="J13" s="12" t="str">
        <f t="shared" si="4"/>
        <v>0.3</v>
      </c>
      <c r="K13" s="13">
        <f t="shared" si="5"/>
        <v>0.18237082066869301</v>
      </c>
      <c r="L13" s="13">
        <f t="shared" si="6"/>
        <v>-8.3000000000000007</v>
      </c>
      <c r="M13" s="13">
        <f t="shared" si="7"/>
        <v>0.19223572402239389</v>
      </c>
      <c r="N13" s="13">
        <f t="shared" si="8"/>
        <v>-43.176158033108969</v>
      </c>
      <c r="O13" s="12" t="s">
        <v>213</v>
      </c>
    </row>
    <row r="14" spans="1:16" x14ac:dyDescent="0.25">
      <c r="A14" s="30">
        <v>4</v>
      </c>
      <c r="B14" s="31" t="s">
        <v>219</v>
      </c>
      <c r="C14" s="32">
        <v>15.1</v>
      </c>
      <c r="D14" s="33" t="s">
        <v>217</v>
      </c>
      <c r="E14" s="48" t="str">
        <f t="shared" si="0"/>
        <v>Significantly Different</v>
      </c>
      <c r="G14" s="12">
        <f t="shared" si="1"/>
        <v>15.1</v>
      </c>
      <c r="H14" s="12">
        <f t="shared" si="2"/>
        <v>6</v>
      </c>
      <c r="I14" s="12" t="str">
        <f t="shared" si="3"/>
        <v>+/-</v>
      </c>
      <c r="J14" s="12" t="str">
        <f t="shared" si="4"/>
        <v>0.5</v>
      </c>
      <c r="K14" s="13">
        <f t="shared" si="5"/>
        <v>0.303951367781155</v>
      </c>
      <c r="L14" s="13">
        <f t="shared" si="6"/>
        <v>-5.0999999999999996</v>
      </c>
      <c r="M14" s="13">
        <f t="shared" si="7"/>
        <v>0.30997079109986531</v>
      </c>
      <c r="N14" s="13">
        <f t="shared" si="8"/>
        <v>-16.453163157417951</v>
      </c>
      <c r="O14" s="12" t="s">
        <v>215</v>
      </c>
    </row>
    <row r="15" spans="1:16" x14ac:dyDescent="0.25">
      <c r="A15" s="30">
        <v>5</v>
      </c>
      <c r="B15" s="31" t="s">
        <v>243</v>
      </c>
      <c r="C15" s="32">
        <v>15</v>
      </c>
      <c r="D15" s="33" t="s">
        <v>228</v>
      </c>
      <c r="E15" s="48" t="str">
        <f t="shared" si="0"/>
        <v>Significantly Different</v>
      </c>
      <c r="G15" s="12">
        <f t="shared" si="1"/>
        <v>15</v>
      </c>
      <c r="H15" s="12">
        <f t="shared" si="2"/>
        <v>6</v>
      </c>
      <c r="I15" s="12" t="str">
        <f t="shared" si="3"/>
        <v>+/-</v>
      </c>
      <c r="J15" s="12" t="str">
        <f t="shared" si="4"/>
        <v>0.3</v>
      </c>
      <c r="K15" s="13">
        <f t="shared" si="5"/>
        <v>0.18237082066869301</v>
      </c>
      <c r="L15" s="13">
        <f t="shared" si="6"/>
        <v>-5</v>
      </c>
      <c r="M15" s="13">
        <f t="shared" si="7"/>
        <v>0.19223572402239389</v>
      </c>
      <c r="N15" s="13">
        <f t="shared" si="8"/>
        <v>-26.00973375488492</v>
      </c>
      <c r="O15" s="12" t="s">
        <v>218</v>
      </c>
    </row>
    <row r="16" spans="1:16" x14ac:dyDescent="0.25">
      <c r="A16" s="30">
        <v>6</v>
      </c>
      <c r="B16" s="31" t="s">
        <v>215</v>
      </c>
      <c r="C16" s="32">
        <v>14.3</v>
      </c>
      <c r="D16" s="33" t="s">
        <v>253</v>
      </c>
      <c r="E16" s="48" t="str">
        <f t="shared" si="0"/>
        <v>Significantly Different</v>
      </c>
      <c r="G16" s="12">
        <f t="shared" si="1"/>
        <v>14.3</v>
      </c>
      <c r="H16" s="12">
        <f t="shared" si="2"/>
        <v>6</v>
      </c>
      <c r="I16" s="12" t="str">
        <f t="shared" si="3"/>
        <v>+/-</v>
      </c>
      <c r="J16" s="12" t="str">
        <f t="shared" si="4"/>
        <v>0.6</v>
      </c>
      <c r="K16" s="13">
        <f t="shared" si="5"/>
        <v>0.36474164133738601</v>
      </c>
      <c r="L16" s="13">
        <f t="shared" si="6"/>
        <v>-4.3000000000000007</v>
      </c>
      <c r="M16" s="13">
        <f t="shared" si="7"/>
        <v>0.36977279819442066</v>
      </c>
      <c r="N16" s="13">
        <f t="shared" si="8"/>
        <v>-11.62876236704445</v>
      </c>
      <c r="O16" s="12" t="s">
        <v>220</v>
      </c>
    </row>
    <row r="17" spans="1:15" x14ac:dyDescent="0.25">
      <c r="A17" s="30">
        <v>7</v>
      </c>
      <c r="B17" s="31" t="s">
        <v>208</v>
      </c>
      <c r="C17" s="32">
        <v>14.1</v>
      </c>
      <c r="D17" s="33" t="s">
        <v>217</v>
      </c>
      <c r="E17" s="48" t="str">
        <f t="shared" si="0"/>
        <v>Significantly Different</v>
      </c>
      <c r="G17" s="12">
        <f t="shared" si="1"/>
        <v>14.1</v>
      </c>
      <c r="H17" s="12">
        <f t="shared" si="2"/>
        <v>6</v>
      </c>
      <c r="I17" s="12" t="str">
        <f t="shared" si="3"/>
        <v>+/-</v>
      </c>
      <c r="J17" s="12" t="str">
        <f t="shared" si="4"/>
        <v>0.5</v>
      </c>
      <c r="K17" s="13">
        <f t="shared" si="5"/>
        <v>0.303951367781155</v>
      </c>
      <c r="L17" s="13">
        <f t="shared" si="6"/>
        <v>-4.0999999999999996</v>
      </c>
      <c r="M17" s="13">
        <f t="shared" si="7"/>
        <v>0.30997079109986531</v>
      </c>
      <c r="N17" s="13">
        <f t="shared" si="8"/>
        <v>-13.227052734394823</v>
      </c>
      <c r="O17" s="12" t="s">
        <v>222</v>
      </c>
    </row>
    <row r="18" spans="1:15" x14ac:dyDescent="0.25">
      <c r="A18" s="30">
        <v>8</v>
      </c>
      <c r="B18" s="31" t="s">
        <v>225</v>
      </c>
      <c r="C18" s="32">
        <v>13.9</v>
      </c>
      <c r="D18" s="33" t="s">
        <v>255</v>
      </c>
      <c r="E18" s="48" t="str">
        <f t="shared" si="0"/>
        <v>Significantly Different</v>
      </c>
      <c r="G18" s="12">
        <f t="shared" si="1"/>
        <v>13.9</v>
      </c>
      <c r="H18" s="12">
        <f t="shared" si="2"/>
        <v>6</v>
      </c>
      <c r="I18" s="12" t="str">
        <f t="shared" si="3"/>
        <v>+/-</v>
      </c>
      <c r="J18" s="12" t="str">
        <f t="shared" si="4"/>
        <v>0.4</v>
      </c>
      <c r="K18" s="13">
        <f t="shared" si="5"/>
        <v>0.24316109422492402</v>
      </c>
      <c r="L18" s="13">
        <f t="shared" si="6"/>
        <v>-3.9000000000000004</v>
      </c>
      <c r="M18" s="13">
        <f t="shared" si="7"/>
        <v>0.25064471888253259</v>
      </c>
      <c r="N18" s="13">
        <f t="shared" si="8"/>
        <v>-15.559873024205942</v>
      </c>
      <c r="O18" s="12" t="s">
        <v>224</v>
      </c>
    </row>
    <row r="19" spans="1:15" x14ac:dyDescent="0.25">
      <c r="A19" s="30">
        <v>9</v>
      </c>
      <c r="B19" s="31" t="s">
        <v>263</v>
      </c>
      <c r="C19" s="32">
        <v>13.4</v>
      </c>
      <c r="D19" s="33" t="s">
        <v>217</v>
      </c>
      <c r="E19" s="48" t="str">
        <f t="shared" si="0"/>
        <v>Significantly Different</v>
      </c>
      <c r="G19" s="12">
        <f t="shared" si="1"/>
        <v>13.4</v>
      </c>
      <c r="H19" s="12">
        <f t="shared" si="2"/>
        <v>6</v>
      </c>
      <c r="I19" s="12" t="str">
        <f t="shared" si="3"/>
        <v>+/-</v>
      </c>
      <c r="J19" s="12" t="str">
        <f t="shared" si="4"/>
        <v>0.5</v>
      </c>
      <c r="K19" s="13">
        <f t="shared" si="5"/>
        <v>0.303951367781155</v>
      </c>
      <c r="L19" s="13">
        <f t="shared" si="6"/>
        <v>-3.4000000000000004</v>
      </c>
      <c r="M19" s="13">
        <f t="shared" si="7"/>
        <v>0.30997079109986531</v>
      </c>
      <c r="N19" s="13">
        <f t="shared" si="8"/>
        <v>-10.968775438278636</v>
      </c>
      <c r="O19" s="12" t="s">
        <v>226</v>
      </c>
    </row>
    <row r="20" spans="1:15" x14ac:dyDescent="0.25">
      <c r="A20" s="30">
        <v>10</v>
      </c>
      <c r="B20" s="31" t="s">
        <v>250</v>
      </c>
      <c r="C20" s="32">
        <v>13.2</v>
      </c>
      <c r="D20" s="35" t="s">
        <v>217</v>
      </c>
      <c r="E20" s="48" t="str">
        <f t="shared" si="0"/>
        <v>Significantly Different</v>
      </c>
      <c r="G20" s="12">
        <f t="shared" si="1"/>
        <v>13.2</v>
      </c>
      <c r="H20" s="12">
        <f t="shared" si="2"/>
        <v>6</v>
      </c>
      <c r="I20" s="12" t="str">
        <f t="shared" si="3"/>
        <v>+/-</v>
      </c>
      <c r="J20" s="12" t="str">
        <f t="shared" si="4"/>
        <v>0.5</v>
      </c>
      <c r="K20" s="13">
        <f t="shared" si="5"/>
        <v>0.303951367781155</v>
      </c>
      <c r="L20" s="13">
        <f t="shared" si="6"/>
        <v>-3.1999999999999993</v>
      </c>
      <c r="M20" s="13">
        <f t="shared" si="7"/>
        <v>0.30997079109986531</v>
      </c>
      <c r="N20" s="13">
        <f t="shared" si="8"/>
        <v>-10.323553353674006</v>
      </c>
      <c r="O20" s="12" t="s">
        <v>229</v>
      </c>
    </row>
    <row r="21" spans="1:15" x14ac:dyDescent="0.25">
      <c r="A21" s="30">
        <v>10</v>
      </c>
      <c r="B21" s="31" t="s">
        <v>251</v>
      </c>
      <c r="C21" s="32">
        <v>13.2</v>
      </c>
      <c r="D21" s="33" t="s">
        <v>255</v>
      </c>
      <c r="E21" s="48" t="str">
        <f t="shared" si="0"/>
        <v>Significantly Different</v>
      </c>
      <c r="G21" s="12">
        <f t="shared" si="1"/>
        <v>13.2</v>
      </c>
      <c r="H21" s="12">
        <f t="shared" si="2"/>
        <v>6</v>
      </c>
      <c r="I21" s="12" t="str">
        <f t="shared" si="3"/>
        <v>+/-</v>
      </c>
      <c r="J21" s="12" t="str">
        <f t="shared" si="4"/>
        <v>0.4</v>
      </c>
      <c r="K21" s="13">
        <f t="shared" si="5"/>
        <v>0.24316109422492402</v>
      </c>
      <c r="L21" s="13">
        <f t="shared" si="6"/>
        <v>-3.1999999999999993</v>
      </c>
      <c r="M21" s="13">
        <f t="shared" si="7"/>
        <v>0.25064471888253259</v>
      </c>
      <c r="N21" s="13">
        <f t="shared" si="8"/>
        <v>-12.767075301912563</v>
      </c>
      <c r="O21" s="12" t="s">
        <v>231</v>
      </c>
    </row>
    <row r="22" spans="1:15" x14ac:dyDescent="0.25">
      <c r="A22" s="30">
        <v>12</v>
      </c>
      <c r="B22" s="31" t="s">
        <v>240</v>
      </c>
      <c r="C22" s="32">
        <v>13.1</v>
      </c>
      <c r="D22" s="33" t="s">
        <v>228</v>
      </c>
      <c r="E22" s="48" t="str">
        <f t="shared" si="0"/>
        <v>Significantly Different</v>
      </c>
      <c r="G22" s="12">
        <f t="shared" si="1"/>
        <v>13.1</v>
      </c>
      <c r="H22" s="12">
        <f t="shared" si="2"/>
        <v>6</v>
      </c>
      <c r="I22" s="12" t="str">
        <f t="shared" si="3"/>
        <v>+/-</v>
      </c>
      <c r="J22" s="12" t="str">
        <f t="shared" si="4"/>
        <v>0.3</v>
      </c>
      <c r="K22" s="13">
        <f t="shared" si="5"/>
        <v>0.18237082066869301</v>
      </c>
      <c r="L22" s="13">
        <f t="shared" si="6"/>
        <v>-3.0999999999999996</v>
      </c>
      <c r="M22" s="13">
        <f t="shared" si="7"/>
        <v>0.19223572402239389</v>
      </c>
      <c r="N22" s="13">
        <f t="shared" si="8"/>
        <v>-16.126034928028648</v>
      </c>
      <c r="O22" s="12" t="s">
        <v>233</v>
      </c>
    </row>
    <row r="23" spans="1:15" x14ac:dyDescent="0.25">
      <c r="A23" s="30">
        <v>13</v>
      </c>
      <c r="B23" s="31" t="s">
        <v>214</v>
      </c>
      <c r="C23" s="32">
        <v>12.7</v>
      </c>
      <c r="D23" s="33" t="s">
        <v>265</v>
      </c>
      <c r="E23" s="48" t="str">
        <f t="shared" si="0"/>
        <v>Significantly Different</v>
      </c>
      <c r="G23" s="12">
        <f t="shared" si="1"/>
        <v>12.7</v>
      </c>
      <c r="H23" s="12">
        <f t="shared" si="2"/>
        <v>6</v>
      </c>
      <c r="I23" s="12" t="str">
        <f t="shared" si="3"/>
        <v>+/-</v>
      </c>
      <c r="J23" s="12" t="str">
        <f t="shared" si="4"/>
        <v>0.7</v>
      </c>
      <c r="K23" s="13">
        <f t="shared" si="5"/>
        <v>0.42553191489361697</v>
      </c>
      <c r="L23" s="13">
        <f t="shared" si="6"/>
        <v>-2.6999999999999993</v>
      </c>
      <c r="M23" s="13">
        <f t="shared" si="7"/>
        <v>0.42985214661796195</v>
      </c>
      <c r="N23" s="13">
        <f t="shared" si="8"/>
        <v>-6.281229537280101</v>
      </c>
      <c r="O23" s="12" t="s">
        <v>221</v>
      </c>
    </row>
    <row r="24" spans="1:15" x14ac:dyDescent="0.25">
      <c r="A24" s="30">
        <v>14</v>
      </c>
      <c r="B24" s="31" t="s">
        <v>236</v>
      </c>
      <c r="C24" s="32">
        <v>12.3</v>
      </c>
      <c r="D24" s="33" t="s">
        <v>217</v>
      </c>
      <c r="E24" s="48" t="str">
        <f t="shared" si="0"/>
        <v>Significantly Different</v>
      </c>
      <c r="G24" s="12">
        <f t="shared" si="1"/>
        <v>12.3</v>
      </c>
      <c r="H24" s="12">
        <f t="shared" si="2"/>
        <v>6</v>
      </c>
      <c r="I24" s="12" t="str">
        <f t="shared" si="3"/>
        <v>+/-</v>
      </c>
      <c r="J24" s="12" t="str">
        <f t="shared" si="4"/>
        <v>0.5</v>
      </c>
      <c r="K24" s="13">
        <f t="shared" si="5"/>
        <v>0.303951367781155</v>
      </c>
      <c r="L24" s="13">
        <f t="shared" si="6"/>
        <v>-2.3000000000000007</v>
      </c>
      <c r="M24" s="13">
        <f t="shared" si="7"/>
        <v>0.30997079109986531</v>
      </c>
      <c r="N24" s="13">
        <f t="shared" si="8"/>
        <v>-7.4200539729531956</v>
      </c>
      <c r="O24" s="12" t="s">
        <v>235</v>
      </c>
    </row>
    <row r="25" spans="1:15" x14ac:dyDescent="0.25">
      <c r="A25" s="30">
        <v>14</v>
      </c>
      <c r="B25" s="31" t="s">
        <v>261</v>
      </c>
      <c r="C25" s="32">
        <v>12.3</v>
      </c>
      <c r="D25" s="33" t="s">
        <v>228</v>
      </c>
      <c r="E25" s="48" t="str">
        <f t="shared" si="0"/>
        <v>Significantly Different</v>
      </c>
      <c r="G25" s="12">
        <f t="shared" si="1"/>
        <v>12.3</v>
      </c>
      <c r="H25" s="12">
        <f t="shared" si="2"/>
        <v>6</v>
      </c>
      <c r="I25" s="12" t="str">
        <f t="shared" si="3"/>
        <v>+/-</v>
      </c>
      <c r="J25" s="12" t="str">
        <f t="shared" si="4"/>
        <v>0.3</v>
      </c>
      <c r="K25" s="13">
        <f t="shared" si="5"/>
        <v>0.18237082066869301</v>
      </c>
      <c r="L25" s="13">
        <f t="shared" si="6"/>
        <v>-2.3000000000000007</v>
      </c>
      <c r="M25" s="13">
        <f t="shared" si="7"/>
        <v>0.19223572402239389</v>
      </c>
      <c r="N25" s="13">
        <f t="shared" si="8"/>
        <v>-11.964477527247066</v>
      </c>
      <c r="O25" s="12" t="s">
        <v>237</v>
      </c>
    </row>
    <row r="26" spans="1:15" x14ac:dyDescent="0.25">
      <c r="A26" s="30">
        <v>16</v>
      </c>
      <c r="B26" s="31" t="s">
        <v>235</v>
      </c>
      <c r="C26" s="32">
        <v>11.8</v>
      </c>
      <c r="D26" s="33" t="s">
        <v>210</v>
      </c>
      <c r="E26" s="48" t="str">
        <f t="shared" si="0"/>
        <v>Significantly Different</v>
      </c>
      <c r="G26" s="12">
        <f t="shared" si="1"/>
        <v>11.8</v>
      </c>
      <c r="H26" s="12">
        <f t="shared" si="2"/>
        <v>6</v>
      </c>
      <c r="I26" s="12" t="str">
        <f t="shared" si="3"/>
        <v>+/-</v>
      </c>
      <c r="J26" s="12" t="str">
        <f t="shared" si="4"/>
        <v>0.2</v>
      </c>
      <c r="K26" s="13">
        <f t="shared" si="5"/>
        <v>0.12158054711246201</v>
      </c>
      <c r="L26" s="13">
        <f t="shared" si="6"/>
        <v>-1.8000000000000007</v>
      </c>
      <c r="M26" s="13">
        <f t="shared" si="7"/>
        <v>0.1359311840425404</v>
      </c>
      <c r="N26" s="13">
        <f t="shared" si="8"/>
        <v>-13.24199456275376</v>
      </c>
      <c r="O26" s="12" t="s">
        <v>219</v>
      </c>
    </row>
    <row r="27" spans="1:15" x14ac:dyDescent="0.25">
      <c r="A27" s="30">
        <v>17</v>
      </c>
      <c r="B27" s="31" t="s">
        <v>248</v>
      </c>
      <c r="C27" s="32">
        <v>11.7</v>
      </c>
      <c r="D27" s="33" t="s">
        <v>210</v>
      </c>
      <c r="E27" s="48" t="str">
        <f t="shared" si="0"/>
        <v>Significantly Different</v>
      </c>
      <c r="G27" s="12">
        <f t="shared" si="1"/>
        <v>11.7</v>
      </c>
      <c r="H27" s="12">
        <f t="shared" si="2"/>
        <v>6</v>
      </c>
      <c r="I27" s="12" t="str">
        <f t="shared" si="3"/>
        <v>+/-</v>
      </c>
      <c r="J27" s="12" t="str">
        <f t="shared" si="4"/>
        <v>0.2</v>
      </c>
      <c r="K27" s="13">
        <f t="shared" si="5"/>
        <v>0.12158054711246201</v>
      </c>
      <c r="L27" s="13">
        <f t="shared" si="6"/>
        <v>-1.6999999999999993</v>
      </c>
      <c r="M27" s="13">
        <f t="shared" si="7"/>
        <v>0.1359311840425404</v>
      </c>
      <c r="N27" s="13">
        <f t="shared" si="8"/>
        <v>-12.50632819815632</v>
      </c>
      <c r="O27" s="12" t="s">
        <v>236</v>
      </c>
    </row>
    <row r="28" spans="1:15" x14ac:dyDescent="0.25">
      <c r="A28" s="30">
        <v>18</v>
      </c>
      <c r="B28" s="31" t="s">
        <v>242</v>
      </c>
      <c r="C28" s="32">
        <v>11.4</v>
      </c>
      <c r="D28" s="33" t="s">
        <v>228</v>
      </c>
      <c r="E28" s="48" t="str">
        <f t="shared" si="0"/>
        <v>Significantly Different</v>
      </c>
      <c r="G28" s="12">
        <f t="shared" si="1"/>
        <v>11.4</v>
      </c>
      <c r="H28" s="12">
        <f t="shared" si="2"/>
        <v>6</v>
      </c>
      <c r="I28" s="12" t="str">
        <f t="shared" si="3"/>
        <v>+/-</v>
      </c>
      <c r="J28" s="12" t="str">
        <f t="shared" si="4"/>
        <v>0.3</v>
      </c>
      <c r="K28" s="13">
        <f t="shared" si="5"/>
        <v>0.18237082066869301</v>
      </c>
      <c r="L28" s="13">
        <f t="shared" si="6"/>
        <v>-1.4000000000000004</v>
      </c>
      <c r="M28" s="13">
        <f t="shared" si="7"/>
        <v>0.19223572402239389</v>
      </c>
      <c r="N28" s="13">
        <f t="shared" si="8"/>
        <v>-7.2827254513677788</v>
      </c>
      <c r="O28" s="12" t="s">
        <v>225</v>
      </c>
    </row>
    <row r="29" spans="1:15" x14ac:dyDescent="0.25">
      <c r="A29" s="30">
        <v>19</v>
      </c>
      <c r="B29" s="31" t="s">
        <v>239</v>
      </c>
      <c r="C29" s="32">
        <v>11.3</v>
      </c>
      <c r="D29" s="33" t="s">
        <v>255</v>
      </c>
      <c r="E29" s="48" t="str">
        <f t="shared" si="0"/>
        <v>Significantly Different</v>
      </c>
      <c r="G29" s="12">
        <f t="shared" si="1"/>
        <v>11.3</v>
      </c>
      <c r="H29" s="12">
        <f t="shared" si="2"/>
        <v>6</v>
      </c>
      <c r="I29" s="12" t="str">
        <f t="shared" si="3"/>
        <v>+/-</v>
      </c>
      <c r="J29" s="12" t="str">
        <f t="shared" si="4"/>
        <v>0.4</v>
      </c>
      <c r="K29" s="13">
        <f t="shared" si="5"/>
        <v>0.24316109422492402</v>
      </c>
      <c r="L29" s="13">
        <f t="shared" si="6"/>
        <v>-1.3000000000000007</v>
      </c>
      <c r="M29" s="13">
        <f t="shared" si="7"/>
        <v>0.25064471888253259</v>
      </c>
      <c r="N29" s="13">
        <f t="shared" si="8"/>
        <v>-5.1866243414019824</v>
      </c>
      <c r="O29" s="12" t="s">
        <v>241</v>
      </c>
    </row>
    <row r="30" spans="1:15" x14ac:dyDescent="0.25">
      <c r="A30" s="30">
        <v>20</v>
      </c>
      <c r="B30" s="31" t="s">
        <v>245</v>
      </c>
      <c r="C30" s="32">
        <v>10.9</v>
      </c>
      <c r="D30" s="33" t="s">
        <v>265</v>
      </c>
      <c r="E30" s="48" t="str">
        <f t="shared" si="0"/>
        <v>Significantly Different</v>
      </c>
      <c r="G30" s="12">
        <f t="shared" si="1"/>
        <v>10.9</v>
      </c>
      <c r="H30" s="12">
        <f t="shared" si="2"/>
        <v>6</v>
      </c>
      <c r="I30" s="12" t="str">
        <f t="shared" si="3"/>
        <v>+/-</v>
      </c>
      <c r="J30" s="12" t="str">
        <f t="shared" si="4"/>
        <v>0.7</v>
      </c>
      <c r="K30" s="13">
        <f t="shared" si="5"/>
        <v>0.42553191489361697</v>
      </c>
      <c r="L30" s="13">
        <f t="shared" si="6"/>
        <v>-0.90000000000000036</v>
      </c>
      <c r="M30" s="13">
        <f t="shared" si="7"/>
        <v>0.42985214661796195</v>
      </c>
      <c r="N30" s="13">
        <f t="shared" si="8"/>
        <v>-2.0937431790933685</v>
      </c>
      <c r="O30" s="12" t="s">
        <v>207</v>
      </c>
    </row>
    <row r="31" spans="1:15" x14ac:dyDescent="0.25">
      <c r="A31" s="30">
        <v>21</v>
      </c>
      <c r="B31" s="31" t="s">
        <v>231</v>
      </c>
      <c r="C31" s="32">
        <v>10.8</v>
      </c>
      <c r="D31" s="33" t="s">
        <v>228</v>
      </c>
      <c r="E31" s="48" t="str">
        <f t="shared" si="0"/>
        <v>Significantly Different</v>
      </c>
      <c r="G31" s="12">
        <f t="shared" si="1"/>
        <v>10.8</v>
      </c>
      <c r="H31" s="12">
        <f t="shared" si="2"/>
        <v>6</v>
      </c>
      <c r="I31" s="12" t="str">
        <f t="shared" si="3"/>
        <v>+/-</v>
      </c>
      <c r="J31" s="12" t="str">
        <f t="shared" si="4"/>
        <v>0.3</v>
      </c>
      <c r="K31" s="13">
        <f t="shared" si="5"/>
        <v>0.18237082066869301</v>
      </c>
      <c r="L31" s="13">
        <f t="shared" si="6"/>
        <v>-0.80000000000000071</v>
      </c>
      <c r="M31" s="13">
        <f t="shared" si="7"/>
        <v>0.19223572402239389</v>
      </c>
      <c r="N31" s="13">
        <f t="shared" si="8"/>
        <v>-4.1615574007815903</v>
      </c>
      <c r="O31" s="12" t="s">
        <v>244</v>
      </c>
    </row>
    <row r="32" spans="1:15" x14ac:dyDescent="0.25">
      <c r="A32" s="30">
        <v>22</v>
      </c>
      <c r="B32" s="31" t="s">
        <v>222</v>
      </c>
      <c r="C32" s="32">
        <v>10.6</v>
      </c>
      <c r="D32" s="33" t="s">
        <v>255</v>
      </c>
      <c r="E32" s="48" t="str">
        <f t="shared" si="0"/>
        <v>Significantly Different</v>
      </c>
      <c r="G32" s="12">
        <f t="shared" si="1"/>
        <v>10.6</v>
      </c>
      <c r="H32" s="12">
        <f t="shared" si="2"/>
        <v>6</v>
      </c>
      <c r="I32" s="12" t="str">
        <f t="shared" si="3"/>
        <v>+/-</v>
      </c>
      <c r="J32" s="12" t="str">
        <f t="shared" si="4"/>
        <v>0.4</v>
      </c>
      <c r="K32" s="13">
        <f t="shared" si="5"/>
        <v>0.24316109422492402</v>
      </c>
      <c r="L32" s="13">
        <f t="shared" si="6"/>
        <v>-0.59999999999999964</v>
      </c>
      <c r="M32" s="13">
        <f t="shared" si="7"/>
        <v>0.25064471888253259</v>
      </c>
      <c r="N32" s="13">
        <f t="shared" si="8"/>
        <v>-2.3938266191086046</v>
      </c>
      <c r="O32" s="12" t="s">
        <v>247</v>
      </c>
    </row>
    <row r="33" spans="1:15" x14ac:dyDescent="0.25">
      <c r="A33" s="30">
        <v>23</v>
      </c>
      <c r="B33" s="31" t="s">
        <v>221</v>
      </c>
      <c r="C33" s="32">
        <v>10.199999999999999</v>
      </c>
      <c r="D33" s="33" t="s">
        <v>253</v>
      </c>
      <c r="E33" s="48" t="str">
        <f t="shared" si="0"/>
        <v>Not Significantly Different</v>
      </c>
      <c r="G33" s="12">
        <f t="shared" si="1"/>
        <v>10.199999999999999</v>
      </c>
      <c r="H33" s="12">
        <f t="shared" si="2"/>
        <v>6</v>
      </c>
      <c r="I33" s="12" t="str">
        <f t="shared" si="3"/>
        <v>+/-</v>
      </c>
      <c r="J33" s="12" t="str">
        <f t="shared" si="4"/>
        <v>0.6</v>
      </c>
      <c r="K33" s="13">
        <f t="shared" si="5"/>
        <v>0.36474164133738601</v>
      </c>
      <c r="L33" s="13">
        <f t="shared" si="6"/>
        <v>-0.19999999999999929</v>
      </c>
      <c r="M33" s="13">
        <f t="shared" si="7"/>
        <v>0.36977279819442066</v>
      </c>
      <c r="N33" s="13">
        <f t="shared" si="8"/>
        <v>-0.54087266823462354</v>
      </c>
      <c r="O33" s="12" t="s">
        <v>249</v>
      </c>
    </row>
    <row r="34" spans="1:15" x14ac:dyDescent="0.25">
      <c r="A34" s="30">
        <v>24</v>
      </c>
      <c r="B34" s="31" t="s">
        <v>238</v>
      </c>
      <c r="C34" s="32">
        <v>10.1</v>
      </c>
      <c r="D34" s="33" t="s">
        <v>294</v>
      </c>
      <c r="E34" s="48" t="str">
        <f t="shared" si="0"/>
        <v>Not Significantly Different</v>
      </c>
      <c r="G34" s="12">
        <f t="shared" si="1"/>
        <v>10.1</v>
      </c>
      <c r="H34" s="12">
        <f t="shared" si="2"/>
        <v>6</v>
      </c>
      <c r="I34" s="12" t="str">
        <f t="shared" si="3"/>
        <v>+/-</v>
      </c>
      <c r="J34" s="12" t="str">
        <f t="shared" si="4"/>
        <v>0.8</v>
      </c>
      <c r="K34" s="13">
        <f t="shared" si="5"/>
        <v>0.48632218844984804</v>
      </c>
      <c r="L34" s="13">
        <f t="shared" si="6"/>
        <v>-9.9999999999999645E-2</v>
      </c>
      <c r="M34" s="13">
        <f t="shared" si="7"/>
        <v>0.49010685399991183</v>
      </c>
      <c r="N34" s="13">
        <f t="shared" si="8"/>
        <v>-0.2040371383992472</v>
      </c>
      <c r="O34" s="12" t="s">
        <v>240</v>
      </c>
    </row>
    <row r="35" spans="1:15" x14ac:dyDescent="0.25">
      <c r="A35" s="30">
        <v>25</v>
      </c>
      <c r="B35" s="31" t="s">
        <v>232</v>
      </c>
      <c r="C35" s="32">
        <v>10</v>
      </c>
      <c r="D35" s="33" t="s">
        <v>255</v>
      </c>
      <c r="E35" s="48" t="str">
        <f t="shared" si="0"/>
        <v>Not Significantly Different</v>
      </c>
      <c r="G35" s="12">
        <f t="shared" si="1"/>
        <v>10</v>
      </c>
      <c r="H35" s="12">
        <f t="shared" si="2"/>
        <v>6</v>
      </c>
      <c r="I35" s="12" t="str">
        <f t="shared" si="3"/>
        <v>+/-</v>
      </c>
      <c r="J35" s="12" t="str">
        <f t="shared" si="4"/>
        <v>0.4</v>
      </c>
      <c r="K35" s="13">
        <f t="shared" si="5"/>
        <v>0.24316109422492402</v>
      </c>
      <c r="L35" s="13">
        <f t="shared" si="6"/>
        <v>0</v>
      </c>
      <c r="M35" s="13">
        <f t="shared" si="7"/>
        <v>0.25064471888253259</v>
      </c>
      <c r="N35" s="13">
        <f t="shared" si="8"/>
        <v>0</v>
      </c>
      <c r="O35" s="12" t="s">
        <v>250</v>
      </c>
    </row>
    <row r="36" spans="1:15" x14ac:dyDescent="0.25">
      <c r="A36" s="30">
        <v>26</v>
      </c>
      <c r="B36" s="31" t="s">
        <v>227</v>
      </c>
      <c r="C36" s="32">
        <v>9.6999999999999993</v>
      </c>
      <c r="D36" s="33" t="s">
        <v>255</v>
      </c>
      <c r="E36" s="48" t="str">
        <f t="shared" si="0"/>
        <v>Not Significantly Different</v>
      </c>
      <c r="G36" s="12">
        <f t="shared" si="1"/>
        <v>9.6999999999999993</v>
      </c>
      <c r="H36" s="12">
        <f t="shared" si="2"/>
        <v>6</v>
      </c>
      <c r="I36" s="12" t="str">
        <f t="shared" si="3"/>
        <v>+/-</v>
      </c>
      <c r="J36" s="12" t="str">
        <f t="shared" si="4"/>
        <v>0.4</v>
      </c>
      <c r="K36" s="13">
        <f t="shared" si="5"/>
        <v>0.24316109422492402</v>
      </c>
      <c r="L36" s="13">
        <f t="shared" si="6"/>
        <v>0.30000000000000071</v>
      </c>
      <c r="M36" s="13">
        <f t="shared" si="7"/>
        <v>0.25064471888253259</v>
      </c>
      <c r="N36" s="13">
        <f t="shared" si="8"/>
        <v>1.1969133095543059</v>
      </c>
      <c r="O36" s="12" t="s">
        <v>242</v>
      </c>
    </row>
    <row r="37" spans="1:15" x14ac:dyDescent="0.25">
      <c r="A37" s="30">
        <v>26</v>
      </c>
      <c r="B37" s="31" t="s">
        <v>260</v>
      </c>
      <c r="C37" s="32">
        <v>9.6999999999999993</v>
      </c>
      <c r="D37" s="33" t="s">
        <v>228</v>
      </c>
      <c r="E37" s="48" t="str">
        <f t="shared" si="0"/>
        <v>Not Significantly Different</v>
      </c>
      <c r="G37" s="12">
        <f t="shared" si="1"/>
        <v>9.6999999999999993</v>
      </c>
      <c r="H37" s="12">
        <f t="shared" si="2"/>
        <v>6</v>
      </c>
      <c r="I37" s="12" t="str">
        <f t="shared" si="3"/>
        <v>+/-</v>
      </c>
      <c r="J37" s="12" t="str">
        <f t="shared" si="4"/>
        <v>0.3</v>
      </c>
      <c r="K37" s="13">
        <f t="shared" si="5"/>
        <v>0.18237082066869301</v>
      </c>
      <c r="L37" s="13">
        <f t="shared" si="6"/>
        <v>0.30000000000000071</v>
      </c>
      <c r="M37" s="13">
        <f t="shared" si="7"/>
        <v>0.19223572402239389</v>
      </c>
      <c r="N37" s="13">
        <f t="shared" si="8"/>
        <v>1.5605840252930989</v>
      </c>
      <c r="O37" s="12" t="s">
        <v>223</v>
      </c>
    </row>
    <row r="38" spans="1:15" x14ac:dyDescent="0.25">
      <c r="A38" s="30">
        <v>26</v>
      </c>
      <c r="B38" s="31" t="s">
        <v>209</v>
      </c>
      <c r="C38" s="32">
        <v>9.6999999999999993</v>
      </c>
      <c r="D38" s="33" t="s">
        <v>294</v>
      </c>
      <c r="E38" s="48" t="str">
        <f t="shared" si="0"/>
        <v>Not Significantly Different</v>
      </c>
      <c r="G38" s="12">
        <f t="shared" si="1"/>
        <v>9.6999999999999993</v>
      </c>
      <c r="H38" s="12">
        <f t="shared" si="2"/>
        <v>6</v>
      </c>
      <c r="I38" s="12" t="str">
        <f t="shared" si="3"/>
        <v>+/-</v>
      </c>
      <c r="J38" s="12" t="str">
        <f t="shared" si="4"/>
        <v>0.8</v>
      </c>
      <c r="K38" s="13">
        <f t="shared" si="5"/>
        <v>0.48632218844984804</v>
      </c>
      <c r="L38" s="13">
        <f t="shared" si="6"/>
        <v>0.30000000000000071</v>
      </c>
      <c r="M38" s="13">
        <f t="shared" si="7"/>
        <v>0.49010685399991183</v>
      </c>
      <c r="N38" s="13">
        <f t="shared" si="8"/>
        <v>0.61211141519774515</v>
      </c>
      <c r="O38" s="12" t="s">
        <v>227</v>
      </c>
    </row>
    <row r="39" spans="1:15" x14ac:dyDescent="0.25">
      <c r="A39" s="30">
        <v>29</v>
      </c>
      <c r="B39" s="31" t="s">
        <v>256</v>
      </c>
      <c r="C39" s="32">
        <v>9.5</v>
      </c>
      <c r="D39" s="33" t="s">
        <v>210</v>
      </c>
      <c r="E39" s="48" t="str">
        <f t="shared" si="0"/>
        <v>Significantly Different</v>
      </c>
      <c r="G39" s="12">
        <f t="shared" si="1"/>
        <v>9.5</v>
      </c>
      <c r="H39" s="12">
        <f t="shared" si="2"/>
        <v>6</v>
      </c>
      <c r="I39" s="12" t="str">
        <f t="shared" si="3"/>
        <v>+/-</v>
      </c>
      <c r="J39" s="12" t="str">
        <f t="shared" si="4"/>
        <v>0.2</v>
      </c>
      <c r="K39" s="13">
        <f t="shared" si="5"/>
        <v>0.12158054711246201</v>
      </c>
      <c r="L39" s="13">
        <f t="shared" si="6"/>
        <v>0.5</v>
      </c>
      <c r="M39" s="13">
        <f t="shared" si="7"/>
        <v>0.1359311840425404</v>
      </c>
      <c r="N39" s="13">
        <f t="shared" si="8"/>
        <v>3.6783318229871544</v>
      </c>
      <c r="O39" s="12" t="s">
        <v>254</v>
      </c>
    </row>
    <row r="40" spans="1:15" x14ac:dyDescent="0.25">
      <c r="A40" s="30">
        <v>30</v>
      </c>
      <c r="B40" s="31" t="s">
        <v>218</v>
      </c>
      <c r="C40" s="32">
        <v>8.9</v>
      </c>
      <c r="D40" s="33" t="s">
        <v>206</v>
      </c>
      <c r="E40" s="48" t="str">
        <f t="shared" si="0"/>
        <v>Significantly Different</v>
      </c>
      <c r="G40" s="12">
        <f t="shared" si="1"/>
        <v>8.9</v>
      </c>
      <c r="H40" s="12">
        <f t="shared" si="2"/>
        <v>6</v>
      </c>
      <c r="I40" s="12" t="str">
        <f t="shared" si="3"/>
        <v>+/-</v>
      </c>
      <c r="J40" s="12" t="str">
        <f t="shared" si="4"/>
        <v>0.1</v>
      </c>
      <c r="K40" s="13">
        <f t="shared" si="5"/>
        <v>6.0790273556231005E-2</v>
      </c>
      <c r="L40" s="13">
        <f t="shared" si="6"/>
        <v>1.0999999999999996</v>
      </c>
      <c r="M40" s="13">
        <f t="shared" si="7"/>
        <v>8.5970429323592404E-2</v>
      </c>
      <c r="N40" s="13">
        <f t="shared" si="8"/>
        <v>12.795097205570574</v>
      </c>
      <c r="O40" s="12" t="s">
        <v>214</v>
      </c>
    </row>
    <row r="41" spans="1:15" x14ac:dyDescent="0.25">
      <c r="A41" s="30">
        <v>30</v>
      </c>
      <c r="B41" s="31" t="s">
        <v>224</v>
      </c>
      <c r="C41" s="32">
        <v>8.9</v>
      </c>
      <c r="D41" s="33" t="s">
        <v>246</v>
      </c>
      <c r="E41" s="48" t="str">
        <f t="shared" si="0"/>
        <v>Significantly Different</v>
      </c>
      <c r="G41" s="12">
        <f t="shared" si="1"/>
        <v>8.9</v>
      </c>
      <c r="H41" s="12">
        <f t="shared" si="2"/>
        <v>6</v>
      </c>
      <c r="I41" s="12" t="str">
        <f t="shared" si="3"/>
        <v>+/-</v>
      </c>
      <c r="J41" s="12" t="str">
        <f t="shared" si="4"/>
        <v>0.9</v>
      </c>
      <c r="K41" s="13">
        <f t="shared" si="5"/>
        <v>0.54711246200607899</v>
      </c>
      <c r="L41" s="13">
        <f t="shared" si="6"/>
        <v>1.0999999999999996</v>
      </c>
      <c r="M41" s="13">
        <f t="shared" si="7"/>
        <v>0.55047933970440222</v>
      </c>
      <c r="N41" s="13">
        <f t="shared" si="8"/>
        <v>1.9982584643243475</v>
      </c>
      <c r="O41" s="12" t="s">
        <v>257</v>
      </c>
    </row>
    <row r="42" spans="1:15" x14ac:dyDescent="0.25">
      <c r="A42" s="30">
        <v>32</v>
      </c>
      <c r="B42" s="31" t="s">
        <v>207</v>
      </c>
      <c r="C42" s="32">
        <v>8.6</v>
      </c>
      <c r="D42" s="33" t="s">
        <v>217</v>
      </c>
      <c r="E42" s="48" t="str">
        <f t="shared" si="0"/>
        <v>Significantly Different</v>
      </c>
      <c r="G42" s="12">
        <f t="shared" si="1"/>
        <v>8.6</v>
      </c>
      <c r="H42" s="12">
        <f t="shared" si="2"/>
        <v>6</v>
      </c>
      <c r="I42" s="12" t="str">
        <f t="shared" si="3"/>
        <v>+/-</v>
      </c>
      <c r="J42" s="12" t="str">
        <f t="shared" si="4"/>
        <v>0.5</v>
      </c>
      <c r="K42" s="13">
        <f t="shared" si="5"/>
        <v>0.303951367781155</v>
      </c>
      <c r="L42" s="13">
        <f t="shared" si="6"/>
        <v>1.4000000000000004</v>
      </c>
      <c r="M42" s="13">
        <f t="shared" si="7"/>
        <v>0.30997079109986531</v>
      </c>
      <c r="N42" s="13">
        <f t="shared" si="8"/>
        <v>4.5165545922323798</v>
      </c>
      <c r="O42" s="12" t="s">
        <v>252</v>
      </c>
    </row>
    <row r="43" spans="1:15" x14ac:dyDescent="0.25">
      <c r="A43" s="30">
        <v>32</v>
      </c>
      <c r="B43" s="31" t="s">
        <v>247</v>
      </c>
      <c r="C43" s="32">
        <v>8.6</v>
      </c>
      <c r="D43" s="33" t="s">
        <v>228</v>
      </c>
      <c r="E43" s="48" t="str">
        <f t="shared" si="0"/>
        <v>Significantly Different</v>
      </c>
      <c r="G43" s="12">
        <f t="shared" si="1"/>
        <v>8.6</v>
      </c>
      <c r="H43" s="12">
        <f t="shared" si="2"/>
        <v>6</v>
      </c>
      <c r="I43" s="12" t="str">
        <f t="shared" si="3"/>
        <v>+/-</v>
      </c>
      <c r="J43" s="12" t="str">
        <f t="shared" si="4"/>
        <v>0.3</v>
      </c>
      <c r="K43" s="13">
        <f t="shared" si="5"/>
        <v>0.18237082066869301</v>
      </c>
      <c r="L43" s="13">
        <f t="shared" si="6"/>
        <v>1.4000000000000004</v>
      </c>
      <c r="M43" s="13">
        <f t="shared" si="7"/>
        <v>0.19223572402239389</v>
      </c>
      <c r="N43" s="13">
        <f t="shared" si="8"/>
        <v>7.2827254513677788</v>
      </c>
      <c r="O43" s="12" t="s">
        <v>259</v>
      </c>
    </row>
    <row r="44" spans="1:15" x14ac:dyDescent="0.25">
      <c r="A44" s="30">
        <v>34</v>
      </c>
      <c r="B44" s="31" t="s">
        <v>258</v>
      </c>
      <c r="C44" s="32">
        <v>8.4</v>
      </c>
      <c r="D44" s="33" t="s">
        <v>210</v>
      </c>
      <c r="E44" s="48" t="str">
        <f t="shared" si="0"/>
        <v>Significantly Different</v>
      </c>
      <c r="G44" s="12">
        <f t="shared" si="1"/>
        <v>8.4</v>
      </c>
      <c r="H44" s="12">
        <f t="shared" si="2"/>
        <v>6</v>
      </c>
      <c r="I44" s="12" t="str">
        <f t="shared" si="3"/>
        <v>+/-</v>
      </c>
      <c r="J44" s="12" t="str">
        <f t="shared" si="4"/>
        <v>0.2</v>
      </c>
      <c r="K44" s="13">
        <f t="shared" si="5"/>
        <v>0.12158054711246201</v>
      </c>
      <c r="L44" s="13">
        <f t="shared" si="6"/>
        <v>1.5999999999999996</v>
      </c>
      <c r="M44" s="13">
        <f t="shared" si="7"/>
        <v>0.1359311840425404</v>
      </c>
      <c r="N44" s="13">
        <f t="shared" si="8"/>
        <v>11.770661833558892</v>
      </c>
      <c r="O44" s="12" t="s">
        <v>261</v>
      </c>
    </row>
    <row r="45" spans="1:15" x14ac:dyDescent="0.25">
      <c r="A45" s="30">
        <v>35</v>
      </c>
      <c r="B45" s="31" t="s">
        <v>212</v>
      </c>
      <c r="C45" s="32">
        <v>8.1</v>
      </c>
      <c r="D45" s="33" t="s">
        <v>253</v>
      </c>
      <c r="E45" s="48" t="str">
        <f t="shared" si="0"/>
        <v>Significantly Different</v>
      </c>
      <c r="G45" s="12">
        <f t="shared" si="1"/>
        <v>8.1</v>
      </c>
      <c r="H45" s="12">
        <f t="shared" si="2"/>
        <v>6</v>
      </c>
      <c r="I45" s="12" t="str">
        <f t="shared" si="3"/>
        <v>+/-</v>
      </c>
      <c r="J45" s="12" t="str">
        <f t="shared" si="4"/>
        <v>0.6</v>
      </c>
      <c r="K45" s="13">
        <f t="shared" si="5"/>
        <v>0.36474164133738601</v>
      </c>
      <c r="L45" s="13">
        <f t="shared" si="6"/>
        <v>1.9000000000000004</v>
      </c>
      <c r="M45" s="13">
        <f t="shared" si="7"/>
        <v>0.36977279819442066</v>
      </c>
      <c r="N45" s="13">
        <f t="shared" si="8"/>
        <v>5.138290348228943</v>
      </c>
      <c r="O45" s="12" t="s">
        <v>230</v>
      </c>
    </row>
    <row r="46" spans="1:15" x14ac:dyDescent="0.25">
      <c r="A46" s="30">
        <v>36</v>
      </c>
      <c r="B46" s="31" t="s">
        <v>257</v>
      </c>
      <c r="C46" s="32">
        <v>8</v>
      </c>
      <c r="D46" s="33" t="s">
        <v>210</v>
      </c>
      <c r="E46" s="48" t="str">
        <f t="shared" si="0"/>
        <v>Significantly Different</v>
      </c>
      <c r="G46" s="12">
        <f t="shared" si="1"/>
        <v>8</v>
      </c>
      <c r="H46" s="12">
        <f t="shared" si="2"/>
        <v>6</v>
      </c>
      <c r="I46" s="12" t="str">
        <f t="shared" si="3"/>
        <v>+/-</v>
      </c>
      <c r="J46" s="12" t="str">
        <f t="shared" si="4"/>
        <v>0.2</v>
      </c>
      <c r="K46" s="13">
        <f t="shared" si="5"/>
        <v>0.12158054711246201</v>
      </c>
      <c r="L46" s="13">
        <f t="shared" si="6"/>
        <v>2</v>
      </c>
      <c r="M46" s="13">
        <f t="shared" si="7"/>
        <v>0.1359311840425404</v>
      </c>
      <c r="N46" s="13">
        <f t="shared" si="8"/>
        <v>14.713327291948618</v>
      </c>
      <c r="O46" s="12" t="s">
        <v>243</v>
      </c>
    </row>
    <row r="47" spans="1:15" x14ac:dyDescent="0.25">
      <c r="A47" s="30">
        <v>37</v>
      </c>
      <c r="B47" s="31" t="s">
        <v>241</v>
      </c>
      <c r="C47" s="32">
        <v>7.7</v>
      </c>
      <c r="D47" s="33" t="s">
        <v>255</v>
      </c>
      <c r="E47" s="48" t="str">
        <f t="shared" si="0"/>
        <v>Significantly Different</v>
      </c>
      <c r="G47" s="12">
        <f t="shared" si="1"/>
        <v>7.7</v>
      </c>
      <c r="H47" s="12">
        <f t="shared" si="2"/>
        <v>6</v>
      </c>
      <c r="I47" s="12" t="str">
        <f t="shared" si="3"/>
        <v>+/-</v>
      </c>
      <c r="J47" s="12" t="str">
        <f t="shared" si="4"/>
        <v>0.4</v>
      </c>
      <c r="K47" s="13">
        <f t="shared" si="5"/>
        <v>0.24316109422492402</v>
      </c>
      <c r="L47" s="13">
        <f t="shared" si="6"/>
        <v>2.2999999999999998</v>
      </c>
      <c r="M47" s="13">
        <f t="shared" si="7"/>
        <v>0.25064471888253259</v>
      </c>
      <c r="N47" s="13">
        <f t="shared" si="8"/>
        <v>9.1763353732496569</v>
      </c>
      <c r="O47" s="12" t="s">
        <v>260</v>
      </c>
    </row>
    <row r="48" spans="1:15" x14ac:dyDescent="0.25">
      <c r="A48" s="30">
        <v>38</v>
      </c>
      <c r="B48" s="31" t="s">
        <v>230</v>
      </c>
      <c r="C48" s="32">
        <v>7</v>
      </c>
      <c r="D48" s="33" t="s">
        <v>265</v>
      </c>
      <c r="E48" s="48" t="str">
        <f t="shared" si="0"/>
        <v>Significantly Different</v>
      </c>
      <c r="G48" s="12">
        <f t="shared" si="1"/>
        <v>7</v>
      </c>
      <c r="H48" s="12">
        <f t="shared" si="2"/>
        <v>6</v>
      </c>
      <c r="I48" s="12" t="str">
        <f t="shared" si="3"/>
        <v>+/-</v>
      </c>
      <c r="J48" s="12" t="str">
        <f t="shared" si="4"/>
        <v>0.7</v>
      </c>
      <c r="K48" s="13">
        <f t="shared" si="5"/>
        <v>0.42553191489361697</v>
      </c>
      <c r="L48" s="13">
        <f t="shared" si="6"/>
        <v>3</v>
      </c>
      <c r="M48" s="13">
        <f t="shared" si="7"/>
        <v>0.42985214661796195</v>
      </c>
      <c r="N48" s="13">
        <f t="shared" si="8"/>
        <v>6.979143930311225</v>
      </c>
      <c r="O48" s="12" t="s">
        <v>239</v>
      </c>
    </row>
    <row r="49" spans="1:15" x14ac:dyDescent="0.25">
      <c r="A49" s="30">
        <v>38</v>
      </c>
      <c r="B49" s="31" t="s">
        <v>262</v>
      </c>
      <c r="C49" s="32">
        <v>7</v>
      </c>
      <c r="D49" s="33" t="s">
        <v>210</v>
      </c>
      <c r="E49" s="48" t="str">
        <f t="shared" si="0"/>
        <v>Significantly Different</v>
      </c>
      <c r="G49" s="12">
        <f t="shared" si="1"/>
        <v>7</v>
      </c>
      <c r="H49" s="12">
        <f t="shared" si="2"/>
        <v>6</v>
      </c>
      <c r="I49" s="12" t="str">
        <f t="shared" si="3"/>
        <v>+/-</v>
      </c>
      <c r="J49" s="12" t="str">
        <f t="shared" si="4"/>
        <v>0.2</v>
      </c>
      <c r="K49" s="13">
        <f t="shared" si="5"/>
        <v>0.12158054711246201</v>
      </c>
      <c r="L49" s="13">
        <f t="shared" si="6"/>
        <v>3</v>
      </c>
      <c r="M49" s="13">
        <f t="shared" si="7"/>
        <v>0.1359311840425404</v>
      </c>
      <c r="N49" s="13">
        <f t="shared" si="8"/>
        <v>22.069990937922924</v>
      </c>
      <c r="O49" s="12" t="s">
        <v>248</v>
      </c>
    </row>
    <row r="50" spans="1:15" x14ac:dyDescent="0.25">
      <c r="A50" s="30">
        <v>40</v>
      </c>
      <c r="B50" s="31" t="s">
        <v>213</v>
      </c>
      <c r="C50" s="32">
        <v>6.9</v>
      </c>
      <c r="D50" s="33" t="s">
        <v>210</v>
      </c>
      <c r="E50" s="48" t="str">
        <f t="shared" si="0"/>
        <v>Significantly Different</v>
      </c>
      <c r="G50" s="12">
        <f t="shared" si="1"/>
        <v>6.9</v>
      </c>
      <c r="H50" s="12">
        <f t="shared" si="2"/>
        <v>6</v>
      </c>
      <c r="I50" s="12" t="str">
        <f t="shared" si="3"/>
        <v>+/-</v>
      </c>
      <c r="J50" s="12" t="str">
        <f t="shared" si="4"/>
        <v>0.2</v>
      </c>
      <c r="K50" s="13">
        <f t="shared" si="5"/>
        <v>0.12158054711246201</v>
      </c>
      <c r="L50" s="13">
        <f t="shared" si="6"/>
        <v>3.0999999999999996</v>
      </c>
      <c r="M50" s="13">
        <f t="shared" si="7"/>
        <v>0.1359311840425404</v>
      </c>
      <c r="N50" s="13">
        <f t="shared" si="8"/>
        <v>22.805657302520356</v>
      </c>
      <c r="O50" s="12" t="s">
        <v>245</v>
      </c>
    </row>
    <row r="51" spans="1:15" x14ac:dyDescent="0.25">
      <c r="A51" s="30">
        <v>41</v>
      </c>
      <c r="B51" s="31" t="s">
        <v>220</v>
      </c>
      <c r="C51" s="32">
        <v>6.5</v>
      </c>
      <c r="D51" s="33" t="s">
        <v>228</v>
      </c>
      <c r="E51" s="48" t="str">
        <f t="shared" si="0"/>
        <v>Significantly Different</v>
      </c>
      <c r="G51" s="12">
        <f t="shared" si="1"/>
        <v>6.5</v>
      </c>
      <c r="H51" s="12">
        <f t="shared" si="2"/>
        <v>6</v>
      </c>
      <c r="I51" s="12" t="str">
        <f t="shared" si="3"/>
        <v>+/-</v>
      </c>
      <c r="J51" s="12" t="str">
        <f t="shared" si="4"/>
        <v>0.3</v>
      </c>
      <c r="K51" s="13">
        <f t="shared" si="5"/>
        <v>0.18237082066869301</v>
      </c>
      <c r="L51" s="13">
        <f t="shared" si="6"/>
        <v>3.5</v>
      </c>
      <c r="M51" s="13">
        <f t="shared" si="7"/>
        <v>0.19223572402239389</v>
      </c>
      <c r="N51" s="13">
        <f t="shared" si="8"/>
        <v>18.206813628419443</v>
      </c>
      <c r="O51" s="12" t="s">
        <v>263</v>
      </c>
    </row>
    <row r="52" spans="1:15" x14ac:dyDescent="0.25">
      <c r="A52" s="30">
        <v>42</v>
      </c>
      <c r="B52" s="31" t="s">
        <v>259</v>
      </c>
      <c r="C52" s="32">
        <v>5.8</v>
      </c>
      <c r="D52" s="33" t="s">
        <v>206</v>
      </c>
      <c r="E52" s="48" t="str">
        <f t="shared" si="0"/>
        <v>Significantly Different</v>
      </c>
      <c r="G52" s="12">
        <f t="shared" si="1"/>
        <v>5.8</v>
      </c>
      <c r="H52" s="12">
        <f t="shared" si="2"/>
        <v>6</v>
      </c>
      <c r="I52" s="12" t="str">
        <f t="shared" si="3"/>
        <v>+/-</v>
      </c>
      <c r="J52" s="12" t="str">
        <f t="shared" si="4"/>
        <v>0.1</v>
      </c>
      <c r="K52" s="13">
        <f t="shared" si="5"/>
        <v>6.0790273556231005E-2</v>
      </c>
      <c r="L52" s="13">
        <f t="shared" si="6"/>
        <v>4.2</v>
      </c>
      <c r="M52" s="13">
        <f t="shared" si="7"/>
        <v>8.5970429323592404E-2</v>
      </c>
      <c r="N52" s="13">
        <f t="shared" si="8"/>
        <v>48.854007512178569</v>
      </c>
      <c r="O52" s="12" t="s">
        <v>238</v>
      </c>
    </row>
    <row r="53" spans="1:15" x14ac:dyDescent="0.25">
      <c r="A53" s="30">
        <v>43</v>
      </c>
      <c r="B53" s="31" t="s">
        <v>223</v>
      </c>
      <c r="C53" s="32">
        <v>5.5</v>
      </c>
      <c r="D53" s="33" t="s">
        <v>253</v>
      </c>
      <c r="E53" s="48" t="str">
        <f t="shared" si="0"/>
        <v>Significantly Different</v>
      </c>
      <c r="G53" s="12">
        <f t="shared" si="1"/>
        <v>5.5</v>
      </c>
      <c r="H53" s="12">
        <f t="shared" si="2"/>
        <v>6</v>
      </c>
      <c r="I53" s="12" t="str">
        <f t="shared" si="3"/>
        <v>+/-</v>
      </c>
      <c r="J53" s="12" t="str">
        <f t="shared" si="4"/>
        <v>0.6</v>
      </c>
      <c r="K53" s="13">
        <f t="shared" si="5"/>
        <v>0.36474164133738601</v>
      </c>
      <c r="L53" s="13">
        <f t="shared" si="6"/>
        <v>4.5</v>
      </c>
      <c r="M53" s="13">
        <f t="shared" si="7"/>
        <v>0.36977279819442066</v>
      </c>
      <c r="N53" s="13">
        <f t="shared" si="8"/>
        <v>12.169635035279073</v>
      </c>
      <c r="O53" s="12" t="s">
        <v>251</v>
      </c>
    </row>
    <row r="54" spans="1:15" x14ac:dyDescent="0.25">
      <c r="A54" s="30">
        <v>44</v>
      </c>
      <c r="B54" s="31" t="s">
        <v>229</v>
      </c>
      <c r="C54" s="32">
        <v>5.0999999999999996</v>
      </c>
      <c r="D54" s="33" t="s">
        <v>206</v>
      </c>
      <c r="E54" s="48" t="str">
        <f t="shared" si="0"/>
        <v>Significantly Different</v>
      </c>
      <c r="G54" s="12">
        <f t="shared" si="1"/>
        <v>5.0999999999999996</v>
      </c>
      <c r="H54" s="12">
        <f t="shared" si="2"/>
        <v>6</v>
      </c>
      <c r="I54" s="12" t="str">
        <f t="shared" si="3"/>
        <v>+/-</v>
      </c>
      <c r="J54" s="12" t="str">
        <f t="shared" si="4"/>
        <v>0.1</v>
      </c>
      <c r="K54" s="13">
        <f t="shared" si="5"/>
        <v>6.0790273556231005E-2</v>
      </c>
      <c r="L54" s="13">
        <f t="shared" si="6"/>
        <v>4.9000000000000004</v>
      </c>
      <c r="M54" s="13">
        <f t="shared" si="7"/>
        <v>8.5970429323592404E-2</v>
      </c>
      <c r="N54" s="13">
        <f t="shared" si="8"/>
        <v>56.996342097541671</v>
      </c>
      <c r="O54" s="12" t="s">
        <v>258</v>
      </c>
    </row>
    <row r="55" spans="1:15" x14ac:dyDescent="0.25">
      <c r="A55" s="30">
        <v>45</v>
      </c>
      <c r="B55" s="31" t="s">
        <v>254</v>
      </c>
      <c r="C55" s="32">
        <v>4.7</v>
      </c>
      <c r="D55" s="33" t="s">
        <v>228</v>
      </c>
      <c r="E55" s="48" t="str">
        <f t="shared" si="0"/>
        <v>Significantly Different</v>
      </c>
      <c r="G55" s="12">
        <f t="shared" si="1"/>
        <v>4.7</v>
      </c>
      <c r="H55" s="12">
        <f t="shared" si="2"/>
        <v>6</v>
      </c>
      <c r="I55" s="12" t="str">
        <f t="shared" si="3"/>
        <v>+/-</v>
      </c>
      <c r="J55" s="12" t="str">
        <f t="shared" si="4"/>
        <v>0.3</v>
      </c>
      <c r="K55" s="13">
        <f t="shared" si="5"/>
        <v>0.18237082066869301</v>
      </c>
      <c r="L55" s="13">
        <f t="shared" si="6"/>
        <v>5.3</v>
      </c>
      <c r="M55" s="13">
        <f t="shared" si="7"/>
        <v>0.19223572402239389</v>
      </c>
      <c r="N55" s="13">
        <f t="shared" si="8"/>
        <v>27.570317780178012</v>
      </c>
      <c r="O55" s="12" t="s">
        <v>232</v>
      </c>
    </row>
    <row r="56" spans="1:15" x14ac:dyDescent="0.25">
      <c r="A56" s="30">
        <v>46</v>
      </c>
      <c r="B56" s="31" t="s">
        <v>211</v>
      </c>
      <c r="C56" s="32">
        <v>4.5</v>
      </c>
      <c r="D56" s="33" t="s">
        <v>265</v>
      </c>
      <c r="E56" s="48" t="str">
        <f t="shared" si="0"/>
        <v>Significantly Different</v>
      </c>
      <c r="G56" s="12">
        <f t="shared" si="1"/>
        <v>4.5</v>
      </c>
      <c r="H56" s="12">
        <f t="shared" si="2"/>
        <v>6</v>
      </c>
      <c r="I56" s="12" t="str">
        <f t="shared" si="3"/>
        <v>+/-</v>
      </c>
      <c r="J56" s="12" t="str">
        <f t="shared" si="4"/>
        <v>0.7</v>
      </c>
      <c r="K56" s="13">
        <f t="shared" si="5"/>
        <v>0.42553191489361697</v>
      </c>
      <c r="L56" s="13">
        <f t="shared" si="6"/>
        <v>5.5</v>
      </c>
      <c r="M56" s="13">
        <f t="shared" si="7"/>
        <v>0.42985214661796195</v>
      </c>
      <c r="N56" s="13">
        <f t="shared" si="8"/>
        <v>12.795097205570579</v>
      </c>
      <c r="O56" s="12" t="s">
        <v>209</v>
      </c>
    </row>
    <row r="57" spans="1:15" x14ac:dyDescent="0.25">
      <c r="A57" s="30">
        <v>46</v>
      </c>
      <c r="B57" s="31" t="s">
        <v>244</v>
      </c>
      <c r="C57" s="32">
        <v>4.5</v>
      </c>
      <c r="D57" s="33" t="s">
        <v>210</v>
      </c>
      <c r="E57" s="48" t="str">
        <f t="shared" si="0"/>
        <v>Significantly Different</v>
      </c>
      <c r="G57" s="12">
        <f t="shared" si="1"/>
        <v>4.5</v>
      </c>
      <c r="H57" s="12">
        <f t="shared" si="2"/>
        <v>6</v>
      </c>
      <c r="I57" s="12" t="str">
        <f t="shared" si="3"/>
        <v>+/-</v>
      </c>
      <c r="J57" s="12" t="str">
        <f t="shared" si="4"/>
        <v>0.2</v>
      </c>
      <c r="K57" s="13">
        <f t="shared" si="5"/>
        <v>0.12158054711246201</v>
      </c>
      <c r="L57" s="13">
        <f t="shared" si="6"/>
        <v>5.5</v>
      </c>
      <c r="M57" s="13">
        <f t="shared" si="7"/>
        <v>0.1359311840425404</v>
      </c>
      <c r="N57" s="13">
        <f t="shared" si="8"/>
        <v>40.461650052858694</v>
      </c>
      <c r="O57" s="12" t="s">
        <v>262</v>
      </c>
    </row>
    <row r="58" spans="1:15" x14ac:dyDescent="0.25">
      <c r="A58" s="30">
        <v>48</v>
      </c>
      <c r="B58" s="31" t="s">
        <v>216</v>
      </c>
      <c r="C58" s="32">
        <v>4.2</v>
      </c>
      <c r="D58" s="33" t="s">
        <v>253</v>
      </c>
      <c r="E58" s="48" t="str">
        <f t="shared" si="0"/>
        <v>Significantly Different</v>
      </c>
      <c r="G58" s="12">
        <f t="shared" si="1"/>
        <v>4.2</v>
      </c>
      <c r="H58" s="12">
        <f t="shared" si="2"/>
        <v>6</v>
      </c>
      <c r="I58" s="12" t="str">
        <f t="shared" si="3"/>
        <v>+/-</v>
      </c>
      <c r="J58" s="12" t="str">
        <f t="shared" si="4"/>
        <v>0.6</v>
      </c>
      <c r="K58" s="13">
        <f t="shared" si="5"/>
        <v>0.36474164133738601</v>
      </c>
      <c r="L58" s="13">
        <f t="shared" si="6"/>
        <v>5.8</v>
      </c>
      <c r="M58" s="13">
        <f t="shared" si="7"/>
        <v>0.36977279819442066</v>
      </c>
      <c r="N58" s="13">
        <f t="shared" si="8"/>
        <v>15.685307378804138</v>
      </c>
      <c r="O58" s="12" t="s">
        <v>256</v>
      </c>
    </row>
    <row r="59" spans="1:15" x14ac:dyDescent="0.25">
      <c r="A59" s="30">
        <v>49</v>
      </c>
      <c r="B59" s="31" t="s">
        <v>252</v>
      </c>
      <c r="C59" s="32">
        <v>4</v>
      </c>
      <c r="D59" s="33" t="s">
        <v>228</v>
      </c>
      <c r="E59" s="48" t="str">
        <f t="shared" si="0"/>
        <v>Significantly Different</v>
      </c>
      <c r="G59" s="12">
        <f t="shared" si="1"/>
        <v>4</v>
      </c>
      <c r="H59" s="12">
        <f t="shared" si="2"/>
        <v>6</v>
      </c>
      <c r="I59" s="12" t="str">
        <f t="shared" si="3"/>
        <v>+/-</v>
      </c>
      <c r="J59" s="12" t="str">
        <f t="shared" si="4"/>
        <v>0.3</v>
      </c>
      <c r="K59" s="13">
        <f t="shared" si="5"/>
        <v>0.18237082066869301</v>
      </c>
      <c r="L59" s="13">
        <f t="shared" si="6"/>
        <v>6</v>
      </c>
      <c r="M59" s="13">
        <f t="shared" si="7"/>
        <v>0.19223572402239389</v>
      </c>
      <c r="N59" s="13">
        <f t="shared" si="8"/>
        <v>31.211680505861903</v>
      </c>
      <c r="O59" s="12" t="s">
        <v>212</v>
      </c>
    </row>
    <row r="60" spans="1:15" x14ac:dyDescent="0.25">
      <c r="A60" s="30">
        <v>50</v>
      </c>
      <c r="B60" s="31" t="s">
        <v>233</v>
      </c>
      <c r="C60" s="32">
        <v>3</v>
      </c>
      <c r="D60" s="33" t="s">
        <v>255</v>
      </c>
      <c r="E60" s="48" t="str">
        <f t="shared" si="0"/>
        <v>Significantly Different</v>
      </c>
      <c r="G60" s="12">
        <f t="shared" si="1"/>
        <v>3</v>
      </c>
      <c r="H60" s="12">
        <f t="shared" si="2"/>
        <v>6</v>
      </c>
      <c r="I60" s="12" t="str">
        <f t="shared" si="3"/>
        <v>+/-</v>
      </c>
      <c r="J60" s="12" t="str">
        <f t="shared" si="4"/>
        <v>0.4</v>
      </c>
      <c r="K60" s="13">
        <f t="shared" si="5"/>
        <v>0.24316109422492402</v>
      </c>
      <c r="L60" s="13">
        <f t="shared" si="6"/>
        <v>7</v>
      </c>
      <c r="M60" s="13">
        <f t="shared" si="7"/>
        <v>0.25064471888253259</v>
      </c>
      <c r="N60" s="13">
        <f t="shared" si="8"/>
        <v>27.927977222933738</v>
      </c>
      <c r="O60" s="12" t="s">
        <v>234</v>
      </c>
    </row>
    <row r="61" spans="1:15" x14ac:dyDescent="0.25">
      <c r="A61" s="30">
        <v>51</v>
      </c>
      <c r="B61" s="31" t="s">
        <v>226</v>
      </c>
      <c r="C61" s="32">
        <v>1.3</v>
      </c>
      <c r="D61" s="33" t="s">
        <v>228</v>
      </c>
      <c r="E61" s="48" t="str">
        <f t="shared" si="0"/>
        <v>Significantly Different</v>
      </c>
      <c r="G61" s="12">
        <f t="shared" si="1"/>
        <v>1.3</v>
      </c>
      <c r="H61" s="12">
        <f t="shared" si="2"/>
        <v>6</v>
      </c>
      <c r="I61" s="12" t="str">
        <f t="shared" si="3"/>
        <v>+/-</v>
      </c>
      <c r="J61" s="12" t="str">
        <f t="shared" si="4"/>
        <v>0.3</v>
      </c>
      <c r="K61" s="13">
        <f t="shared" si="5"/>
        <v>0.18237082066869301</v>
      </c>
      <c r="L61" s="13">
        <f t="shared" si="6"/>
        <v>8.6999999999999993</v>
      </c>
      <c r="M61" s="13">
        <f t="shared" si="7"/>
        <v>0.19223572402239389</v>
      </c>
      <c r="N61" s="13">
        <f t="shared" si="8"/>
        <v>45.256936733499757</v>
      </c>
      <c r="O61" s="12" t="s">
        <v>216</v>
      </c>
    </row>
    <row r="62" spans="1:15" ht="15.75" thickBot="1" x14ac:dyDescent="0.3">
      <c r="A62" s="36"/>
      <c r="B62" s="37" t="s">
        <v>264</v>
      </c>
      <c r="C62" s="38">
        <v>9.1</v>
      </c>
      <c r="D62" s="39" t="s">
        <v>217</v>
      </c>
      <c r="E62" s="49" t="str">
        <f t="shared" si="0"/>
        <v>Significantly Different</v>
      </c>
      <c r="G62" s="12">
        <f t="shared" si="1"/>
        <v>9.1</v>
      </c>
      <c r="H62" s="12">
        <f t="shared" si="2"/>
        <v>6</v>
      </c>
      <c r="I62" s="12" t="str">
        <f t="shared" si="3"/>
        <v>+/-</v>
      </c>
      <c r="J62" s="12" t="str">
        <f t="shared" si="4"/>
        <v>0.5</v>
      </c>
      <c r="K62" s="13">
        <f t="shared" si="5"/>
        <v>0.303951367781155</v>
      </c>
      <c r="L62" s="13">
        <f t="shared" si="6"/>
        <v>0.90000000000000036</v>
      </c>
      <c r="M62" s="13">
        <f t="shared" si="7"/>
        <v>0.30997079109986531</v>
      </c>
      <c r="N62" s="13">
        <f t="shared" si="8"/>
        <v>2.9034993807208163</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131" priority="5" operator="equal">
      <formula>"State Selected"</formula>
    </cfRule>
    <cfRule type="cellIs" dxfId="130" priority="6" operator="equal">
      <formula>"Not Significantly Different"</formula>
    </cfRule>
  </conditionalFormatting>
  <conditionalFormatting sqref="E10:E62">
    <cfRule type="cellIs" dxfId="129" priority="1" operator="equal">
      <formula>"OTHER ERROR"</formula>
    </cfRule>
    <cfRule type="cellIs" dxfId="128" priority="2" operator="equal">
      <formula>"Statistical Test not applicable"</formula>
    </cfRule>
    <cfRule type="cellIs" dxfId="127" priority="3" operator="equal">
      <formula>"Geography Selected"</formula>
    </cfRule>
    <cfRule type="cellIs" dxfId="126"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675EA64F-4AC6-4EF0-92CC-91933F700BBA}">
      <formula1>$O$10:$O$62</formula1>
    </dataValidation>
  </dataValidation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32FA7-F62B-4D0B-95DB-8CC3211E11A1}">
  <sheetPr codeName="Sheet138"/>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137</v>
      </c>
    </row>
    <row r="2" spans="1:16" x14ac:dyDescent="0.25">
      <c r="A2" s="14" t="s">
        <v>181</v>
      </c>
      <c r="B2" s="12" t="s">
        <v>705</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1.9</v>
      </c>
      <c r="C6" s="12" t="s">
        <v>188</v>
      </c>
      <c r="H6" s="19" t="s">
        <v>189</v>
      </c>
      <c r="I6" s="12">
        <f>VLOOKUP($B$4,$B$9:$K$62,6,FALSE)</f>
        <v>1.9</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1.9</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1.9</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226</v>
      </c>
      <c r="C11" s="32">
        <v>3.9</v>
      </c>
      <c r="D11" s="35" t="s">
        <v>217</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3.9</v>
      </c>
      <c r="H11" s="12">
        <f t="shared" ref="H11:H62" si="2">LEN(TRIM(D11))</f>
        <v>6</v>
      </c>
      <c r="I11" s="12" t="str">
        <f t="shared" ref="I11:I62" si="3">IF(H11&gt;=3,MID(TRIM(D11),1,3),"NO")</f>
        <v>+/-</v>
      </c>
      <c r="J11" s="12" t="str">
        <f t="shared" ref="J11:J62" si="4">IF(TRIM(I11)="+/-",MID(TRIM(D11),4,H11-3),D11)</f>
        <v>0.5</v>
      </c>
      <c r="K11" s="13">
        <f t="shared" ref="K11:K62" si="5">IF(TRIM(J11)="*****",0,IF(ISERROR(VALUE(J11)),"NA",VALUE(J11/$I$4)))</f>
        <v>0.303951367781155</v>
      </c>
      <c r="L11" s="13">
        <f t="shared" ref="L11:L62" si="6">IF(AND(ISNUMBER(G11),ISNUMBER($I$6)),$I$6-G11,"N/A")</f>
        <v>-2</v>
      </c>
      <c r="M11" s="13">
        <f t="shared" ref="M11:M62" si="7">IF(AND(ISNUMBER(K11),ISNUMBER($I$7)),SQRT(K11^2+($I$7)^2),"N/A")</f>
        <v>0.30997079109986531</v>
      </c>
      <c r="N11" s="13">
        <f>IF(AND(ISNUMBER(L11),ISNUMBER(M11),M11&lt;&gt;0),L11/M11,"NA")</f>
        <v>-6.4522208460462549</v>
      </c>
      <c r="O11" s="12" t="s">
        <v>208</v>
      </c>
    </row>
    <row r="12" spans="1:16" x14ac:dyDescent="0.25">
      <c r="A12" s="30">
        <v>2</v>
      </c>
      <c r="B12" s="31" t="s">
        <v>218</v>
      </c>
      <c r="C12" s="32">
        <v>2.8</v>
      </c>
      <c r="D12" s="33" t="s">
        <v>206</v>
      </c>
      <c r="E12" s="48" t="str">
        <f t="shared" si="0"/>
        <v>Significantly Different</v>
      </c>
      <c r="G12" s="12">
        <f t="shared" si="1"/>
        <v>2.8</v>
      </c>
      <c r="H12" s="12">
        <f t="shared" si="2"/>
        <v>6</v>
      </c>
      <c r="I12" s="12" t="str">
        <f t="shared" si="3"/>
        <v>+/-</v>
      </c>
      <c r="J12" s="12" t="str">
        <f t="shared" si="4"/>
        <v>0.1</v>
      </c>
      <c r="K12" s="13">
        <f t="shared" si="5"/>
        <v>6.0790273556231005E-2</v>
      </c>
      <c r="L12" s="13">
        <f t="shared" si="6"/>
        <v>-0.89999999999999991</v>
      </c>
      <c r="M12" s="13">
        <f t="shared" si="7"/>
        <v>8.5970429323592404E-2</v>
      </c>
      <c r="N12" s="13">
        <f t="shared" ref="N12:N62" si="8">IF(AND(ISNUMBER(L12),ISNUMBER(M12),M12&lt;&gt;0),L12/M12,"NA")</f>
        <v>-10.468715895466834</v>
      </c>
      <c r="O12" s="12" t="s">
        <v>211</v>
      </c>
    </row>
    <row r="13" spans="1:16" x14ac:dyDescent="0.25">
      <c r="A13" s="30">
        <v>2</v>
      </c>
      <c r="B13" s="31" t="s">
        <v>220</v>
      </c>
      <c r="C13" s="32">
        <v>2.8</v>
      </c>
      <c r="D13" s="33" t="s">
        <v>210</v>
      </c>
      <c r="E13" s="48" t="str">
        <f t="shared" si="0"/>
        <v>Significantly Different</v>
      </c>
      <c r="G13" s="12">
        <f t="shared" si="1"/>
        <v>2.8</v>
      </c>
      <c r="H13" s="12">
        <f t="shared" si="2"/>
        <v>6</v>
      </c>
      <c r="I13" s="12" t="str">
        <f t="shared" si="3"/>
        <v>+/-</v>
      </c>
      <c r="J13" s="12" t="str">
        <f t="shared" si="4"/>
        <v>0.2</v>
      </c>
      <c r="K13" s="13">
        <f t="shared" si="5"/>
        <v>0.12158054711246201</v>
      </c>
      <c r="L13" s="13">
        <f t="shared" si="6"/>
        <v>-0.89999999999999991</v>
      </c>
      <c r="M13" s="13">
        <f t="shared" si="7"/>
        <v>0.1359311840425404</v>
      </c>
      <c r="N13" s="13">
        <f t="shared" si="8"/>
        <v>-6.6209972813768774</v>
      </c>
      <c r="O13" s="12" t="s">
        <v>213</v>
      </c>
    </row>
    <row r="14" spans="1:16" x14ac:dyDescent="0.25">
      <c r="A14" s="30">
        <v>2</v>
      </c>
      <c r="B14" s="31" t="s">
        <v>259</v>
      </c>
      <c r="C14" s="32">
        <v>2.8</v>
      </c>
      <c r="D14" s="33" t="s">
        <v>206</v>
      </c>
      <c r="E14" s="48" t="str">
        <f t="shared" si="0"/>
        <v>Significantly Different</v>
      </c>
      <c r="G14" s="12">
        <f t="shared" si="1"/>
        <v>2.8</v>
      </c>
      <c r="H14" s="12">
        <f t="shared" si="2"/>
        <v>6</v>
      </c>
      <c r="I14" s="12" t="str">
        <f t="shared" si="3"/>
        <v>+/-</v>
      </c>
      <c r="J14" s="12" t="str">
        <f t="shared" si="4"/>
        <v>0.1</v>
      </c>
      <c r="K14" s="13">
        <f t="shared" si="5"/>
        <v>6.0790273556231005E-2</v>
      </c>
      <c r="L14" s="13">
        <f t="shared" si="6"/>
        <v>-0.89999999999999991</v>
      </c>
      <c r="M14" s="13">
        <f t="shared" si="7"/>
        <v>8.5970429323592404E-2</v>
      </c>
      <c r="N14" s="13">
        <f t="shared" si="8"/>
        <v>-10.468715895466834</v>
      </c>
      <c r="O14" s="12" t="s">
        <v>215</v>
      </c>
    </row>
    <row r="15" spans="1:16" x14ac:dyDescent="0.25">
      <c r="A15" s="30">
        <v>5</v>
      </c>
      <c r="B15" s="31" t="s">
        <v>257</v>
      </c>
      <c r="C15" s="32">
        <v>2.6</v>
      </c>
      <c r="D15" s="33" t="s">
        <v>206</v>
      </c>
      <c r="E15" s="48" t="str">
        <f t="shared" si="0"/>
        <v>Significantly Different</v>
      </c>
      <c r="G15" s="12">
        <f t="shared" si="1"/>
        <v>2.6</v>
      </c>
      <c r="H15" s="12">
        <f t="shared" si="2"/>
        <v>6</v>
      </c>
      <c r="I15" s="12" t="str">
        <f t="shared" si="3"/>
        <v>+/-</v>
      </c>
      <c r="J15" s="12" t="str">
        <f t="shared" si="4"/>
        <v>0.1</v>
      </c>
      <c r="K15" s="13">
        <f t="shared" si="5"/>
        <v>6.0790273556231005E-2</v>
      </c>
      <c r="L15" s="13">
        <f t="shared" si="6"/>
        <v>-0.70000000000000018</v>
      </c>
      <c r="M15" s="13">
        <f t="shared" si="7"/>
        <v>8.5970429323592404E-2</v>
      </c>
      <c r="N15" s="13">
        <f t="shared" si="8"/>
        <v>-8.1423345853630966</v>
      </c>
      <c r="O15" s="12" t="s">
        <v>218</v>
      </c>
    </row>
    <row r="16" spans="1:16" x14ac:dyDescent="0.25">
      <c r="A16" s="30">
        <v>6</v>
      </c>
      <c r="B16" s="31" t="s">
        <v>231</v>
      </c>
      <c r="C16" s="32">
        <v>2.2999999999999998</v>
      </c>
      <c r="D16" s="33" t="s">
        <v>210</v>
      </c>
      <c r="E16" s="48" t="str">
        <f t="shared" si="0"/>
        <v>Significantly Different</v>
      </c>
      <c r="G16" s="12">
        <f t="shared" si="1"/>
        <v>2.2999999999999998</v>
      </c>
      <c r="H16" s="12">
        <f t="shared" si="2"/>
        <v>6</v>
      </c>
      <c r="I16" s="12" t="str">
        <f t="shared" si="3"/>
        <v>+/-</v>
      </c>
      <c r="J16" s="12" t="str">
        <f t="shared" si="4"/>
        <v>0.2</v>
      </c>
      <c r="K16" s="13">
        <f t="shared" si="5"/>
        <v>0.12158054711246201</v>
      </c>
      <c r="L16" s="13">
        <f t="shared" si="6"/>
        <v>-0.39999999999999991</v>
      </c>
      <c r="M16" s="13">
        <f t="shared" si="7"/>
        <v>0.1359311840425404</v>
      </c>
      <c r="N16" s="13">
        <f t="shared" si="8"/>
        <v>-2.9426654583897229</v>
      </c>
      <c r="O16" s="12" t="s">
        <v>220</v>
      </c>
    </row>
    <row r="17" spans="1:15" x14ac:dyDescent="0.25">
      <c r="A17" s="30">
        <v>7</v>
      </c>
      <c r="B17" s="31" t="s">
        <v>211</v>
      </c>
      <c r="C17" s="32">
        <v>2.2000000000000002</v>
      </c>
      <c r="D17" s="33" t="s">
        <v>255</v>
      </c>
      <c r="E17" s="48" t="str">
        <f t="shared" si="0"/>
        <v>Not Significantly Different</v>
      </c>
      <c r="G17" s="12">
        <f t="shared" si="1"/>
        <v>2.2000000000000002</v>
      </c>
      <c r="H17" s="12">
        <f t="shared" si="2"/>
        <v>6</v>
      </c>
      <c r="I17" s="12" t="str">
        <f t="shared" si="3"/>
        <v>+/-</v>
      </c>
      <c r="J17" s="12" t="str">
        <f t="shared" si="4"/>
        <v>0.4</v>
      </c>
      <c r="K17" s="13">
        <f t="shared" si="5"/>
        <v>0.24316109422492402</v>
      </c>
      <c r="L17" s="13">
        <f t="shared" si="6"/>
        <v>-0.30000000000000027</v>
      </c>
      <c r="M17" s="13">
        <f t="shared" si="7"/>
        <v>0.25064471888253259</v>
      </c>
      <c r="N17" s="13">
        <f t="shared" si="8"/>
        <v>-1.1969133095543041</v>
      </c>
      <c r="O17" s="12" t="s">
        <v>222</v>
      </c>
    </row>
    <row r="18" spans="1:15" x14ac:dyDescent="0.25">
      <c r="A18" s="30">
        <v>8</v>
      </c>
      <c r="B18" s="31" t="s">
        <v>247</v>
      </c>
      <c r="C18" s="32">
        <v>2.1</v>
      </c>
      <c r="D18" s="33" t="s">
        <v>206</v>
      </c>
      <c r="E18" s="48" t="str">
        <f t="shared" si="0"/>
        <v>Significantly Different</v>
      </c>
      <c r="G18" s="12">
        <f t="shared" si="1"/>
        <v>2.1</v>
      </c>
      <c r="H18" s="12">
        <f t="shared" si="2"/>
        <v>6</v>
      </c>
      <c r="I18" s="12" t="str">
        <f t="shared" si="3"/>
        <v>+/-</v>
      </c>
      <c r="J18" s="12" t="str">
        <f t="shared" si="4"/>
        <v>0.1</v>
      </c>
      <c r="K18" s="13">
        <f t="shared" si="5"/>
        <v>6.0790273556231005E-2</v>
      </c>
      <c r="L18" s="13">
        <f t="shared" si="6"/>
        <v>-0.20000000000000018</v>
      </c>
      <c r="M18" s="13">
        <f t="shared" si="7"/>
        <v>8.5970429323592404E-2</v>
      </c>
      <c r="N18" s="13">
        <f t="shared" si="8"/>
        <v>-2.3263813101037436</v>
      </c>
      <c r="O18" s="12" t="s">
        <v>224</v>
      </c>
    </row>
    <row r="19" spans="1:15" x14ac:dyDescent="0.25">
      <c r="A19" s="30">
        <v>8</v>
      </c>
      <c r="B19" s="31" t="s">
        <v>256</v>
      </c>
      <c r="C19" s="32">
        <v>2.1</v>
      </c>
      <c r="D19" s="33" t="s">
        <v>206</v>
      </c>
      <c r="E19" s="48" t="str">
        <f t="shared" si="0"/>
        <v>Significantly Different</v>
      </c>
      <c r="G19" s="12">
        <f t="shared" si="1"/>
        <v>2.1</v>
      </c>
      <c r="H19" s="12">
        <f t="shared" si="2"/>
        <v>6</v>
      </c>
      <c r="I19" s="12" t="str">
        <f t="shared" si="3"/>
        <v>+/-</v>
      </c>
      <c r="J19" s="12" t="str">
        <f t="shared" si="4"/>
        <v>0.1</v>
      </c>
      <c r="K19" s="13">
        <f t="shared" si="5"/>
        <v>6.0790273556231005E-2</v>
      </c>
      <c r="L19" s="13">
        <f t="shared" si="6"/>
        <v>-0.20000000000000018</v>
      </c>
      <c r="M19" s="13">
        <f t="shared" si="7"/>
        <v>8.5970429323592404E-2</v>
      </c>
      <c r="N19" s="13">
        <f t="shared" si="8"/>
        <v>-2.3263813101037436</v>
      </c>
      <c r="O19" s="12" t="s">
        <v>226</v>
      </c>
    </row>
    <row r="20" spans="1:15" x14ac:dyDescent="0.25">
      <c r="A20" s="30">
        <v>10</v>
      </c>
      <c r="B20" s="31" t="s">
        <v>213</v>
      </c>
      <c r="C20" s="32">
        <v>2</v>
      </c>
      <c r="D20" s="35" t="s">
        <v>210</v>
      </c>
      <c r="E20" s="48" t="str">
        <f t="shared" si="0"/>
        <v>Not Significantly Different</v>
      </c>
      <c r="G20" s="12">
        <f t="shared" si="1"/>
        <v>2</v>
      </c>
      <c r="H20" s="12">
        <f t="shared" si="2"/>
        <v>6</v>
      </c>
      <c r="I20" s="12" t="str">
        <f t="shared" si="3"/>
        <v>+/-</v>
      </c>
      <c r="J20" s="12" t="str">
        <f t="shared" si="4"/>
        <v>0.2</v>
      </c>
      <c r="K20" s="13">
        <f t="shared" si="5"/>
        <v>0.12158054711246201</v>
      </c>
      <c r="L20" s="13">
        <f t="shared" si="6"/>
        <v>-0.10000000000000009</v>
      </c>
      <c r="M20" s="13">
        <f t="shared" si="7"/>
        <v>0.1359311840425404</v>
      </c>
      <c r="N20" s="13">
        <f t="shared" si="8"/>
        <v>-0.73566636459743151</v>
      </c>
      <c r="O20" s="12" t="s">
        <v>229</v>
      </c>
    </row>
    <row r="21" spans="1:15" x14ac:dyDescent="0.25">
      <c r="A21" s="30">
        <v>10</v>
      </c>
      <c r="B21" s="31" t="s">
        <v>222</v>
      </c>
      <c r="C21" s="32">
        <v>2</v>
      </c>
      <c r="D21" s="33" t="s">
        <v>210</v>
      </c>
      <c r="E21" s="48" t="str">
        <f t="shared" si="0"/>
        <v>Not Significantly Different</v>
      </c>
      <c r="G21" s="12">
        <f t="shared" si="1"/>
        <v>2</v>
      </c>
      <c r="H21" s="12">
        <f t="shared" si="2"/>
        <v>6</v>
      </c>
      <c r="I21" s="12" t="str">
        <f t="shared" si="3"/>
        <v>+/-</v>
      </c>
      <c r="J21" s="12" t="str">
        <f t="shared" si="4"/>
        <v>0.2</v>
      </c>
      <c r="K21" s="13">
        <f t="shared" si="5"/>
        <v>0.12158054711246201</v>
      </c>
      <c r="L21" s="13">
        <f t="shared" si="6"/>
        <v>-0.10000000000000009</v>
      </c>
      <c r="M21" s="13">
        <f t="shared" si="7"/>
        <v>0.1359311840425404</v>
      </c>
      <c r="N21" s="13">
        <f t="shared" si="8"/>
        <v>-0.73566636459743151</v>
      </c>
      <c r="O21" s="12" t="s">
        <v>231</v>
      </c>
    </row>
    <row r="22" spans="1:15" x14ac:dyDescent="0.25">
      <c r="A22" s="30">
        <v>12</v>
      </c>
      <c r="B22" s="31" t="s">
        <v>244</v>
      </c>
      <c r="C22" s="32">
        <v>1.9</v>
      </c>
      <c r="D22" s="33" t="s">
        <v>206</v>
      </c>
      <c r="E22" s="48" t="str">
        <f t="shared" si="0"/>
        <v>Not Significantly Different</v>
      </c>
      <c r="G22" s="12">
        <f t="shared" si="1"/>
        <v>1.9</v>
      </c>
      <c r="H22" s="12">
        <f t="shared" si="2"/>
        <v>6</v>
      </c>
      <c r="I22" s="12" t="str">
        <f t="shared" si="3"/>
        <v>+/-</v>
      </c>
      <c r="J22" s="12" t="str">
        <f t="shared" si="4"/>
        <v>0.1</v>
      </c>
      <c r="K22" s="13">
        <f t="shared" si="5"/>
        <v>6.0790273556231005E-2</v>
      </c>
      <c r="L22" s="13">
        <f t="shared" si="6"/>
        <v>0</v>
      </c>
      <c r="M22" s="13">
        <f t="shared" si="7"/>
        <v>8.5970429323592404E-2</v>
      </c>
      <c r="N22" s="13">
        <f t="shared" si="8"/>
        <v>0</v>
      </c>
      <c r="O22" s="12" t="s">
        <v>233</v>
      </c>
    </row>
    <row r="23" spans="1:15" x14ac:dyDescent="0.25">
      <c r="A23" s="30">
        <v>12</v>
      </c>
      <c r="B23" s="31" t="s">
        <v>227</v>
      </c>
      <c r="C23" s="32">
        <v>1.9</v>
      </c>
      <c r="D23" s="33" t="s">
        <v>210</v>
      </c>
      <c r="E23" s="48" t="str">
        <f t="shared" si="0"/>
        <v>Not Significantly Different</v>
      </c>
      <c r="G23" s="12">
        <f t="shared" si="1"/>
        <v>1.9</v>
      </c>
      <c r="H23" s="12">
        <f t="shared" si="2"/>
        <v>6</v>
      </c>
      <c r="I23" s="12" t="str">
        <f t="shared" si="3"/>
        <v>+/-</v>
      </c>
      <c r="J23" s="12" t="str">
        <f t="shared" si="4"/>
        <v>0.2</v>
      </c>
      <c r="K23" s="13">
        <f t="shared" si="5"/>
        <v>0.12158054711246201</v>
      </c>
      <c r="L23" s="13">
        <f t="shared" si="6"/>
        <v>0</v>
      </c>
      <c r="M23" s="13">
        <f t="shared" si="7"/>
        <v>0.1359311840425404</v>
      </c>
      <c r="N23" s="13">
        <f t="shared" si="8"/>
        <v>0</v>
      </c>
      <c r="O23" s="12" t="s">
        <v>221</v>
      </c>
    </row>
    <row r="24" spans="1:15" x14ac:dyDescent="0.25">
      <c r="A24" s="30">
        <v>12</v>
      </c>
      <c r="B24" s="31" t="s">
        <v>232</v>
      </c>
      <c r="C24" s="32">
        <v>1.9</v>
      </c>
      <c r="D24" s="33" t="s">
        <v>210</v>
      </c>
      <c r="E24" s="48" t="str">
        <f t="shared" si="0"/>
        <v>Not Significantly Different</v>
      </c>
      <c r="G24" s="12">
        <f t="shared" si="1"/>
        <v>1.9</v>
      </c>
      <c r="H24" s="12">
        <f t="shared" si="2"/>
        <v>6</v>
      </c>
      <c r="I24" s="12" t="str">
        <f t="shared" si="3"/>
        <v>+/-</v>
      </c>
      <c r="J24" s="12" t="str">
        <f t="shared" si="4"/>
        <v>0.2</v>
      </c>
      <c r="K24" s="13">
        <f t="shared" si="5"/>
        <v>0.12158054711246201</v>
      </c>
      <c r="L24" s="13">
        <f t="shared" si="6"/>
        <v>0</v>
      </c>
      <c r="M24" s="13">
        <f t="shared" si="7"/>
        <v>0.1359311840425404</v>
      </c>
      <c r="N24" s="13">
        <f t="shared" si="8"/>
        <v>0</v>
      </c>
      <c r="O24" s="12" t="s">
        <v>235</v>
      </c>
    </row>
    <row r="25" spans="1:15" x14ac:dyDescent="0.25">
      <c r="A25" s="30">
        <v>15</v>
      </c>
      <c r="B25" s="31" t="s">
        <v>235</v>
      </c>
      <c r="C25" s="32">
        <v>1.8</v>
      </c>
      <c r="D25" s="33" t="s">
        <v>206</v>
      </c>
      <c r="E25" s="48" t="str">
        <f t="shared" si="0"/>
        <v>Not Significantly Different</v>
      </c>
      <c r="G25" s="12">
        <f t="shared" si="1"/>
        <v>1.8</v>
      </c>
      <c r="H25" s="12">
        <f t="shared" si="2"/>
        <v>6</v>
      </c>
      <c r="I25" s="12" t="str">
        <f t="shared" si="3"/>
        <v>+/-</v>
      </c>
      <c r="J25" s="12" t="str">
        <f t="shared" si="4"/>
        <v>0.1</v>
      </c>
      <c r="K25" s="13">
        <f t="shared" si="5"/>
        <v>6.0790273556231005E-2</v>
      </c>
      <c r="L25" s="13">
        <f t="shared" si="6"/>
        <v>9.9999999999999867E-2</v>
      </c>
      <c r="M25" s="13">
        <f t="shared" si="7"/>
        <v>8.5970429323592404E-2</v>
      </c>
      <c r="N25" s="13">
        <f t="shared" si="8"/>
        <v>1.1631906550518691</v>
      </c>
      <c r="O25" s="12" t="s">
        <v>237</v>
      </c>
    </row>
    <row r="26" spans="1:15" x14ac:dyDescent="0.25">
      <c r="A26" s="30">
        <v>15</v>
      </c>
      <c r="B26" s="31" t="s">
        <v>236</v>
      </c>
      <c r="C26" s="32">
        <v>1.8</v>
      </c>
      <c r="D26" s="33" t="s">
        <v>206</v>
      </c>
      <c r="E26" s="48" t="str">
        <f t="shared" si="0"/>
        <v>Not Significantly Different</v>
      </c>
      <c r="G26" s="12">
        <f t="shared" si="1"/>
        <v>1.8</v>
      </c>
      <c r="H26" s="12">
        <f t="shared" si="2"/>
        <v>6</v>
      </c>
      <c r="I26" s="12" t="str">
        <f t="shared" si="3"/>
        <v>+/-</v>
      </c>
      <c r="J26" s="12" t="str">
        <f t="shared" si="4"/>
        <v>0.1</v>
      </c>
      <c r="K26" s="13">
        <f t="shared" si="5"/>
        <v>6.0790273556231005E-2</v>
      </c>
      <c r="L26" s="13">
        <f t="shared" si="6"/>
        <v>9.9999999999999867E-2</v>
      </c>
      <c r="M26" s="13">
        <f t="shared" si="7"/>
        <v>8.5970429323592404E-2</v>
      </c>
      <c r="N26" s="13">
        <f t="shared" si="8"/>
        <v>1.1631906550518691</v>
      </c>
      <c r="O26" s="12" t="s">
        <v>219</v>
      </c>
    </row>
    <row r="27" spans="1:15" x14ac:dyDescent="0.25">
      <c r="A27" s="30">
        <v>15</v>
      </c>
      <c r="B27" s="31" t="s">
        <v>214</v>
      </c>
      <c r="C27" s="32">
        <v>1.8</v>
      </c>
      <c r="D27" s="33" t="s">
        <v>210</v>
      </c>
      <c r="E27" s="48" t="str">
        <f t="shared" si="0"/>
        <v>Not Significantly Different</v>
      </c>
      <c r="G27" s="12">
        <f t="shared" si="1"/>
        <v>1.8</v>
      </c>
      <c r="H27" s="12">
        <f t="shared" si="2"/>
        <v>6</v>
      </c>
      <c r="I27" s="12" t="str">
        <f t="shared" si="3"/>
        <v>+/-</v>
      </c>
      <c r="J27" s="12" t="str">
        <f t="shared" si="4"/>
        <v>0.2</v>
      </c>
      <c r="K27" s="13">
        <f t="shared" si="5"/>
        <v>0.12158054711246201</v>
      </c>
      <c r="L27" s="13">
        <f t="shared" si="6"/>
        <v>9.9999999999999867E-2</v>
      </c>
      <c r="M27" s="13">
        <f t="shared" si="7"/>
        <v>0.1359311840425404</v>
      </c>
      <c r="N27" s="13">
        <f t="shared" si="8"/>
        <v>0.73566636459742984</v>
      </c>
      <c r="O27" s="12" t="s">
        <v>236</v>
      </c>
    </row>
    <row r="28" spans="1:15" x14ac:dyDescent="0.25">
      <c r="A28" s="30">
        <v>15</v>
      </c>
      <c r="B28" s="31" t="s">
        <v>262</v>
      </c>
      <c r="C28" s="32">
        <v>1.8</v>
      </c>
      <c r="D28" s="33" t="s">
        <v>206</v>
      </c>
      <c r="E28" s="48" t="str">
        <f t="shared" si="0"/>
        <v>Not Significantly Different</v>
      </c>
      <c r="G28" s="12">
        <f t="shared" si="1"/>
        <v>1.8</v>
      </c>
      <c r="H28" s="12">
        <f t="shared" si="2"/>
        <v>6</v>
      </c>
      <c r="I28" s="12" t="str">
        <f t="shared" si="3"/>
        <v>+/-</v>
      </c>
      <c r="J28" s="12" t="str">
        <f t="shared" si="4"/>
        <v>0.1</v>
      </c>
      <c r="K28" s="13">
        <f t="shared" si="5"/>
        <v>6.0790273556231005E-2</v>
      </c>
      <c r="L28" s="13">
        <f t="shared" si="6"/>
        <v>9.9999999999999867E-2</v>
      </c>
      <c r="M28" s="13">
        <f t="shared" si="7"/>
        <v>8.5970429323592404E-2</v>
      </c>
      <c r="N28" s="13">
        <f t="shared" si="8"/>
        <v>1.1631906550518691</v>
      </c>
      <c r="O28" s="12" t="s">
        <v>225</v>
      </c>
    </row>
    <row r="29" spans="1:15" x14ac:dyDescent="0.25">
      <c r="A29" s="30">
        <v>19</v>
      </c>
      <c r="B29" s="31" t="s">
        <v>229</v>
      </c>
      <c r="C29" s="32">
        <v>1.7</v>
      </c>
      <c r="D29" s="33" t="s">
        <v>206</v>
      </c>
      <c r="E29" s="48" t="str">
        <f t="shared" si="0"/>
        <v>Significantly Different</v>
      </c>
      <c r="G29" s="12">
        <f t="shared" si="1"/>
        <v>1.7</v>
      </c>
      <c r="H29" s="12">
        <f t="shared" si="2"/>
        <v>6</v>
      </c>
      <c r="I29" s="12" t="str">
        <f t="shared" si="3"/>
        <v>+/-</v>
      </c>
      <c r="J29" s="12" t="str">
        <f t="shared" si="4"/>
        <v>0.1</v>
      </c>
      <c r="K29" s="13">
        <f t="shared" si="5"/>
        <v>6.0790273556231005E-2</v>
      </c>
      <c r="L29" s="13">
        <f t="shared" si="6"/>
        <v>0.19999999999999996</v>
      </c>
      <c r="M29" s="13">
        <f t="shared" si="7"/>
        <v>8.5970429323592404E-2</v>
      </c>
      <c r="N29" s="13">
        <f t="shared" si="8"/>
        <v>2.3263813101037409</v>
      </c>
      <c r="O29" s="12" t="s">
        <v>241</v>
      </c>
    </row>
    <row r="30" spans="1:15" x14ac:dyDescent="0.25">
      <c r="A30" s="30">
        <v>19</v>
      </c>
      <c r="B30" s="31" t="s">
        <v>225</v>
      </c>
      <c r="C30" s="32">
        <v>1.7</v>
      </c>
      <c r="D30" s="33" t="s">
        <v>210</v>
      </c>
      <c r="E30" s="48" t="str">
        <f t="shared" si="0"/>
        <v>Not Significantly Different</v>
      </c>
      <c r="G30" s="12">
        <f t="shared" si="1"/>
        <v>1.7</v>
      </c>
      <c r="H30" s="12">
        <f t="shared" si="2"/>
        <v>6</v>
      </c>
      <c r="I30" s="12" t="str">
        <f t="shared" si="3"/>
        <v>+/-</v>
      </c>
      <c r="J30" s="12" t="str">
        <f t="shared" si="4"/>
        <v>0.2</v>
      </c>
      <c r="K30" s="13">
        <f t="shared" si="5"/>
        <v>0.12158054711246201</v>
      </c>
      <c r="L30" s="13">
        <f t="shared" si="6"/>
        <v>0.19999999999999996</v>
      </c>
      <c r="M30" s="13">
        <f t="shared" si="7"/>
        <v>0.1359311840425404</v>
      </c>
      <c r="N30" s="13">
        <f t="shared" si="8"/>
        <v>1.4713327291948615</v>
      </c>
      <c r="O30" s="12" t="s">
        <v>207</v>
      </c>
    </row>
    <row r="31" spans="1:15" x14ac:dyDescent="0.25">
      <c r="A31" s="30">
        <v>19</v>
      </c>
      <c r="B31" s="31" t="s">
        <v>242</v>
      </c>
      <c r="C31" s="32">
        <v>1.7</v>
      </c>
      <c r="D31" s="33" t="s">
        <v>206</v>
      </c>
      <c r="E31" s="48" t="str">
        <f t="shared" si="0"/>
        <v>Significantly Different</v>
      </c>
      <c r="G31" s="12">
        <f t="shared" si="1"/>
        <v>1.7</v>
      </c>
      <c r="H31" s="12">
        <f t="shared" si="2"/>
        <v>6</v>
      </c>
      <c r="I31" s="12" t="str">
        <f t="shared" si="3"/>
        <v>+/-</v>
      </c>
      <c r="J31" s="12" t="str">
        <f t="shared" si="4"/>
        <v>0.1</v>
      </c>
      <c r="K31" s="13">
        <f t="shared" si="5"/>
        <v>6.0790273556231005E-2</v>
      </c>
      <c r="L31" s="13">
        <f t="shared" si="6"/>
        <v>0.19999999999999996</v>
      </c>
      <c r="M31" s="13">
        <f t="shared" si="7"/>
        <v>8.5970429323592404E-2</v>
      </c>
      <c r="N31" s="13">
        <f t="shared" si="8"/>
        <v>2.3263813101037409</v>
      </c>
      <c r="O31" s="12" t="s">
        <v>244</v>
      </c>
    </row>
    <row r="32" spans="1:15" x14ac:dyDescent="0.25">
      <c r="A32" s="30">
        <v>19</v>
      </c>
      <c r="B32" s="31" t="s">
        <v>223</v>
      </c>
      <c r="C32" s="32">
        <v>1.7</v>
      </c>
      <c r="D32" s="33" t="s">
        <v>228</v>
      </c>
      <c r="E32" s="48" t="str">
        <f t="shared" si="0"/>
        <v>Not Significantly Different</v>
      </c>
      <c r="G32" s="12">
        <f t="shared" si="1"/>
        <v>1.7</v>
      </c>
      <c r="H32" s="12">
        <f t="shared" si="2"/>
        <v>6</v>
      </c>
      <c r="I32" s="12" t="str">
        <f t="shared" si="3"/>
        <v>+/-</v>
      </c>
      <c r="J32" s="12" t="str">
        <f t="shared" si="4"/>
        <v>0.3</v>
      </c>
      <c r="K32" s="13">
        <f t="shared" si="5"/>
        <v>0.18237082066869301</v>
      </c>
      <c r="L32" s="13">
        <f t="shared" si="6"/>
        <v>0.19999999999999996</v>
      </c>
      <c r="M32" s="13">
        <f t="shared" si="7"/>
        <v>0.19223572402239389</v>
      </c>
      <c r="N32" s="13">
        <f t="shared" si="8"/>
        <v>1.0403893501953965</v>
      </c>
      <c r="O32" s="12" t="s">
        <v>247</v>
      </c>
    </row>
    <row r="33" spans="1:15" x14ac:dyDescent="0.25">
      <c r="A33" s="30">
        <v>19</v>
      </c>
      <c r="B33" s="31" t="s">
        <v>261</v>
      </c>
      <c r="C33" s="32">
        <v>1.7</v>
      </c>
      <c r="D33" s="33" t="s">
        <v>206</v>
      </c>
      <c r="E33" s="48" t="str">
        <f t="shared" si="0"/>
        <v>Significantly Different</v>
      </c>
      <c r="G33" s="12">
        <f t="shared" si="1"/>
        <v>1.7</v>
      </c>
      <c r="H33" s="12">
        <f t="shared" si="2"/>
        <v>6</v>
      </c>
      <c r="I33" s="12" t="str">
        <f t="shared" si="3"/>
        <v>+/-</v>
      </c>
      <c r="J33" s="12" t="str">
        <f t="shared" si="4"/>
        <v>0.1</v>
      </c>
      <c r="K33" s="13">
        <f t="shared" si="5"/>
        <v>6.0790273556231005E-2</v>
      </c>
      <c r="L33" s="13">
        <f t="shared" si="6"/>
        <v>0.19999999999999996</v>
      </c>
      <c r="M33" s="13">
        <f t="shared" si="7"/>
        <v>8.5970429323592404E-2</v>
      </c>
      <c r="N33" s="13">
        <f t="shared" si="8"/>
        <v>2.3263813101037409</v>
      </c>
      <c r="O33" s="12" t="s">
        <v>249</v>
      </c>
    </row>
    <row r="34" spans="1:15" x14ac:dyDescent="0.25">
      <c r="A34" s="30">
        <v>24</v>
      </c>
      <c r="B34" s="31" t="s">
        <v>240</v>
      </c>
      <c r="C34" s="32">
        <v>1.6</v>
      </c>
      <c r="D34" s="33" t="s">
        <v>206</v>
      </c>
      <c r="E34" s="48" t="str">
        <f t="shared" si="0"/>
        <v>Significantly Different</v>
      </c>
      <c r="G34" s="12">
        <f t="shared" si="1"/>
        <v>1.6</v>
      </c>
      <c r="H34" s="12">
        <f t="shared" si="2"/>
        <v>6</v>
      </c>
      <c r="I34" s="12" t="str">
        <f t="shared" si="3"/>
        <v>+/-</v>
      </c>
      <c r="J34" s="12" t="str">
        <f t="shared" si="4"/>
        <v>0.1</v>
      </c>
      <c r="K34" s="13">
        <f t="shared" si="5"/>
        <v>6.0790273556231005E-2</v>
      </c>
      <c r="L34" s="13">
        <f t="shared" si="6"/>
        <v>0.29999999999999982</v>
      </c>
      <c r="M34" s="13">
        <f t="shared" si="7"/>
        <v>8.5970429323592404E-2</v>
      </c>
      <c r="N34" s="13">
        <f t="shared" si="8"/>
        <v>3.4895719651556099</v>
      </c>
      <c r="O34" s="12" t="s">
        <v>240</v>
      </c>
    </row>
    <row r="35" spans="1:15" x14ac:dyDescent="0.25">
      <c r="A35" s="30">
        <v>24</v>
      </c>
      <c r="B35" s="31" t="s">
        <v>254</v>
      </c>
      <c r="C35" s="32">
        <v>1.6</v>
      </c>
      <c r="D35" s="33" t="s">
        <v>210</v>
      </c>
      <c r="E35" s="48" t="str">
        <f t="shared" si="0"/>
        <v>Significantly Different</v>
      </c>
      <c r="G35" s="12">
        <f t="shared" si="1"/>
        <v>1.6</v>
      </c>
      <c r="H35" s="12">
        <f t="shared" si="2"/>
        <v>6</v>
      </c>
      <c r="I35" s="12" t="str">
        <f t="shared" si="3"/>
        <v>+/-</v>
      </c>
      <c r="J35" s="12" t="str">
        <f t="shared" si="4"/>
        <v>0.2</v>
      </c>
      <c r="K35" s="13">
        <f t="shared" si="5"/>
        <v>0.12158054711246201</v>
      </c>
      <c r="L35" s="13">
        <f t="shared" si="6"/>
        <v>0.29999999999999982</v>
      </c>
      <c r="M35" s="13">
        <f t="shared" si="7"/>
        <v>0.1359311840425404</v>
      </c>
      <c r="N35" s="13">
        <f t="shared" si="8"/>
        <v>2.2069990937922914</v>
      </c>
      <c r="O35" s="12" t="s">
        <v>250</v>
      </c>
    </row>
    <row r="36" spans="1:15" x14ac:dyDescent="0.25">
      <c r="A36" s="30">
        <v>24</v>
      </c>
      <c r="B36" s="31" t="s">
        <v>243</v>
      </c>
      <c r="C36" s="32">
        <v>1.6</v>
      </c>
      <c r="D36" s="33" t="s">
        <v>206</v>
      </c>
      <c r="E36" s="48" t="str">
        <f t="shared" si="0"/>
        <v>Significantly Different</v>
      </c>
      <c r="G36" s="12">
        <f t="shared" si="1"/>
        <v>1.6</v>
      </c>
      <c r="H36" s="12">
        <f t="shared" si="2"/>
        <v>6</v>
      </c>
      <c r="I36" s="12" t="str">
        <f t="shared" si="3"/>
        <v>+/-</v>
      </c>
      <c r="J36" s="12" t="str">
        <f t="shared" si="4"/>
        <v>0.1</v>
      </c>
      <c r="K36" s="13">
        <f t="shared" si="5"/>
        <v>6.0790273556231005E-2</v>
      </c>
      <c r="L36" s="13">
        <f t="shared" si="6"/>
        <v>0.29999999999999982</v>
      </c>
      <c r="M36" s="13">
        <f t="shared" si="7"/>
        <v>8.5970429323592404E-2</v>
      </c>
      <c r="N36" s="13">
        <f t="shared" si="8"/>
        <v>3.4895719651556099</v>
      </c>
      <c r="O36" s="12" t="s">
        <v>242</v>
      </c>
    </row>
    <row r="37" spans="1:15" x14ac:dyDescent="0.25">
      <c r="A37" s="30">
        <v>24</v>
      </c>
      <c r="B37" s="31" t="s">
        <v>239</v>
      </c>
      <c r="C37" s="32">
        <v>1.6</v>
      </c>
      <c r="D37" s="33" t="s">
        <v>206</v>
      </c>
      <c r="E37" s="48" t="str">
        <f t="shared" si="0"/>
        <v>Significantly Different</v>
      </c>
      <c r="G37" s="12">
        <f t="shared" si="1"/>
        <v>1.6</v>
      </c>
      <c r="H37" s="12">
        <f t="shared" si="2"/>
        <v>6</v>
      </c>
      <c r="I37" s="12" t="str">
        <f t="shared" si="3"/>
        <v>+/-</v>
      </c>
      <c r="J37" s="12" t="str">
        <f t="shared" si="4"/>
        <v>0.1</v>
      </c>
      <c r="K37" s="13">
        <f t="shared" si="5"/>
        <v>6.0790273556231005E-2</v>
      </c>
      <c r="L37" s="13">
        <f t="shared" si="6"/>
        <v>0.29999999999999982</v>
      </c>
      <c r="M37" s="13">
        <f t="shared" si="7"/>
        <v>8.5970429323592404E-2</v>
      </c>
      <c r="N37" s="13">
        <f t="shared" si="8"/>
        <v>3.4895719651556099</v>
      </c>
      <c r="O37" s="12" t="s">
        <v>223</v>
      </c>
    </row>
    <row r="38" spans="1:15" x14ac:dyDescent="0.25">
      <c r="A38" s="30">
        <v>24</v>
      </c>
      <c r="B38" s="31" t="s">
        <v>248</v>
      </c>
      <c r="C38" s="32">
        <v>1.6</v>
      </c>
      <c r="D38" s="33" t="s">
        <v>206</v>
      </c>
      <c r="E38" s="48" t="str">
        <f t="shared" si="0"/>
        <v>Significantly Different</v>
      </c>
      <c r="G38" s="12">
        <f t="shared" si="1"/>
        <v>1.6</v>
      </c>
      <c r="H38" s="12">
        <f t="shared" si="2"/>
        <v>6</v>
      </c>
      <c r="I38" s="12" t="str">
        <f t="shared" si="3"/>
        <v>+/-</v>
      </c>
      <c r="J38" s="12" t="str">
        <f t="shared" si="4"/>
        <v>0.1</v>
      </c>
      <c r="K38" s="13">
        <f t="shared" si="5"/>
        <v>6.0790273556231005E-2</v>
      </c>
      <c r="L38" s="13">
        <f t="shared" si="6"/>
        <v>0.29999999999999982</v>
      </c>
      <c r="M38" s="13">
        <f t="shared" si="7"/>
        <v>8.5970429323592404E-2</v>
      </c>
      <c r="N38" s="13">
        <f t="shared" si="8"/>
        <v>3.4895719651556099</v>
      </c>
      <c r="O38" s="12" t="s">
        <v>227</v>
      </c>
    </row>
    <row r="39" spans="1:15" x14ac:dyDescent="0.25">
      <c r="A39" s="30">
        <v>24</v>
      </c>
      <c r="B39" s="31" t="s">
        <v>258</v>
      </c>
      <c r="C39" s="32">
        <v>1.6</v>
      </c>
      <c r="D39" s="33" t="s">
        <v>206</v>
      </c>
      <c r="E39" s="48" t="str">
        <f t="shared" si="0"/>
        <v>Significantly Different</v>
      </c>
      <c r="G39" s="12">
        <f t="shared" si="1"/>
        <v>1.6</v>
      </c>
      <c r="H39" s="12">
        <f t="shared" si="2"/>
        <v>6</v>
      </c>
      <c r="I39" s="12" t="str">
        <f t="shared" si="3"/>
        <v>+/-</v>
      </c>
      <c r="J39" s="12" t="str">
        <f t="shared" si="4"/>
        <v>0.1</v>
      </c>
      <c r="K39" s="13">
        <f t="shared" si="5"/>
        <v>6.0790273556231005E-2</v>
      </c>
      <c r="L39" s="13">
        <f t="shared" si="6"/>
        <v>0.29999999999999982</v>
      </c>
      <c r="M39" s="13">
        <f t="shared" si="7"/>
        <v>8.5970429323592404E-2</v>
      </c>
      <c r="N39" s="13">
        <f t="shared" si="8"/>
        <v>3.4895719651556099</v>
      </c>
      <c r="O39" s="12" t="s">
        <v>254</v>
      </c>
    </row>
    <row r="40" spans="1:15" x14ac:dyDescent="0.25">
      <c r="A40" s="30">
        <v>24</v>
      </c>
      <c r="B40" s="31" t="s">
        <v>209</v>
      </c>
      <c r="C40" s="32">
        <v>1.6</v>
      </c>
      <c r="D40" s="33" t="s">
        <v>228</v>
      </c>
      <c r="E40" s="48" t="str">
        <f t="shared" si="0"/>
        <v>Not Significantly Different</v>
      </c>
      <c r="G40" s="12">
        <f t="shared" si="1"/>
        <v>1.6</v>
      </c>
      <c r="H40" s="12">
        <f t="shared" si="2"/>
        <v>6</v>
      </c>
      <c r="I40" s="12" t="str">
        <f t="shared" si="3"/>
        <v>+/-</v>
      </c>
      <c r="J40" s="12" t="str">
        <f t="shared" si="4"/>
        <v>0.3</v>
      </c>
      <c r="K40" s="13">
        <f t="shared" si="5"/>
        <v>0.18237082066869301</v>
      </c>
      <c r="L40" s="13">
        <f t="shared" si="6"/>
        <v>0.29999999999999982</v>
      </c>
      <c r="M40" s="13">
        <f t="shared" si="7"/>
        <v>0.19223572402239389</v>
      </c>
      <c r="N40" s="13">
        <f t="shared" si="8"/>
        <v>1.5605840252930943</v>
      </c>
      <c r="O40" s="12" t="s">
        <v>214</v>
      </c>
    </row>
    <row r="41" spans="1:15" x14ac:dyDescent="0.25">
      <c r="A41" s="30">
        <v>24</v>
      </c>
      <c r="B41" s="31" t="s">
        <v>234</v>
      </c>
      <c r="C41" s="32">
        <v>1.6</v>
      </c>
      <c r="D41" s="33" t="s">
        <v>206</v>
      </c>
      <c r="E41" s="48" t="str">
        <f t="shared" si="0"/>
        <v>Significantly Different</v>
      </c>
      <c r="G41" s="12">
        <f t="shared" si="1"/>
        <v>1.6</v>
      </c>
      <c r="H41" s="12">
        <f t="shared" si="2"/>
        <v>6</v>
      </c>
      <c r="I41" s="12" t="str">
        <f t="shared" si="3"/>
        <v>+/-</v>
      </c>
      <c r="J41" s="12" t="str">
        <f t="shared" si="4"/>
        <v>0.1</v>
      </c>
      <c r="K41" s="13">
        <f t="shared" si="5"/>
        <v>6.0790273556231005E-2</v>
      </c>
      <c r="L41" s="13">
        <f t="shared" si="6"/>
        <v>0.29999999999999982</v>
      </c>
      <c r="M41" s="13">
        <f t="shared" si="7"/>
        <v>8.5970429323592404E-2</v>
      </c>
      <c r="N41" s="13">
        <f t="shared" si="8"/>
        <v>3.4895719651556099</v>
      </c>
      <c r="O41" s="12" t="s">
        <v>257</v>
      </c>
    </row>
    <row r="42" spans="1:15" x14ac:dyDescent="0.25">
      <c r="A42" s="30">
        <v>32</v>
      </c>
      <c r="B42" s="31" t="s">
        <v>208</v>
      </c>
      <c r="C42" s="32">
        <v>1.5</v>
      </c>
      <c r="D42" s="33" t="s">
        <v>210</v>
      </c>
      <c r="E42" s="48" t="str">
        <f t="shared" si="0"/>
        <v>Significantly Different</v>
      </c>
      <c r="G42" s="12">
        <f t="shared" si="1"/>
        <v>1.5</v>
      </c>
      <c r="H42" s="12">
        <f t="shared" si="2"/>
        <v>6</v>
      </c>
      <c r="I42" s="12" t="str">
        <f t="shared" si="3"/>
        <v>+/-</v>
      </c>
      <c r="J42" s="12" t="str">
        <f t="shared" si="4"/>
        <v>0.2</v>
      </c>
      <c r="K42" s="13">
        <f t="shared" si="5"/>
        <v>0.12158054711246201</v>
      </c>
      <c r="L42" s="13">
        <f t="shared" si="6"/>
        <v>0.39999999999999991</v>
      </c>
      <c r="M42" s="13">
        <f t="shared" si="7"/>
        <v>0.1359311840425404</v>
      </c>
      <c r="N42" s="13">
        <f t="shared" si="8"/>
        <v>2.9426654583897229</v>
      </c>
      <c r="O42" s="12" t="s">
        <v>252</v>
      </c>
    </row>
    <row r="43" spans="1:15" x14ac:dyDescent="0.25">
      <c r="A43" s="30">
        <v>32</v>
      </c>
      <c r="B43" s="31" t="s">
        <v>207</v>
      </c>
      <c r="C43" s="32">
        <v>1.5</v>
      </c>
      <c r="D43" s="33" t="s">
        <v>228</v>
      </c>
      <c r="E43" s="48" t="str">
        <f t="shared" si="0"/>
        <v>Significantly Different</v>
      </c>
      <c r="G43" s="12">
        <f t="shared" si="1"/>
        <v>1.5</v>
      </c>
      <c r="H43" s="12">
        <f t="shared" si="2"/>
        <v>6</v>
      </c>
      <c r="I43" s="12" t="str">
        <f t="shared" si="3"/>
        <v>+/-</v>
      </c>
      <c r="J43" s="12" t="str">
        <f t="shared" si="4"/>
        <v>0.3</v>
      </c>
      <c r="K43" s="13">
        <f t="shared" si="5"/>
        <v>0.18237082066869301</v>
      </c>
      <c r="L43" s="13">
        <f t="shared" si="6"/>
        <v>0.39999999999999991</v>
      </c>
      <c r="M43" s="13">
        <f t="shared" si="7"/>
        <v>0.19223572402239389</v>
      </c>
      <c r="N43" s="13">
        <f t="shared" si="8"/>
        <v>2.0807787003907929</v>
      </c>
      <c r="O43" s="12" t="s">
        <v>259</v>
      </c>
    </row>
    <row r="44" spans="1:15" x14ac:dyDescent="0.25">
      <c r="A44" s="30">
        <v>32</v>
      </c>
      <c r="B44" s="31" t="s">
        <v>263</v>
      </c>
      <c r="C44" s="32">
        <v>1.5</v>
      </c>
      <c r="D44" s="33" t="s">
        <v>210</v>
      </c>
      <c r="E44" s="48" t="str">
        <f t="shared" si="0"/>
        <v>Significantly Different</v>
      </c>
      <c r="G44" s="12">
        <f t="shared" si="1"/>
        <v>1.5</v>
      </c>
      <c r="H44" s="12">
        <f t="shared" si="2"/>
        <v>6</v>
      </c>
      <c r="I44" s="12" t="str">
        <f t="shared" si="3"/>
        <v>+/-</v>
      </c>
      <c r="J44" s="12" t="str">
        <f t="shared" si="4"/>
        <v>0.2</v>
      </c>
      <c r="K44" s="13">
        <f t="shared" si="5"/>
        <v>0.12158054711246201</v>
      </c>
      <c r="L44" s="13">
        <f t="shared" si="6"/>
        <v>0.39999999999999991</v>
      </c>
      <c r="M44" s="13">
        <f t="shared" si="7"/>
        <v>0.1359311840425404</v>
      </c>
      <c r="N44" s="13">
        <f t="shared" si="8"/>
        <v>2.9426654583897229</v>
      </c>
      <c r="O44" s="12" t="s">
        <v>261</v>
      </c>
    </row>
    <row r="45" spans="1:15" x14ac:dyDescent="0.25">
      <c r="A45" s="30">
        <v>32</v>
      </c>
      <c r="B45" s="31" t="s">
        <v>238</v>
      </c>
      <c r="C45" s="32">
        <v>1.5</v>
      </c>
      <c r="D45" s="33" t="s">
        <v>228</v>
      </c>
      <c r="E45" s="48" t="str">
        <f t="shared" si="0"/>
        <v>Significantly Different</v>
      </c>
      <c r="G45" s="12">
        <f t="shared" si="1"/>
        <v>1.5</v>
      </c>
      <c r="H45" s="12">
        <f t="shared" si="2"/>
        <v>6</v>
      </c>
      <c r="I45" s="12" t="str">
        <f t="shared" si="3"/>
        <v>+/-</v>
      </c>
      <c r="J45" s="12" t="str">
        <f t="shared" si="4"/>
        <v>0.3</v>
      </c>
      <c r="K45" s="13">
        <f t="shared" si="5"/>
        <v>0.18237082066869301</v>
      </c>
      <c r="L45" s="13">
        <f t="shared" si="6"/>
        <v>0.39999999999999991</v>
      </c>
      <c r="M45" s="13">
        <f t="shared" si="7"/>
        <v>0.19223572402239389</v>
      </c>
      <c r="N45" s="13">
        <f t="shared" si="8"/>
        <v>2.0807787003907929</v>
      </c>
      <c r="O45" s="12" t="s">
        <v>230</v>
      </c>
    </row>
    <row r="46" spans="1:15" x14ac:dyDescent="0.25">
      <c r="A46" s="30">
        <v>32</v>
      </c>
      <c r="B46" s="31" t="s">
        <v>251</v>
      </c>
      <c r="C46" s="32">
        <v>1.5</v>
      </c>
      <c r="D46" s="33" t="s">
        <v>206</v>
      </c>
      <c r="E46" s="48" t="str">
        <f t="shared" si="0"/>
        <v>Significantly Different</v>
      </c>
      <c r="G46" s="12">
        <f t="shared" si="1"/>
        <v>1.5</v>
      </c>
      <c r="H46" s="12">
        <f t="shared" si="2"/>
        <v>6</v>
      </c>
      <c r="I46" s="12" t="str">
        <f t="shared" si="3"/>
        <v>+/-</v>
      </c>
      <c r="J46" s="12" t="str">
        <f t="shared" si="4"/>
        <v>0.1</v>
      </c>
      <c r="K46" s="13">
        <f t="shared" si="5"/>
        <v>6.0790273556231005E-2</v>
      </c>
      <c r="L46" s="13">
        <f t="shared" si="6"/>
        <v>0.39999999999999991</v>
      </c>
      <c r="M46" s="13">
        <f t="shared" si="7"/>
        <v>8.5970429323592404E-2</v>
      </c>
      <c r="N46" s="13">
        <f t="shared" si="8"/>
        <v>4.6527626202074819</v>
      </c>
      <c r="O46" s="12" t="s">
        <v>243</v>
      </c>
    </row>
    <row r="47" spans="1:15" x14ac:dyDescent="0.25">
      <c r="A47" s="30">
        <v>32</v>
      </c>
      <c r="B47" s="31" t="s">
        <v>212</v>
      </c>
      <c r="C47" s="32">
        <v>1.5</v>
      </c>
      <c r="D47" s="33" t="s">
        <v>210</v>
      </c>
      <c r="E47" s="48" t="str">
        <f t="shared" si="0"/>
        <v>Significantly Different</v>
      </c>
      <c r="G47" s="12">
        <f t="shared" si="1"/>
        <v>1.5</v>
      </c>
      <c r="H47" s="12">
        <f t="shared" si="2"/>
        <v>6</v>
      </c>
      <c r="I47" s="12" t="str">
        <f t="shared" si="3"/>
        <v>+/-</v>
      </c>
      <c r="J47" s="12" t="str">
        <f t="shared" si="4"/>
        <v>0.2</v>
      </c>
      <c r="K47" s="13">
        <f t="shared" si="5"/>
        <v>0.12158054711246201</v>
      </c>
      <c r="L47" s="13">
        <f t="shared" si="6"/>
        <v>0.39999999999999991</v>
      </c>
      <c r="M47" s="13">
        <f t="shared" si="7"/>
        <v>0.1359311840425404</v>
      </c>
      <c r="N47" s="13">
        <f t="shared" si="8"/>
        <v>2.9426654583897229</v>
      </c>
      <c r="O47" s="12" t="s">
        <v>260</v>
      </c>
    </row>
    <row r="48" spans="1:15" x14ac:dyDescent="0.25">
      <c r="A48" s="30">
        <v>38</v>
      </c>
      <c r="B48" s="31" t="s">
        <v>215</v>
      </c>
      <c r="C48" s="32">
        <v>1.4</v>
      </c>
      <c r="D48" s="33" t="s">
        <v>210</v>
      </c>
      <c r="E48" s="48" t="str">
        <f t="shared" si="0"/>
        <v>Significantly Different</v>
      </c>
      <c r="G48" s="12">
        <f t="shared" si="1"/>
        <v>1.4</v>
      </c>
      <c r="H48" s="12">
        <f t="shared" si="2"/>
        <v>6</v>
      </c>
      <c r="I48" s="12" t="str">
        <f t="shared" si="3"/>
        <v>+/-</v>
      </c>
      <c r="J48" s="12" t="str">
        <f t="shared" si="4"/>
        <v>0.2</v>
      </c>
      <c r="K48" s="13">
        <f t="shared" si="5"/>
        <v>0.12158054711246201</v>
      </c>
      <c r="L48" s="13">
        <f t="shared" si="6"/>
        <v>0.5</v>
      </c>
      <c r="M48" s="13">
        <f t="shared" si="7"/>
        <v>0.1359311840425404</v>
      </c>
      <c r="N48" s="13">
        <f t="shared" si="8"/>
        <v>3.6783318229871544</v>
      </c>
      <c r="O48" s="12" t="s">
        <v>239</v>
      </c>
    </row>
    <row r="49" spans="1:15" x14ac:dyDescent="0.25">
      <c r="A49" s="30">
        <v>38</v>
      </c>
      <c r="B49" s="31" t="s">
        <v>233</v>
      </c>
      <c r="C49" s="32">
        <v>1.4</v>
      </c>
      <c r="D49" s="33" t="s">
        <v>210</v>
      </c>
      <c r="E49" s="48" t="str">
        <f t="shared" si="0"/>
        <v>Significantly Different</v>
      </c>
      <c r="G49" s="12">
        <f t="shared" si="1"/>
        <v>1.4</v>
      </c>
      <c r="H49" s="12">
        <f t="shared" si="2"/>
        <v>6</v>
      </c>
      <c r="I49" s="12" t="str">
        <f t="shared" si="3"/>
        <v>+/-</v>
      </c>
      <c r="J49" s="12" t="str">
        <f t="shared" si="4"/>
        <v>0.2</v>
      </c>
      <c r="K49" s="13">
        <f t="shared" si="5"/>
        <v>0.12158054711246201</v>
      </c>
      <c r="L49" s="13">
        <f t="shared" si="6"/>
        <v>0.5</v>
      </c>
      <c r="M49" s="13">
        <f t="shared" si="7"/>
        <v>0.1359311840425404</v>
      </c>
      <c r="N49" s="13">
        <f t="shared" si="8"/>
        <v>3.6783318229871544</v>
      </c>
      <c r="O49" s="12" t="s">
        <v>248</v>
      </c>
    </row>
    <row r="50" spans="1:15" x14ac:dyDescent="0.25">
      <c r="A50" s="30">
        <v>38</v>
      </c>
      <c r="B50" s="31" t="s">
        <v>219</v>
      </c>
      <c r="C50" s="32">
        <v>1.4</v>
      </c>
      <c r="D50" s="33" t="s">
        <v>206</v>
      </c>
      <c r="E50" s="48" t="str">
        <f t="shared" si="0"/>
        <v>Significantly Different</v>
      </c>
      <c r="G50" s="12">
        <f t="shared" si="1"/>
        <v>1.4</v>
      </c>
      <c r="H50" s="12">
        <f t="shared" si="2"/>
        <v>6</v>
      </c>
      <c r="I50" s="12" t="str">
        <f t="shared" si="3"/>
        <v>+/-</v>
      </c>
      <c r="J50" s="12" t="str">
        <f t="shared" si="4"/>
        <v>0.1</v>
      </c>
      <c r="K50" s="13">
        <f t="shared" si="5"/>
        <v>6.0790273556231005E-2</v>
      </c>
      <c r="L50" s="13">
        <f t="shared" si="6"/>
        <v>0.5</v>
      </c>
      <c r="M50" s="13">
        <f t="shared" si="7"/>
        <v>8.5970429323592404E-2</v>
      </c>
      <c r="N50" s="13">
        <f t="shared" si="8"/>
        <v>5.8159532752593535</v>
      </c>
      <c r="O50" s="12" t="s">
        <v>245</v>
      </c>
    </row>
    <row r="51" spans="1:15" x14ac:dyDescent="0.25">
      <c r="A51" s="30">
        <v>38</v>
      </c>
      <c r="B51" s="31" t="s">
        <v>241</v>
      </c>
      <c r="C51" s="32">
        <v>1.4</v>
      </c>
      <c r="D51" s="33" t="s">
        <v>210</v>
      </c>
      <c r="E51" s="48" t="str">
        <f t="shared" si="0"/>
        <v>Significantly Different</v>
      </c>
      <c r="G51" s="12">
        <f t="shared" si="1"/>
        <v>1.4</v>
      </c>
      <c r="H51" s="12">
        <f t="shared" si="2"/>
        <v>6</v>
      </c>
      <c r="I51" s="12" t="str">
        <f t="shared" si="3"/>
        <v>+/-</v>
      </c>
      <c r="J51" s="12" t="str">
        <f t="shared" si="4"/>
        <v>0.2</v>
      </c>
      <c r="K51" s="13">
        <f t="shared" si="5"/>
        <v>0.12158054711246201</v>
      </c>
      <c r="L51" s="13">
        <f t="shared" si="6"/>
        <v>0.5</v>
      </c>
      <c r="M51" s="13">
        <f t="shared" si="7"/>
        <v>0.1359311840425404</v>
      </c>
      <c r="N51" s="13">
        <f t="shared" si="8"/>
        <v>3.6783318229871544</v>
      </c>
      <c r="O51" s="12" t="s">
        <v>263</v>
      </c>
    </row>
    <row r="52" spans="1:15" x14ac:dyDescent="0.25">
      <c r="A52" s="30">
        <v>38</v>
      </c>
      <c r="B52" s="31" t="s">
        <v>252</v>
      </c>
      <c r="C52" s="32">
        <v>1.4</v>
      </c>
      <c r="D52" s="33" t="s">
        <v>210</v>
      </c>
      <c r="E52" s="48" t="str">
        <f t="shared" si="0"/>
        <v>Significantly Different</v>
      </c>
      <c r="G52" s="12">
        <f t="shared" si="1"/>
        <v>1.4</v>
      </c>
      <c r="H52" s="12">
        <f t="shared" si="2"/>
        <v>6</v>
      </c>
      <c r="I52" s="12" t="str">
        <f t="shared" si="3"/>
        <v>+/-</v>
      </c>
      <c r="J52" s="12" t="str">
        <f t="shared" si="4"/>
        <v>0.2</v>
      </c>
      <c r="K52" s="13">
        <f t="shared" si="5"/>
        <v>0.12158054711246201</v>
      </c>
      <c r="L52" s="13">
        <f t="shared" si="6"/>
        <v>0.5</v>
      </c>
      <c r="M52" s="13">
        <f t="shared" si="7"/>
        <v>0.1359311840425404</v>
      </c>
      <c r="N52" s="13">
        <f t="shared" si="8"/>
        <v>3.6783318229871544</v>
      </c>
      <c r="O52" s="12" t="s">
        <v>238</v>
      </c>
    </row>
    <row r="53" spans="1:15" x14ac:dyDescent="0.25">
      <c r="A53" s="30">
        <v>38</v>
      </c>
      <c r="B53" s="31" t="s">
        <v>260</v>
      </c>
      <c r="C53" s="32">
        <v>1.4</v>
      </c>
      <c r="D53" s="33" t="s">
        <v>206</v>
      </c>
      <c r="E53" s="48" t="str">
        <f t="shared" si="0"/>
        <v>Significantly Different</v>
      </c>
      <c r="G53" s="12">
        <f t="shared" si="1"/>
        <v>1.4</v>
      </c>
      <c r="H53" s="12">
        <f t="shared" si="2"/>
        <v>6</v>
      </c>
      <c r="I53" s="12" t="str">
        <f t="shared" si="3"/>
        <v>+/-</v>
      </c>
      <c r="J53" s="12" t="str">
        <f t="shared" si="4"/>
        <v>0.1</v>
      </c>
      <c r="K53" s="13">
        <f t="shared" si="5"/>
        <v>6.0790273556231005E-2</v>
      </c>
      <c r="L53" s="13">
        <f t="shared" si="6"/>
        <v>0.5</v>
      </c>
      <c r="M53" s="13">
        <f t="shared" si="7"/>
        <v>8.5970429323592404E-2</v>
      </c>
      <c r="N53" s="13">
        <f t="shared" si="8"/>
        <v>5.8159532752593535</v>
      </c>
      <c r="O53" s="12" t="s">
        <v>251</v>
      </c>
    </row>
    <row r="54" spans="1:15" x14ac:dyDescent="0.25">
      <c r="A54" s="30">
        <v>38</v>
      </c>
      <c r="B54" s="31" t="s">
        <v>245</v>
      </c>
      <c r="C54" s="32">
        <v>1.4</v>
      </c>
      <c r="D54" s="33" t="s">
        <v>228</v>
      </c>
      <c r="E54" s="48" t="str">
        <f t="shared" si="0"/>
        <v>Significantly Different</v>
      </c>
      <c r="G54" s="12">
        <f t="shared" si="1"/>
        <v>1.4</v>
      </c>
      <c r="H54" s="12">
        <f t="shared" si="2"/>
        <v>6</v>
      </c>
      <c r="I54" s="12" t="str">
        <f t="shared" si="3"/>
        <v>+/-</v>
      </c>
      <c r="J54" s="12" t="str">
        <f t="shared" si="4"/>
        <v>0.3</v>
      </c>
      <c r="K54" s="13">
        <f t="shared" si="5"/>
        <v>0.18237082066869301</v>
      </c>
      <c r="L54" s="13">
        <f t="shared" si="6"/>
        <v>0.5</v>
      </c>
      <c r="M54" s="13">
        <f t="shared" si="7"/>
        <v>0.19223572402239389</v>
      </c>
      <c r="N54" s="13">
        <f t="shared" si="8"/>
        <v>2.6009733754884921</v>
      </c>
      <c r="O54" s="12" t="s">
        <v>258</v>
      </c>
    </row>
    <row r="55" spans="1:15" x14ac:dyDescent="0.25">
      <c r="A55" s="30">
        <v>38</v>
      </c>
      <c r="B55" s="31" t="s">
        <v>216</v>
      </c>
      <c r="C55" s="32">
        <v>1.4</v>
      </c>
      <c r="D55" s="33" t="s">
        <v>228</v>
      </c>
      <c r="E55" s="48" t="str">
        <f t="shared" si="0"/>
        <v>Significantly Different</v>
      </c>
      <c r="G55" s="12">
        <f t="shared" si="1"/>
        <v>1.4</v>
      </c>
      <c r="H55" s="12">
        <f t="shared" si="2"/>
        <v>6</v>
      </c>
      <c r="I55" s="12" t="str">
        <f t="shared" si="3"/>
        <v>+/-</v>
      </c>
      <c r="J55" s="12" t="str">
        <f t="shared" si="4"/>
        <v>0.3</v>
      </c>
      <c r="K55" s="13">
        <f t="shared" si="5"/>
        <v>0.18237082066869301</v>
      </c>
      <c r="L55" s="13">
        <f t="shared" si="6"/>
        <v>0.5</v>
      </c>
      <c r="M55" s="13">
        <f t="shared" si="7"/>
        <v>0.19223572402239389</v>
      </c>
      <c r="N55" s="13">
        <f t="shared" si="8"/>
        <v>2.6009733754884921</v>
      </c>
      <c r="O55" s="12" t="s">
        <v>232</v>
      </c>
    </row>
    <row r="56" spans="1:15" x14ac:dyDescent="0.25">
      <c r="A56" s="30">
        <v>46</v>
      </c>
      <c r="B56" s="31" t="s">
        <v>221</v>
      </c>
      <c r="C56" s="32">
        <v>1.3</v>
      </c>
      <c r="D56" s="33" t="s">
        <v>210</v>
      </c>
      <c r="E56" s="48" t="str">
        <f t="shared" si="0"/>
        <v>Significantly Different</v>
      </c>
      <c r="G56" s="12">
        <f t="shared" si="1"/>
        <v>1.3</v>
      </c>
      <c r="H56" s="12">
        <f t="shared" si="2"/>
        <v>6</v>
      </c>
      <c r="I56" s="12" t="str">
        <f t="shared" si="3"/>
        <v>+/-</v>
      </c>
      <c r="J56" s="12" t="str">
        <f t="shared" si="4"/>
        <v>0.2</v>
      </c>
      <c r="K56" s="13">
        <f t="shared" si="5"/>
        <v>0.12158054711246201</v>
      </c>
      <c r="L56" s="13">
        <f t="shared" si="6"/>
        <v>0.59999999999999987</v>
      </c>
      <c r="M56" s="13">
        <f t="shared" si="7"/>
        <v>0.1359311840425404</v>
      </c>
      <c r="N56" s="13">
        <f t="shared" si="8"/>
        <v>4.4139981875845837</v>
      </c>
      <c r="O56" s="12" t="s">
        <v>209</v>
      </c>
    </row>
    <row r="57" spans="1:15" x14ac:dyDescent="0.25">
      <c r="A57" s="30">
        <v>46</v>
      </c>
      <c r="B57" s="31" t="s">
        <v>237</v>
      </c>
      <c r="C57" s="32">
        <v>1.3</v>
      </c>
      <c r="D57" s="33" t="s">
        <v>206</v>
      </c>
      <c r="E57" s="48" t="str">
        <f t="shared" si="0"/>
        <v>Significantly Different</v>
      </c>
      <c r="G57" s="12">
        <f t="shared" si="1"/>
        <v>1.3</v>
      </c>
      <c r="H57" s="12">
        <f t="shared" si="2"/>
        <v>6</v>
      </c>
      <c r="I57" s="12" t="str">
        <f t="shared" si="3"/>
        <v>+/-</v>
      </c>
      <c r="J57" s="12" t="str">
        <f t="shared" si="4"/>
        <v>0.1</v>
      </c>
      <c r="K57" s="13">
        <f t="shared" si="5"/>
        <v>6.0790273556231005E-2</v>
      </c>
      <c r="L57" s="13">
        <f t="shared" si="6"/>
        <v>0.59999999999999987</v>
      </c>
      <c r="M57" s="13">
        <f t="shared" si="7"/>
        <v>8.5970429323592404E-2</v>
      </c>
      <c r="N57" s="13">
        <f t="shared" si="8"/>
        <v>6.9791439303112224</v>
      </c>
      <c r="O57" s="12" t="s">
        <v>262</v>
      </c>
    </row>
    <row r="58" spans="1:15" x14ac:dyDescent="0.25">
      <c r="A58" s="30">
        <v>46</v>
      </c>
      <c r="B58" s="31" t="s">
        <v>249</v>
      </c>
      <c r="C58" s="32">
        <v>1.3</v>
      </c>
      <c r="D58" s="33" t="s">
        <v>206</v>
      </c>
      <c r="E58" s="48" t="str">
        <f t="shared" si="0"/>
        <v>Significantly Different</v>
      </c>
      <c r="G58" s="12">
        <f t="shared" si="1"/>
        <v>1.3</v>
      </c>
      <c r="H58" s="12">
        <f t="shared" si="2"/>
        <v>6</v>
      </c>
      <c r="I58" s="12" t="str">
        <f t="shared" si="3"/>
        <v>+/-</v>
      </c>
      <c r="J58" s="12" t="str">
        <f t="shared" si="4"/>
        <v>0.1</v>
      </c>
      <c r="K58" s="13">
        <f t="shared" si="5"/>
        <v>6.0790273556231005E-2</v>
      </c>
      <c r="L58" s="13">
        <f t="shared" si="6"/>
        <v>0.59999999999999987</v>
      </c>
      <c r="M58" s="13">
        <f t="shared" si="7"/>
        <v>8.5970429323592404E-2</v>
      </c>
      <c r="N58" s="13">
        <f t="shared" si="8"/>
        <v>6.9791439303112224</v>
      </c>
      <c r="O58" s="12" t="s">
        <v>256</v>
      </c>
    </row>
    <row r="59" spans="1:15" x14ac:dyDescent="0.25">
      <c r="A59" s="30">
        <v>49</v>
      </c>
      <c r="B59" s="31" t="s">
        <v>250</v>
      </c>
      <c r="C59" s="32">
        <v>1.2</v>
      </c>
      <c r="D59" s="33" t="s">
        <v>210</v>
      </c>
      <c r="E59" s="48" t="str">
        <f t="shared" si="0"/>
        <v>Significantly Different</v>
      </c>
      <c r="G59" s="12">
        <f t="shared" si="1"/>
        <v>1.2</v>
      </c>
      <c r="H59" s="12">
        <f t="shared" si="2"/>
        <v>6</v>
      </c>
      <c r="I59" s="12" t="str">
        <f t="shared" si="3"/>
        <v>+/-</v>
      </c>
      <c r="J59" s="12" t="str">
        <f t="shared" si="4"/>
        <v>0.2</v>
      </c>
      <c r="K59" s="13">
        <f t="shared" si="5"/>
        <v>0.12158054711246201</v>
      </c>
      <c r="L59" s="13">
        <f t="shared" si="6"/>
        <v>0.7</v>
      </c>
      <c r="M59" s="13">
        <f t="shared" si="7"/>
        <v>0.1359311840425404</v>
      </c>
      <c r="N59" s="13">
        <f t="shared" si="8"/>
        <v>5.1496645521820152</v>
      </c>
      <c r="O59" s="12" t="s">
        <v>212</v>
      </c>
    </row>
    <row r="60" spans="1:15" x14ac:dyDescent="0.25">
      <c r="A60" s="30">
        <v>50</v>
      </c>
      <c r="B60" s="31" t="s">
        <v>230</v>
      </c>
      <c r="C60" s="32">
        <v>1.1000000000000001</v>
      </c>
      <c r="D60" s="33" t="s">
        <v>210</v>
      </c>
      <c r="E60" s="48" t="str">
        <f t="shared" si="0"/>
        <v>Significantly Different</v>
      </c>
      <c r="G60" s="12">
        <f t="shared" si="1"/>
        <v>1.1000000000000001</v>
      </c>
      <c r="H60" s="12">
        <f t="shared" si="2"/>
        <v>6</v>
      </c>
      <c r="I60" s="12" t="str">
        <f t="shared" si="3"/>
        <v>+/-</v>
      </c>
      <c r="J60" s="12" t="str">
        <f t="shared" si="4"/>
        <v>0.2</v>
      </c>
      <c r="K60" s="13">
        <f t="shared" si="5"/>
        <v>0.12158054711246201</v>
      </c>
      <c r="L60" s="13">
        <f t="shared" si="6"/>
        <v>0.79999999999999982</v>
      </c>
      <c r="M60" s="13">
        <f t="shared" si="7"/>
        <v>0.1359311840425404</v>
      </c>
      <c r="N60" s="13">
        <f t="shared" si="8"/>
        <v>5.8853309167794459</v>
      </c>
      <c r="O60" s="12" t="s">
        <v>234</v>
      </c>
    </row>
    <row r="61" spans="1:15" x14ac:dyDescent="0.25">
      <c r="A61" s="30">
        <v>51</v>
      </c>
      <c r="B61" s="31" t="s">
        <v>224</v>
      </c>
      <c r="C61" s="32">
        <v>1</v>
      </c>
      <c r="D61" s="33" t="s">
        <v>210</v>
      </c>
      <c r="E61" s="48" t="str">
        <f t="shared" si="0"/>
        <v>Significantly Different</v>
      </c>
      <c r="G61" s="12">
        <f t="shared" si="1"/>
        <v>1</v>
      </c>
      <c r="H61" s="12">
        <f t="shared" si="2"/>
        <v>6</v>
      </c>
      <c r="I61" s="12" t="str">
        <f t="shared" si="3"/>
        <v>+/-</v>
      </c>
      <c r="J61" s="12" t="str">
        <f t="shared" si="4"/>
        <v>0.2</v>
      </c>
      <c r="K61" s="13">
        <f t="shared" si="5"/>
        <v>0.12158054711246201</v>
      </c>
      <c r="L61" s="13">
        <f t="shared" si="6"/>
        <v>0.89999999999999991</v>
      </c>
      <c r="M61" s="13">
        <f t="shared" si="7"/>
        <v>0.1359311840425404</v>
      </c>
      <c r="N61" s="13">
        <f t="shared" si="8"/>
        <v>6.6209972813768774</v>
      </c>
      <c r="O61" s="12" t="s">
        <v>216</v>
      </c>
    </row>
    <row r="62" spans="1:15" ht="15.75" thickBot="1" x14ac:dyDescent="0.3">
      <c r="A62" s="36"/>
      <c r="B62" s="37" t="s">
        <v>264</v>
      </c>
      <c r="C62" s="38">
        <v>1.4</v>
      </c>
      <c r="D62" s="39" t="s">
        <v>210</v>
      </c>
      <c r="E62" s="49" t="str">
        <f t="shared" si="0"/>
        <v>Significantly Different</v>
      </c>
      <c r="G62" s="12">
        <f t="shared" si="1"/>
        <v>1.4</v>
      </c>
      <c r="H62" s="12">
        <f t="shared" si="2"/>
        <v>6</v>
      </c>
      <c r="I62" s="12" t="str">
        <f t="shared" si="3"/>
        <v>+/-</v>
      </c>
      <c r="J62" s="12" t="str">
        <f t="shared" si="4"/>
        <v>0.2</v>
      </c>
      <c r="K62" s="13">
        <f t="shared" si="5"/>
        <v>0.12158054711246201</v>
      </c>
      <c r="L62" s="13">
        <f t="shared" si="6"/>
        <v>0.5</v>
      </c>
      <c r="M62" s="13">
        <f t="shared" si="7"/>
        <v>0.1359311840425404</v>
      </c>
      <c r="N62" s="13">
        <f t="shared" si="8"/>
        <v>3.6783318229871544</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125" priority="5" operator="equal">
      <formula>"State Selected"</formula>
    </cfRule>
    <cfRule type="cellIs" dxfId="124" priority="6" operator="equal">
      <formula>"Not Significantly Different"</formula>
    </cfRule>
  </conditionalFormatting>
  <conditionalFormatting sqref="E10:E62">
    <cfRule type="cellIs" dxfId="123" priority="1" operator="equal">
      <formula>"OTHER ERROR"</formula>
    </cfRule>
    <cfRule type="cellIs" dxfId="122" priority="2" operator="equal">
      <formula>"Statistical Test not applicable"</formula>
    </cfRule>
    <cfRule type="cellIs" dxfId="121" priority="3" operator="equal">
      <formula>"Geography Selected"</formula>
    </cfRule>
    <cfRule type="cellIs" dxfId="120"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D8E7BEA2-8D59-458B-B3B9-7DF76D84EAA4}">
      <formula1>$O$10:$O$62</formula1>
    </dataValidation>
  </dataValidation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6FA54-05C8-4051-9728-D29BBD3A95C7}">
  <sheetPr codeName="Sheet140"/>
  <dimension ref="A1:P73"/>
  <sheetViews>
    <sheetView zoomScaleNormal="100" workbookViewId="0">
      <pane ySplit="9" topLeftCell="A42" activePane="bottomLeft" state="frozen"/>
      <selection pane="bottomLeft" activeCell="R55" sqref="R55"/>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139</v>
      </c>
    </row>
    <row r="2" spans="1:16" x14ac:dyDescent="0.25">
      <c r="A2" s="14" t="s">
        <v>181</v>
      </c>
      <c r="B2" s="12" t="s">
        <v>706</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80.5</v>
      </c>
      <c r="C6" s="12" t="s">
        <v>188</v>
      </c>
      <c r="H6" s="19" t="s">
        <v>189</v>
      </c>
      <c r="I6" s="12">
        <f>VLOOKUP($B$4,$B$9:$K$62,6,FALSE)</f>
        <v>80.5</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80.5</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80.5</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237</v>
      </c>
      <c r="C11" s="32">
        <v>85</v>
      </c>
      <c r="D11" s="35" t="s">
        <v>228</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85</v>
      </c>
      <c r="H11" s="12">
        <f t="shared" ref="H11:H62" si="2">LEN(TRIM(D11))</f>
        <v>6</v>
      </c>
      <c r="I11" s="12" t="str">
        <f t="shared" ref="I11:I62" si="3">IF(H11&gt;=3,MID(TRIM(D11),1,3),"NO")</f>
        <v>+/-</v>
      </c>
      <c r="J11" s="12" t="str">
        <f t="shared" ref="J11:J62" si="4">IF(TRIM(I11)="+/-",MID(TRIM(D11),4,H11-3),D11)</f>
        <v>0.3</v>
      </c>
      <c r="K11" s="13">
        <f t="shared" ref="K11:K62" si="5">IF(TRIM(J11)="*****",0,IF(ISERROR(VALUE(J11)),"NA",VALUE(J11/$I$4)))</f>
        <v>0.18237082066869301</v>
      </c>
      <c r="L11" s="13">
        <f t="shared" ref="L11:L62" si="6">IF(AND(ISNUMBER(G11),ISNUMBER($I$6)),$I$6-G11,"N/A")</f>
        <v>-4.5</v>
      </c>
      <c r="M11" s="13">
        <f t="shared" ref="M11:M62" si="7">IF(AND(ISNUMBER(K11),ISNUMBER($I$7)),SQRT(K11^2+($I$7)^2),"N/A")</f>
        <v>0.19223572402239389</v>
      </c>
      <c r="N11" s="13">
        <f>IF(AND(ISNUMBER(L11),ISNUMBER(M11),M11&lt;&gt;0),L11/M11,"NA")</f>
        <v>-23.408760379396426</v>
      </c>
      <c r="O11" s="12" t="s">
        <v>208</v>
      </c>
    </row>
    <row r="12" spans="1:16" x14ac:dyDescent="0.25">
      <c r="A12" s="30">
        <v>1</v>
      </c>
      <c r="B12" s="31" t="s">
        <v>249</v>
      </c>
      <c r="C12" s="32">
        <v>85</v>
      </c>
      <c r="D12" s="33" t="s">
        <v>210</v>
      </c>
      <c r="E12" s="48" t="str">
        <f t="shared" si="0"/>
        <v>Significantly Different</v>
      </c>
      <c r="G12" s="12">
        <f t="shared" si="1"/>
        <v>85</v>
      </c>
      <c r="H12" s="12">
        <f t="shared" si="2"/>
        <v>6</v>
      </c>
      <c r="I12" s="12" t="str">
        <f t="shared" si="3"/>
        <v>+/-</v>
      </c>
      <c r="J12" s="12" t="str">
        <f t="shared" si="4"/>
        <v>0.2</v>
      </c>
      <c r="K12" s="13">
        <f t="shared" si="5"/>
        <v>0.12158054711246201</v>
      </c>
      <c r="L12" s="13">
        <f t="shared" si="6"/>
        <v>-4.5</v>
      </c>
      <c r="M12" s="13">
        <f t="shared" si="7"/>
        <v>0.1359311840425404</v>
      </c>
      <c r="N12" s="13">
        <f t="shared" ref="N12:N62" si="8">IF(AND(ISNUMBER(L12),ISNUMBER(M12),M12&lt;&gt;0),L12/M12,"NA")</f>
        <v>-33.104986406884386</v>
      </c>
      <c r="O12" s="12" t="s">
        <v>211</v>
      </c>
    </row>
    <row r="13" spans="1:16" x14ac:dyDescent="0.25">
      <c r="A13" s="30">
        <v>3</v>
      </c>
      <c r="B13" s="31" t="s">
        <v>248</v>
      </c>
      <c r="C13" s="32">
        <v>84.6</v>
      </c>
      <c r="D13" s="33" t="s">
        <v>228</v>
      </c>
      <c r="E13" s="48" t="str">
        <f t="shared" si="0"/>
        <v>Significantly Different</v>
      </c>
      <c r="G13" s="12">
        <f t="shared" si="1"/>
        <v>84.6</v>
      </c>
      <c r="H13" s="12">
        <f t="shared" si="2"/>
        <v>6</v>
      </c>
      <c r="I13" s="12" t="str">
        <f t="shared" si="3"/>
        <v>+/-</v>
      </c>
      <c r="J13" s="12" t="str">
        <f t="shared" si="4"/>
        <v>0.3</v>
      </c>
      <c r="K13" s="13">
        <f t="shared" si="5"/>
        <v>0.18237082066869301</v>
      </c>
      <c r="L13" s="13">
        <f t="shared" si="6"/>
        <v>-4.0999999999999943</v>
      </c>
      <c r="M13" s="13">
        <f t="shared" si="7"/>
        <v>0.19223572402239389</v>
      </c>
      <c r="N13" s="13">
        <f t="shared" si="8"/>
        <v>-21.327981679005603</v>
      </c>
      <c r="O13" s="12" t="s">
        <v>213</v>
      </c>
    </row>
    <row r="14" spans="1:16" x14ac:dyDescent="0.25">
      <c r="A14" s="30">
        <v>4</v>
      </c>
      <c r="B14" s="31" t="s">
        <v>235</v>
      </c>
      <c r="C14" s="32">
        <v>83.6</v>
      </c>
      <c r="D14" s="33" t="s">
        <v>228</v>
      </c>
      <c r="E14" s="48" t="str">
        <f t="shared" si="0"/>
        <v>Significantly Different</v>
      </c>
      <c r="G14" s="12">
        <f t="shared" si="1"/>
        <v>83.6</v>
      </c>
      <c r="H14" s="12">
        <f t="shared" si="2"/>
        <v>6</v>
      </c>
      <c r="I14" s="12" t="str">
        <f t="shared" si="3"/>
        <v>+/-</v>
      </c>
      <c r="J14" s="12" t="str">
        <f t="shared" si="4"/>
        <v>0.3</v>
      </c>
      <c r="K14" s="13">
        <f t="shared" si="5"/>
        <v>0.18237082066869301</v>
      </c>
      <c r="L14" s="13">
        <f t="shared" si="6"/>
        <v>-3.0999999999999943</v>
      </c>
      <c r="M14" s="13">
        <f t="shared" si="7"/>
        <v>0.19223572402239389</v>
      </c>
      <c r="N14" s="13">
        <f t="shared" si="8"/>
        <v>-16.12603492802862</v>
      </c>
      <c r="O14" s="12" t="s">
        <v>215</v>
      </c>
    </row>
    <row r="15" spans="1:16" x14ac:dyDescent="0.25">
      <c r="A15" s="30">
        <v>5</v>
      </c>
      <c r="B15" s="31" t="s">
        <v>234</v>
      </c>
      <c r="C15" s="32">
        <v>83.5</v>
      </c>
      <c r="D15" s="33" t="s">
        <v>255</v>
      </c>
      <c r="E15" s="48" t="str">
        <f t="shared" si="0"/>
        <v>Significantly Different</v>
      </c>
      <c r="G15" s="12">
        <f t="shared" si="1"/>
        <v>83.5</v>
      </c>
      <c r="H15" s="12">
        <f t="shared" si="2"/>
        <v>6</v>
      </c>
      <c r="I15" s="12" t="str">
        <f t="shared" si="3"/>
        <v>+/-</v>
      </c>
      <c r="J15" s="12" t="str">
        <f t="shared" si="4"/>
        <v>0.4</v>
      </c>
      <c r="K15" s="13">
        <f t="shared" si="5"/>
        <v>0.24316109422492402</v>
      </c>
      <c r="L15" s="13">
        <f t="shared" si="6"/>
        <v>-3</v>
      </c>
      <c r="M15" s="13">
        <f t="shared" si="7"/>
        <v>0.25064471888253259</v>
      </c>
      <c r="N15" s="13">
        <f t="shared" si="8"/>
        <v>-11.969133095543031</v>
      </c>
      <c r="O15" s="12" t="s">
        <v>218</v>
      </c>
    </row>
    <row r="16" spans="1:16" x14ac:dyDescent="0.25">
      <c r="A16" s="30">
        <v>6</v>
      </c>
      <c r="B16" s="31" t="s">
        <v>243</v>
      </c>
      <c r="C16" s="32">
        <v>83.4</v>
      </c>
      <c r="D16" s="33" t="s">
        <v>228</v>
      </c>
      <c r="E16" s="48" t="str">
        <f t="shared" si="0"/>
        <v>Significantly Different</v>
      </c>
      <c r="G16" s="12">
        <f t="shared" si="1"/>
        <v>83.4</v>
      </c>
      <c r="H16" s="12">
        <f t="shared" si="2"/>
        <v>6</v>
      </c>
      <c r="I16" s="12" t="str">
        <f t="shared" si="3"/>
        <v>+/-</v>
      </c>
      <c r="J16" s="12" t="str">
        <f t="shared" si="4"/>
        <v>0.3</v>
      </c>
      <c r="K16" s="13">
        <f t="shared" si="5"/>
        <v>0.18237082066869301</v>
      </c>
      <c r="L16" s="13">
        <f t="shared" si="6"/>
        <v>-2.9000000000000057</v>
      </c>
      <c r="M16" s="13">
        <f t="shared" si="7"/>
        <v>0.19223572402239389</v>
      </c>
      <c r="N16" s="13">
        <f t="shared" si="8"/>
        <v>-15.085645577833283</v>
      </c>
      <c r="O16" s="12" t="s">
        <v>220</v>
      </c>
    </row>
    <row r="17" spans="1:15" x14ac:dyDescent="0.25">
      <c r="A17" s="30">
        <v>7</v>
      </c>
      <c r="B17" s="31" t="s">
        <v>240</v>
      </c>
      <c r="C17" s="32">
        <v>83.2</v>
      </c>
      <c r="D17" s="33" t="s">
        <v>228</v>
      </c>
      <c r="E17" s="48" t="str">
        <f t="shared" si="0"/>
        <v>Significantly Different</v>
      </c>
      <c r="G17" s="12">
        <f t="shared" si="1"/>
        <v>83.2</v>
      </c>
      <c r="H17" s="12">
        <f t="shared" si="2"/>
        <v>6</v>
      </c>
      <c r="I17" s="12" t="str">
        <f t="shared" si="3"/>
        <v>+/-</v>
      </c>
      <c r="J17" s="12" t="str">
        <f t="shared" si="4"/>
        <v>0.3</v>
      </c>
      <c r="K17" s="13">
        <f t="shared" si="5"/>
        <v>0.18237082066869301</v>
      </c>
      <c r="L17" s="13">
        <f t="shared" si="6"/>
        <v>-2.7000000000000028</v>
      </c>
      <c r="M17" s="13">
        <f t="shared" si="7"/>
        <v>0.19223572402239389</v>
      </c>
      <c r="N17" s="13">
        <f t="shared" si="8"/>
        <v>-14.045256227637871</v>
      </c>
      <c r="O17" s="12" t="s">
        <v>222</v>
      </c>
    </row>
    <row r="18" spans="1:15" x14ac:dyDescent="0.25">
      <c r="A18" s="30">
        <v>8</v>
      </c>
      <c r="B18" s="31" t="s">
        <v>229</v>
      </c>
      <c r="C18" s="32">
        <v>82.7</v>
      </c>
      <c r="D18" s="33" t="s">
        <v>210</v>
      </c>
      <c r="E18" s="48" t="str">
        <f t="shared" si="0"/>
        <v>Significantly Different</v>
      </c>
      <c r="G18" s="12">
        <f t="shared" si="1"/>
        <v>82.7</v>
      </c>
      <c r="H18" s="12">
        <f t="shared" si="2"/>
        <v>6</v>
      </c>
      <c r="I18" s="12" t="str">
        <f t="shared" si="3"/>
        <v>+/-</v>
      </c>
      <c r="J18" s="12" t="str">
        <f t="shared" si="4"/>
        <v>0.2</v>
      </c>
      <c r="K18" s="13">
        <f t="shared" si="5"/>
        <v>0.12158054711246201</v>
      </c>
      <c r="L18" s="13">
        <f t="shared" si="6"/>
        <v>-2.2000000000000028</v>
      </c>
      <c r="M18" s="13">
        <f t="shared" si="7"/>
        <v>0.1359311840425404</v>
      </c>
      <c r="N18" s="13">
        <f t="shared" si="8"/>
        <v>-16.1846600211435</v>
      </c>
      <c r="O18" s="12" t="s">
        <v>224</v>
      </c>
    </row>
    <row r="19" spans="1:15" x14ac:dyDescent="0.25">
      <c r="A19" s="30">
        <v>8</v>
      </c>
      <c r="B19" s="31" t="s">
        <v>254</v>
      </c>
      <c r="C19" s="32">
        <v>82.7</v>
      </c>
      <c r="D19" s="33" t="s">
        <v>217</v>
      </c>
      <c r="E19" s="48" t="str">
        <f t="shared" si="0"/>
        <v>Significantly Different</v>
      </c>
      <c r="G19" s="12">
        <f t="shared" si="1"/>
        <v>82.7</v>
      </c>
      <c r="H19" s="12">
        <f t="shared" si="2"/>
        <v>6</v>
      </c>
      <c r="I19" s="12" t="str">
        <f t="shared" si="3"/>
        <v>+/-</v>
      </c>
      <c r="J19" s="12" t="str">
        <f t="shared" si="4"/>
        <v>0.5</v>
      </c>
      <c r="K19" s="13">
        <f t="shared" si="5"/>
        <v>0.303951367781155</v>
      </c>
      <c r="L19" s="13">
        <f t="shared" si="6"/>
        <v>-2.2000000000000028</v>
      </c>
      <c r="M19" s="13">
        <f t="shared" si="7"/>
        <v>0.30997079109986531</v>
      </c>
      <c r="N19" s="13">
        <f t="shared" si="8"/>
        <v>-7.0974429306508897</v>
      </c>
      <c r="O19" s="12" t="s">
        <v>226</v>
      </c>
    </row>
    <row r="20" spans="1:15" x14ac:dyDescent="0.25">
      <c r="A20" s="30">
        <v>10</v>
      </c>
      <c r="B20" s="31" t="s">
        <v>242</v>
      </c>
      <c r="C20" s="32">
        <v>82.6</v>
      </c>
      <c r="D20" s="35" t="s">
        <v>255</v>
      </c>
      <c r="E20" s="48" t="str">
        <f t="shared" si="0"/>
        <v>Significantly Different</v>
      </c>
      <c r="G20" s="12">
        <f t="shared" si="1"/>
        <v>82.6</v>
      </c>
      <c r="H20" s="12">
        <f t="shared" si="2"/>
        <v>6</v>
      </c>
      <c r="I20" s="12" t="str">
        <f t="shared" si="3"/>
        <v>+/-</v>
      </c>
      <c r="J20" s="12" t="str">
        <f t="shared" si="4"/>
        <v>0.4</v>
      </c>
      <c r="K20" s="13">
        <f t="shared" si="5"/>
        <v>0.24316109422492402</v>
      </c>
      <c r="L20" s="13">
        <f t="shared" si="6"/>
        <v>-2.0999999999999943</v>
      </c>
      <c r="M20" s="13">
        <f t="shared" si="7"/>
        <v>0.25064471888253259</v>
      </c>
      <c r="N20" s="13">
        <f t="shared" si="8"/>
        <v>-8.3783931668800982</v>
      </c>
      <c r="O20" s="12" t="s">
        <v>229</v>
      </c>
    </row>
    <row r="21" spans="1:15" x14ac:dyDescent="0.25">
      <c r="A21" s="30">
        <v>10</v>
      </c>
      <c r="B21" s="31" t="s">
        <v>245</v>
      </c>
      <c r="C21" s="32">
        <v>82.6</v>
      </c>
      <c r="D21" s="33" t="s">
        <v>320</v>
      </c>
      <c r="E21" s="48" t="str">
        <f t="shared" si="0"/>
        <v>Significantly Different</v>
      </c>
      <c r="G21" s="12">
        <f t="shared" si="1"/>
        <v>82.6</v>
      </c>
      <c r="H21" s="12">
        <f t="shared" si="2"/>
        <v>6</v>
      </c>
      <c r="I21" s="12" t="str">
        <f t="shared" si="3"/>
        <v>+/-</v>
      </c>
      <c r="J21" s="12" t="str">
        <f t="shared" si="4"/>
        <v>1.0</v>
      </c>
      <c r="K21" s="13">
        <f t="shared" si="5"/>
        <v>0.60790273556231</v>
      </c>
      <c r="L21" s="13">
        <f t="shared" si="6"/>
        <v>-2.0999999999999943</v>
      </c>
      <c r="M21" s="13">
        <f t="shared" si="7"/>
        <v>0.61093468821403585</v>
      </c>
      <c r="N21" s="13">
        <f t="shared" si="8"/>
        <v>-3.4373559735803982</v>
      </c>
      <c r="O21" s="12" t="s">
        <v>231</v>
      </c>
    </row>
    <row r="22" spans="1:15" x14ac:dyDescent="0.25">
      <c r="A22" s="30">
        <v>12</v>
      </c>
      <c r="B22" s="31" t="s">
        <v>247</v>
      </c>
      <c r="C22" s="32">
        <v>82.5</v>
      </c>
      <c r="D22" s="33" t="s">
        <v>228</v>
      </c>
      <c r="E22" s="48" t="str">
        <f t="shared" si="0"/>
        <v>Significantly Different</v>
      </c>
      <c r="G22" s="12">
        <f t="shared" si="1"/>
        <v>82.5</v>
      </c>
      <c r="H22" s="12">
        <f t="shared" si="2"/>
        <v>6</v>
      </c>
      <c r="I22" s="12" t="str">
        <f t="shared" si="3"/>
        <v>+/-</v>
      </c>
      <c r="J22" s="12" t="str">
        <f t="shared" si="4"/>
        <v>0.3</v>
      </c>
      <c r="K22" s="13">
        <f t="shared" si="5"/>
        <v>0.18237082066869301</v>
      </c>
      <c r="L22" s="13">
        <f t="shared" si="6"/>
        <v>-2</v>
      </c>
      <c r="M22" s="13">
        <f t="shared" si="7"/>
        <v>0.19223572402239389</v>
      </c>
      <c r="N22" s="13">
        <f t="shared" si="8"/>
        <v>-10.403893501953968</v>
      </c>
      <c r="O22" s="12" t="s">
        <v>233</v>
      </c>
    </row>
    <row r="23" spans="1:15" x14ac:dyDescent="0.25">
      <c r="A23" s="30">
        <v>13</v>
      </c>
      <c r="B23" s="31" t="s">
        <v>257</v>
      </c>
      <c r="C23" s="32">
        <v>82.2</v>
      </c>
      <c r="D23" s="33" t="s">
        <v>228</v>
      </c>
      <c r="E23" s="48" t="str">
        <f t="shared" si="0"/>
        <v>Significantly Different</v>
      </c>
      <c r="G23" s="12">
        <f t="shared" si="1"/>
        <v>82.2</v>
      </c>
      <c r="H23" s="12">
        <f t="shared" si="2"/>
        <v>6</v>
      </c>
      <c r="I23" s="12" t="str">
        <f t="shared" si="3"/>
        <v>+/-</v>
      </c>
      <c r="J23" s="12" t="str">
        <f t="shared" si="4"/>
        <v>0.3</v>
      </c>
      <c r="K23" s="13">
        <f t="shared" si="5"/>
        <v>0.18237082066869301</v>
      </c>
      <c r="L23" s="13">
        <f t="shared" si="6"/>
        <v>-1.7000000000000028</v>
      </c>
      <c r="M23" s="13">
        <f t="shared" si="7"/>
        <v>0.19223572402239389</v>
      </c>
      <c r="N23" s="13">
        <f t="shared" si="8"/>
        <v>-8.8433094766608864</v>
      </c>
      <c r="O23" s="12" t="s">
        <v>221</v>
      </c>
    </row>
    <row r="24" spans="1:15" x14ac:dyDescent="0.25">
      <c r="A24" s="30">
        <v>14</v>
      </c>
      <c r="B24" s="31" t="s">
        <v>222</v>
      </c>
      <c r="C24" s="32">
        <v>81.599999999999994</v>
      </c>
      <c r="D24" s="33" t="s">
        <v>217</v>
      </c>
      <c r="E24" s="48" t="str">
        <f t="shared" si="0"/>
        <v>Significantly Different</v>
      </c>
      <c r="G24" s="12">
        <f t="shared" si="1"/>
        <v>81.599999999999994</v>
      </c>
      <c r="H24" s="12">
        <f t="shared" si="2"/>
        <v>6</v>
      </c>
      <c r="I24" s="12" t="str">
        <f t="shared" si="3"/>
        <v>+/-</v>
      </c>
      <c r="J24" s="12" t="str">
        <f t="shared" si="4"/>
        <v>0.5</v>
      </c>
      <c r="K24" s="13">
        <f t="shared" si="5"/>
        <v>0.303951367781155</v>
      </c>
      <c r="L24" s="13">
        <f t="shared" si="6"/>
        <v>-1.0999999999999943</v>
      </c>
      <c r="M24" s="13">
        <f t="shared" si="7"/>
        <v>0.30997079109986531</v>
      </c>
      <c r="N24" s="13">
        <f t="shared" si="8"/>
        <v>-3.5487214653254222</v>
      </c>
      <c r="O24" s="12" t="s">
        <v>235</v>
      </c>
    </row>
    <row r="25" spans="1:15" x14ac:dyDescent="0.25">
      <c r="A25" s="30">
        <v>15</v>
      </c>
      <c r="B25" s="31" t="s">
        <v>214</v>
      </c>
      <c r="C25" s="32">
        <v>81.400000000000006</v>
      </c>
      <c r="D25" s="33" t="s">
        <v>253</v>
      </c>
      <c r="E25" s="48" t="str">
        <f t="shared" si="0"/>
        <v>Significantly Different</v>
      </c>
      <c r="G25" s="12">
        <f t="shared" si="1"/>
        <v>81.400000000000006</v>
      </c>
      <c r="H25" s="12">
        <f t="shared" si="2"/>
        <v>6</v>
      </c>
      <c r="I25" s="12" t="str">
        <f t="shared" si="3"/>
        <v>+/-</v>
      </c>
      <c r="J25" s="12" t="str">
        <f t="shared" si="4"/>
        <v>0.6</v>
      </c>
      <c r="K25" s="13">
        <f t="shared" si="5"/>
        <v>0.36474164133738601</v>
      </c>
      <c r="L25" s="13">
        <f t="shared" si="6"/>
        <v>-0.90000000000000568</v>
      </c>
      <c r="M25" s="13">
        <f t="shared" si="7"/>
        <v>0.36977279819442066</v>
      </c>
      <c r="N25" s="13">
        <f t="shared" si="8"/>
        <v>-2.4339270070558299</v>
      </c>
      <c r="O25" s="12" t="s">
        <v>237</v>
      </c>
    </row>
    <row r="26" spans="1:15" x14ac:dyDescent="0.25">
      <c r="A26" s="30">
        <v>16</v>
      </c>
      <c r="B26" s="31" t="s">
        <v>225</v>
      </c>
      <c r="C26" s="32">
        <v>80.8</v>
      </c>
      <c r="D26" s="33" t="s">
        <v>255</v>
      </c>
      <c r="E26" s="48" t="str">
        <f t="shared" si="0"/>
        <v>Not Significantly Different</v>
      </c>
      <c r="G26" s="12">
        <f t="shared" si="1"/>
        <v>80.8</v>
      </c>
      <c r="H26" s="12">
        <f t="shared" si="2"/>
        <v>6</v>
      </c>
      <c r="I26" s="12" t="str">
        <f t="shared" si="3"/>
        <v>+/-</v>
      </c>
      <c r="J26" s="12" t="str">
        <f t="shared" si="4"/>
        <v>0.4</v>
      </c>
      <c r="K26" s="13">
        <f t="shared" si="5"/>
        <v>0.24316109422492402</v>
      </c>
      <c r="L26" s="13">
        <f t="shared" si="6"/>
        <v>-0.29999999999999716</v>
      </c>
      <c r="M26" s="13">
        <f t="shared" si="7"/>
        <v>0.25064471888253259</v>
      </c>
      <c r="N26" s="13">
        <f t="shared" si="8"/>
        <v>-1.1969133095542916</v>
      </c>
      <c r="O26" s="12" t="s">
        <v>219</v>
      </c>
    </row>
    <row r="27" spans="1:15" x14ac:dyDescent="0.25">
      <c r="A27" s="30">
        <v>17</v>
      </c>
      <c r="B27" s="31" t="s">
        <v>220</v>
      </c>
      <c r="C27" s="32">
        <v>80.599999999999994</v>
      </c>
      <c r="D27" s="33" t="s">
        <v>255</v>
      </c>
      <c r="E27" s="48" t="str">
        <f t="shared" si="0"/>
        <v>Not Significantly Different</v>
      </c>
      <c r="G27" s="12">
        <f t="shared" si="1"/>
        <v>80.599999999999994</v>
      </c>
      <c r="H27" s="12">
        <f t="shared" si="2"/>
        <v>6</v>
      </c>
      <c r="I27" s="12" t="str">
        <f t="shared" si="3"/>
        <v>+/-</v>
      </c>
      <c r="J27" s="12" t="str">
        <f t="shared" si="4"/>
        <v>0.4</v>
      </c>
      <c r="K27" s="13">
        <f t="shared" si="5"/>
        <v>0.24316109422492402</v>
      </c>
      <c r="L27" s="13">
        <f t="shared" si="6"/>
        <v>-9.9999999999994316E-2</v>
      </c>
      <c r="M27" s="13">
        <f t="shared" si="7"/>
        <v>0.25064471888253259</v>
      </c>
      <c r="N27" s="13">
        <f t="shared" si="8"/>
        <v>-0.39897110318474499</v>
      </c>
      <c r="O27" s="12" t="s">
        <v>236</v>
      </c>
    </row>
    <row r="28" spans="1:15" x14ac:dyDescent="0.25">
      <c r="A28" s="30">
        <v>17</v>
      </c>
      <c r="B28" s="31" t="s">
        <v>231</v>
      </c>
      <c r="C28" s="32">
        <v>80.599999999999994</v>
      </c>
      <c r="D28" s="33" t="s">
        <v>255</v>
      </c>
      <c r="E28" s="48" t="str">
        <f t="shared" si="0"/>
        <v>Not Significantly Different</v>
      </c>
      <c r="G28" s="12">
        <f t="shared" si="1"/>
        <v>80.599999999999994</v>
      </c>
      <c r="H28" s="12">
        <f t="shared" si="2"/>
        <v>6</v>
      </c>
      <c r="I28" s="12" t="str">
        <f t="shared" si="3"/>
        <v>+/-</v>
      </c>
      <c r="J28" s="12" t="str">
        <f t="shared" si="4"/>
        <v>0.4</v>
      </c>
      <c r="K28" s="13">
        <f t="shared" si="5"/>
        <v>0.24316109422492402</v>
      </c>
      <c r="L28" s="13">
        <f t="shared" si="6"/>
        <v>-9.9999999999994316E-2</v>
      </c>
      <c r="M28" s="13">
        <f t="shared" si="7"/>
        <v>0.25064471888253259</v>
      </c>
      <c r="N28" s="13">
        <f t="shared" si="8"/>
        <v>-0.39897110318474499</v>
      </c>
      <c r="O28" s="12" t="s">
        <v>225</v>
      </c>
    </row>
    <row r="29" spans="1:15" x14ac:dyDescent="0.25">
      <c r="A29" s="30">
        <v>17</v>
      </c>
      <c r="B29" s="31" t="s">
        <v>232</v>
      </c>
      <c r="C29" s="32">
        <v>80.599999999999994</v>
      </c>
      <c r="D29" s="33" t="s">
        <v>217</v>
      </c>
      <c r="E29" s="48" t="str">
        <f t="shared" si="0"/>
        <v>Not Significantly Different</v>
      </c>
      <c r="G29" s="12">
        <f t="shared" si="1"/>
        <v>80.599999999999994</v>
      </c>
      <c r="H29" s="12">
        <f t="shared" si="2"/>
        <v>6</v>
      </c>
      <c r="I29" s="12" t="str">
        <f t="shared" si="3"/>
        <v>+/-</v>
      </c>
      <c r="J29" s="12" t="str">
        <f t="shared" si="4"/>
        <v>0.5</v>
      </c>
      <c r="K29" s="13">
        <f t="shared" si="5"/>
        <v>0.303951367781155</v>
      </c>
      <c r="L29" s="13">
        <f t="shared" si="6"/>
        <v>-9.9999999999994316E-2</v>
      </c>
      <c r="M29" s="13">
        <f t="shared" si="7"/>
        <v>0.30997079109986531</v>
      </c>
      <c r="N29" s="13">
        <f t="shared" si="8"/>
        <v>-0.32261104230229443</v>
      </c>
      <c r="O29" s="12" t="s">
        <v>241</v>
      </c>
    </row>
    <row r="30" spans="1:15" x14ac:dyDescent="0.25">
      <c r="A30" s="30">
        <v>20</v>
      </c>
      <c r="B30" s="31" t="s">
        <v>219</v>
      </c>
      <c r="C30" s="32">
        <v>80.5</v>
      </c>
      <c r="D30" s="33" t="s">
        <v>217</v>
      </c>
      <c r="E30" s="48" t="str">
        <f t="shared" si="0"/>
        <v>Not Significantly Different</v>
      </c>
      <c r="G30" s="12">
        <f t="shared" si="1"/>
        <v>80.5</v>
      </c>
      <c r="H30" s="12">
        <f t="shared" si="2"/>
        <v>6</v>
      </c>
      <c r="I30" s="12" t="str">
        <f t="shared" si="3"/>
        <v>+/-</v>
      </c>
      <c r="J30" s="12" t="str">
        <f t="shared" si="4"/>
        <v>0.5</v>
      </c>
      <c r="K30" s="13">
        <f t="shared" si="5"/>
        <v>0.303951367781155</v>
      </c>
      <c r="L30" s="13">
        <f t="shared" si="6"/>
        <v>0</v>
      </c>
      <c r="M30" s="13">
        <f t="shared" si="7"/>
        <v>0.30997079109986531</v>
      </c>
      <c r="N30" s="13">
        <f t="shared" si="8"/>
        <v>0</v>
      </c>
      <c r="O30" s="12" t="s">
        <v>207</v>
      </c>
    </row>
    <row r="31" spans="1:15" x14ac:dyDescent="0.25">
      <c r="A31" s="30">
        <v>20</v>
      </c>
      <c r="B31" s="31" t="s">
        <v>261</v>
      </c>
      <c r="C31" s="32">
        <v>80.5</v>
      </c>
      <c r="D31" s="33" t="s">
        <v>255</v>
      </c>
      <c r="E31" s="48" t="str">
        <f t="shared" si="0"/>
        <v>Not Significantly Different</v>
      </c>
      <c r="G31" s="12">
        <f t="shared" si="1"/>
        <v>80.5</v>
      </c>
      <c r="H31" s="12">
        <f t="shared" si="2"/>
        <v>6</v>
      </c>
      <c r="I31" s="12" t="str">
        <f t="shared" si="3"/>
        <v>+/-</v>
      </c>
      <c r="J31" s="12" t="str">
        <f t="shared" si="4"/>
        <v>0.4</v>
      </c>
      <c r="K31" s="13">
        <f t="shared" si="5"/>
        <v>0.24316109422492402</v>
      </c>
      <c r="L31" s="13">
        <f t="shared" si="6"/>
        <v>0</v>
      </c>
      <c r="M31" s="13">
        <f t="shared" si="7"/>
        <v>0.25064471888253259</v>
      </c>
      <c r="N31" s="13">
        <f t="shared" si="8"/>
        <v>0</v>
      </c>
      <c r="O31" s="12" t="s">
        <v>244</v>
      </c>
    </row>
    <row r="32" spans="1:15" x14ac:dyDescent="0.25">
      <c r="A32" s="30">
        <v>22</v>
      </c>
      <c r="B32" s="31" t="s">
        <v>213</v>
      </c>
      <c r="C32" s="32">
        <v>80.400000000000006</v>
      </c>
      <c r="D32" s="33" t="s">
        <v>255</v>
      </c>
      <c r="E32" s="48" t="str">
        <f t="shared" si="0"/>
        <v>Not Significantly Different</v>
      </c>
      <c r="G32" s="12">
        <f t="shared" si="1"/>
        <v>80.400000000000006</v>
      </c>
      <c r="H32" s="12">
        <f t="shared" si="2"/>
        <v>6</v>
      </c>
      <c r="I32" s="12" t="str">
        <f t="shared" si="3"/>
        <v>+/-</v>
      </c>
      <c r="J32" s="12" t="str">
        <f t="shared" si="4"/>
        <v>0.4</v>
      </c>
      <c r="K32" s="13">
        <f t="shared" si="5"/>
        <v>0.24316109422492402</v>
      </c>
      <c r="L32" s="13">
        <f t="shared" si="6"/>
        <v>9.9999999999994316E-2</v>
      </c>
      <c r="M32" s="13">
        <f t="shared" si="7"/>
        <v>0.25064471888253259</v>
      </c>
      <c r="N32" s="13">
        <f t="shared" si="8"/>
        <v>0.39897110318474499</v>
      </c>
      <c r="O32" s="12" t="s">
        <v>247</v>
      </c>
    </row>
    <row r="33" spans="1:15" x14ac:dyDescent="0.25">
      <c r="A33" s="30">
        <v>23</v>
      </c>
      <c r="B33" s="31" t="s">
        <v>251</v>
      </c>
      <c r="C33" s="32">
        <v>80.3</v>
      </c>
      <c r="D33" s="33" t="s">
        <v>255</v>
      </c>
      <c r="E33" s="48" t="str">
        <f t="shared" si="0"/>
        <v>Not Significantly Different</v>
      </c>
      <c r="G33" s="12">
        <f t="shared" si="1"/>
        <v>80.3</v>
      </c>
      <c r="H33" s="12">
        <f t="shared" si="2"/>
        <v>6</v>
      </c>
      <c r="I33" s="12" t="str">
        <f t="shared" si="3"/>
        <v>+/-</v>
      </c>
      <c r="J33" s="12" t="str">
        <f t="shared" si="4"/>
        <v>0.4</v>
      </c>
      <c r="K33" s="13">
        <f t="shared" si="5"/>
        <v>0.24316109422492402</v>
      </c>
      <c r="L33" s="13">
        <f t="shared" si="6"/>
        <v>0.20000000000000284</v>
      </c>
      <c r="M33" s="13">
        <f t="shared" si="7"/>
        <v>0.25064471888253259</v>
      </c>
      <c r="N33" s="13">
        <f t="shared" si="8"/>
        <v>0.79794220636954671</v>
      </c>
      <c r="O33" s="12" t="s">
        <v>249</v>
      </c>
    </row>
    <row r="34" spans="1:15" x14ac:dyDescent="0.25">
      <c r="A34" s="30">
        <v>23</v>
      </c>
      <c r="B34" s="31" t="s">
        <v>258</v>
      </c>
      <c r="C34" s="32">
        <v>80.3</v>
      </c>
      <c r="D34" s="33" t="s">
        <v>210</v>
      </c>
      <c r="E34" s="48" t="str">
        <f t="shared" si="0"/>
        <v>Not Significantly Different</v>
      </c>
      <c r="G34" s="12">
        <f t="shared" si="1"/>
        <v>80.3</v>
      </c>
      <c r="H34" s="12">
        <f t="shared" si="2"/>
        <v>6</v>
      </c>
      <c r="I34" s="12" t="str">
        <f t="shared" si="3"/>
        <v>+/-</v>
      </c>
      <c r="J34" s="12" t="str">
        <f t="shared" si="4"/>
        <v>0.2</v>
      </c>
      <c r="K34" s="13">
        <f t="shared" si="5"/>
        <v>0.12158054711246201</v>
      </c>
      <c r="L34" s="13">
        <f t="shared" si="6"/>
        <v>0.20000000000000284</v>
      </c>
      <c r="M34" s="13">
        <f t="shared" si="7"/>
        <v>0.1359311840425404</v>
      </c>
      <c r="N34" s="13">
        <f t="shared" si="8"/>
        <v>1.4713327291948826</v>
      </c>
      <c r="O34" s="12" t="s">
        <v>240</v>
      </c>
    </row>
    <row r="35" spans="1:15" x14ac:dyDescent="0.25">
      <c r="A35" s="30">
        <v>25</v>
      </c>
      <c r="B35" s="31" t="s">
        <v>224</v>
      </c>
      <c r="C35" s="32">
        <v>80.2</v>
      </c>
      <c r="D35" s="33" t="s">
        <v>320</v>
      </c>
      <c r="E35" s="48" t="str">
        <f t="shared" si="0"/>
        <v>Not Significantly Different</v>
      </c>
      <c r="G35" s="12">
        <f t="shared" si="1"/>
        <v>80.2</v>
      </c>
      <c r="H35" s="12">
        <f t="shared" si="2"/>
        <v>6</v>
      </c>
      <c r="I35" s="12" t="str">
        <f t="shared" si="3"/>
        <v>+/-</v>
      </c>
      <c r="J35" s="12" t="str">
        <f t="shared" si="4"/>
        <v>1.0</v>
      </c>
      <c r="K35" s="13">
        <f t="shared" si="5"/>
        <v>0.60790273556231</v>
      </c>
      <c r="L35" s="13">
        <f t="shared" si="6"/>
        <v>0.29999999999999716</v>
      </c>
      <c r="M35" s="13">
        <f t="shared" si="7"/>
        <v>0.61093468821403585</v>
      </c>
      <c r="N35" s="13">
        <f t="shared" si="8"/>
        <v>0.49105085336862503</v>
      </c>
      <c r="O35" s="12" t="s">
        <v>250</v>
      </c>
    </row>
    <row r="36" spans="1:15" x14ac:dyDescent="0.25">
      <c r="A36" s="30">
        <v>26</v>
      </c>
      <c r="B36" s="31" t="s">
        <v>263</v>
      </c>
      <c r="C36" s="32">
        <v>80</v>
      </c>
      <c r="D36" s="33" t="s">
        <v>217</v>
      </c>
      <c r="E36" s="48" t="str">
        <f t="shared" si="0"/>
        <v>Not Significantly Different</v>
      </c>
      <c r="G36" s="12">
        <f t="shared" si="1"/>
        <v>80</v>
      </c>
      <c r="H36" s="12">
        <f t="shared" si="2"/>
        <v>6</v>
      </c>
      <c r="I36" s="12" t="str">
        <f t="shared" si="3"/>
        <v>+/-</v>
      </c>
      <c r="J36" s="12" t="str">
        <f t="shared" si="4"/>
        <v>0.5</v>
      </c>
      <c r="K36" s="13">
        <f t="shared" si="5"/>
        <v>0.303951367781155</v>
      </c>
      <c r="L36" s="13">
        <f t="shared" si="6"/>
        <v>0.5</v>
      </c>
      <c r="M36" s="13">
        <f t="shared" si="7"/>
        <v>0.30997079109986531</v>
      </c>
      <c r="N36" s="13">
        <f t="shared" si="8"/>
        <v>1.6130552115115637</v>
      </c>
      <c r="O36" s="12" t="s">
        <v>242</v>
      </c>
    </row>
    <row r="37" spans="1:15" x14ac:dyDescent="0.25">
      <c r="A37" s="30">
        <v>27</v>
      </c>
      <c r="B37" s="31" t="s">
        <v>227</v>
      </c>
      <c r="C37" s="32">
        <v>79.5</v>
      </c>
      <c r="D37" s="33" t="s">
        <v>253</v>
      </c>
      <c r="E37" s="48" t="str">
        <f t="shared" si="0"/>
        <v>Significantly Different</v>
      </c>
      <c r="G37" s="12">
        <f t="shared" si="1"/>
        <v>79.5</v>
      </c>
      <c r="H37" s="12">
        <f t="shared" si="2"/>
        <v>6</v>
      </c>
      <c r="I37" s="12" t="str">
        <f t="shared" si="3"/>
        <v>+/-</v>
      </c>
      <c r="J37" s="12" t="str">
        <f t="shared" si="4"/>
        <v>0.6</v>
      </c>
      <c r="K37" s="13">
        <f t="shared" si="5"/>
        <v>0.36474164133738601</v>
      </c>
      <c r="L37" s="13">
        <f t="shared" si="6"/>
        <v>1</v>
      </c>
      <c r="M37" s="13">
        <f t="shared" si="7"/>
        <v>0.36977279819442066</v>
      </c>
      <c r="N37" s="13">
        <f t="shared" si="8"/>
        <v>2.7043633411731274</v>
      </c>
      <c r="O37" s="12" t="s">
        <v>223</v>
      </c>
    </row>
    <row r="38" spans="1:15" x14ac:dyDescent="0.25">
      <c r="A38" s="30">
        <v>28</v>
      </c>
      <c r="B38" s="31" t="s">
        <v>207</v>
      </c>
      <c r="C38" s="32">
        <v>79.400000000000006</v>
      </c>
      <c r="D38" s="33" t="s">
        <v>265</v>
      </c>
      <c r="E38" s="48" t="str">
        <f t="shared" si="0"/>
        <v>Significantly Different</v>
      </c>
      <c r="G38" s="12">
        <f t="shared" si="1"/>
        <v>79.400000000000006</v>
      </c>
      <c r="H38" s="12">
        <f t="shared" si="2"/>
        <v>6</v>
      </c>
      <c r="I38" s="12" t="str">
        <f t="shared" si="3"/>
        <v>+/-</v>
      </c>
      <c r="J38" s="12" t="str">
        <f t="shared" si="4"/>
        <v>0.7</v>
      </c>
      <c r="K38" s="13">
        <f t="shared" si="5"/>
        <v>0.42553191489361697</v>
      </c>
      <c r="L38" s="13">
        <f t="shared" si="6"/>
        <v>1.0999999999999943</v>
      </c>
      <c r="M38" s="13">
        <f t="shared" si="7"/>
        <v>0.42985214661796195</v>
      </c>
      <c r="N38" s="13">
        <f t="shared" si="8"/>
        <v>2.5590194411141027</v>
      </c>
      <c r="O38" s="12" t="s">
        <v>227</v>
      </c>
    </row>
    <row r="39" spans="1:15" x14ac:dyDescent="0.25">
      <c r="A39" s="30">
        <v>28</v>
      </c>
      <c r="B39" s="31" t="s">
        <v>239</v>
      </c>
      <c r="C39" s="32">
        <v>79.400000000000006</v>
      </c>
      <c r="D39" s="33" t="s">
        <v>217</v>
      </c>
      <c r="E39" s="48" t="str">
        <f t="shared" si="0"/>
        <v>Significantly Different</v>
      </c>
      <c r="G39" s="12">
        <f t="shared" si="1"/>
        <v>79.400000000000006</v>
      </c>
      <c r="H39" s="12">
        <f t="shared" si="2"/>
        <v>6</v>
      </c>
      <c r="I39" s="12" t="str">
        <f t="shared" si="3"/>
        <v>+/-</v>
      </c>
      <c r="J39" s="12" t="str">
        <f t="shared" si="4"/>
        <v>0.5</v>
      </c>
      <c r="K39" s="13">
        <f t="shared" si="5"/>
        <v>0.303951367781155</v>
      </c>
      <c r="L39" s="13">
        <f t="shared" si="6"/>
        <v>1.0999999999999943</v>
      </c>
      <c r="M39" s="13">
        <f t="shared" si="7"/>
        <v>0.30997079109986531</v>
      </c>
      <c r="N39" s="13">
        <f t="shared" si="8"/>
        <v>3.5487214653254222</v>
      </c>
      <c r="O39" s="12" t="s">
        <v>254</v>
      </c>
    </row>
    <row r="40" spans="1:15" x14ac:dyDescent="0.25">
      <c r="A40" s="30">
        <v>30</v>
      </c>
      <c r="B40" s="31" t="s">
        <v>208</v>
      </c>
      <c r="C40" s="32">
        <v>79.3</v>
      </c>
      <c r="D40" s="33" t="s">
        <v>217</v>
      </c>
      <c r="E40" s="48" t="str">
        <f t="shared" si="0"/>
        <v>Significantly Different</v>
      </c>
      <c r="G40" s="12">
        <f t="shared" si="1"/>
        <v>79.3</v>
      </c>
      <c r="H40" s="12">
        <f t="shared" si="2"/>
        <v>6</v>
      </c>
      <c r="I40" s="12" t="str">
        <f t="shared" si="3"/>
        <v>+/-</v>
      </c>
      <c r="J40" s="12" t="str">
        <f t="shared" si="4"/>
        <v>0.5</v>
      </c>
      <c r="K40" s="13">
        <f t="shared" si="5"/>
        <v>0.303951367781155</v>
      </c>
      <c r="L40" s="13">
        <f t="shared" si="6"/>
        <v>1.2000000000000028</v>
      </c>
      <c r="M40" s="13">
        <f t="shared" si="7"/>
        <v>0.30997079109986531</v>
      </c>
      <c r="N40" s="13">
        <f t="shared" si="8"/>
        <v>3.8713325076277623</v>
      </c>
      <c r="O40" s="12" t="s">
        <v>214</v>
      </c>
    </row>
    <row r="41" spans="1:15" x14ac:dyDescent="0.25">
      <c r="A41" s="30">
        <v>31</v>
      </c>
      <c r="B41" s="31" t="s">
        <v>241</v>
      </c>
      <c r="C41" s="32">
        <v>79.2</v>
      </c>
      <c r="D41" s="33" t="s">
        <v>217</v>
      </c>
      <c r="E41" s="48" t="str">
        <f t="shared" si="0"/>
        <v>Significantly Different</v>
      </c>
      <c r="G41" s="12">
        <f t="shared" si="1"/>
        <v>79.2</v>
      </c>
      <c r="H41" s="12">
        <f t="shared" si="2"/>
        <v>6</v>
      </c>
      <c r="I41" s="12" t="str">
        <f t="shared" si="3"/>
        <v>+/-</v>
      </c>
      <c r="J41" s="12" t="str">
        <f t="shared" si="4"/>
        <v>0.5</v>
      </c>
      <c r="K41" s="13">
        <f t="shared" si="5"/>
        <v>0.303951367781155</v>
      </c>
      <c r="L41" s="13">
        <f t="shared" si="6"/>
        <v>1.2999999999999972</v>
      </c>
      <c r="M41" s="13">
        <f t="shared" si="7"/>
        <v>0.30997079109986531</v>
      </c>
      <c r="N41" s="13">
        <f t="shared" si="8"/>
        <v>4.193943549930057</v>
      </c>
      <c r="O41" s="12" t="s">
        <v>257</v>
      </c>
    </row>
    <row r="42" spans="1:15" x14ac:dyDescent="0.25">
      <c r="A42" s="30">
        <v>32</v>
      </c>
      <c r="B42" s="31" t="s">
        <v>221</v>
      </c>
      <c r="C42" s="32">
        <v>78.900000000000006</v>
      </c>
      <c r="D42" s="33" t="s">
        <v>294</v>
      </c>
      <c r="E42" s="48" t="str">
        <f t="shared" si="0"/>
        <v>Significantly Different</v>
      </c>
      <c r="G42" s="12">
        <f t="shared" si="1"/>
        <v>78.900000000000006</v>
      </c>
      <c r="H42" s="12">
        <f t="shared" si="2"/>
        <v>6</v>
      </c>
      <c r="I42" s="12" t="str">
        <f t="shared" si="3"/>
        <v>+/-</v>
      </c>
      <c r="J42" s="12" t="str">
        <f t="shared" si="4"/>
        <v>0.8</v>
      </c>
      <c r="K42" s="13">
        <f t="shared" si="5"/>
        <v>0.48632218844984804</v>
      </c>
      <c r="L42" s="13">
        <f t="shared" si="6"/>
        <v>1.5999999999999943</v>
      </c>
      <c r="M42" s="13">
        <f t="shared" si="7"/>
        <v>0.49010685399991183</v>
      </c>
      <c r="N42" s="13">
        <f t="shared" si="8"/>
        <v>3.2645942143879552</v>
      </c>
      <c r="O42" s="12" t="s">
        <v>252</v>
      </c>
    </row>
    <row r="43" spans="1:15" x14ac:dyDescent="0.25">
      <c r="A43" s="30">
        <v>33</v>
      </c>
      <c r="B43" s="31" t="s">
        <v>259</v>
      </c>
      <c r="C43" s="32">
        <v>78.8</v>
      </c>
      <c r="D43" s="33" t="s">
        <v>210</v>
      </c>
      <c r="E43" s="48" t="str">
        <f t="shared" si="0"/>
        <v>Significantly Different</v>
      </c>
      <c r="G43" s="12">
        <f t="shared" si="1"/>
        <v>78.8</v>
      </c>
      <c r="H43" s="12">
        <f t="shared" si="2"/>
        <v>6</v>
      </c>
      <c r="I43" s="12" t="str">
        <f t="shared" si="3"/>
        <v>+/-</v>
      </c>
      <c r="J43" s="12" t="str">
        <f t="shared" si="4"/>
        <v>0.2</v>
      </c>
      <c r="K43" s="13">
        <f t="shared" si="5"/>
        <v>0.12158054711246201</v>
      </c>
      <c r="L43" s="13">
        <f t="shared" si="6"/>
        <v>1.7000000000000028</v>
      </c>
      <c r="M43" s="13">
        <f t="shared" si="7"/>
        <v>0.1359311840425404</v>
      </c>
      <c r="N43" s="13">
        <f t="shared" si="8"/>
        <v>12.506328198156346</v>
      </c>
      <c r="O43" s="12" t="s">
        <v>259</v>
      </c>
    </row>
    <row r="44" spans="1:15" x14ac:dyDescent="0.25">
      <c r="A44" s="30">
        <v>34</v>
      </c>
      <c r="B44" s="31" t="s">
        <v>256</v>
      </c>
      <c r="C44" s="32">
        <v>78.7</v>
      </c>
      <c r="D44" s="33" t="s">
        <v>255</v>
      </c>
      <c r="E44" s="48" t="str">
        <f t="shared" si="0"/>
        <v>Significantly Different</v>
      </c>
      <c r="G44" s="12">
        <f t="shared" si="1"/>
        <v>78.7</v>
      </c>
      <c r="H44" s="12">
        <f t="shared" si="2"/>
        <v>6</v>
      </c>
      <c r="I44" s="12" t="str">
        <f t="shared" si="3"/>
        <v>+/-</v>
      </c>
      <c r="J44" s="12" t="str">
        <f t="shared" si="4"/>
        <v>0.4</v>
      </c>
      <c r="K44" s="13">
        <f t="shared" si="5"/>
        <v>0.24316109422492402</v>
      </c>
      <c r="L44" s="13">
        <f t="shared" si="6"/>
        <v>1.7999999999999972</v>
      </c>
      <c r="M44" s="13">
        <f t="shared" si="7"/>
        <v>0.25064471888253259</v>
      </c>
      <c r="N44" s="13">
        <f t="shared" si="8"/>
        <v>7.1814798573258072</v>
      </c>
      <c r="O44" s="12" t="s">
        <v>261</v>
      </c>
    </row>
    <row r="45" spans="1:15" x14ac:dyDescent="0.25">
      <c r="A45" s="30">
        <v>35</v>
      </c>
      <c r="B45" s="31" t="s">
        <v>215</v>
      </c>
      <c r="C45" s="32">
        <v>78.599999999999994</v>
      </c>
      <c r="D45" s="33" t="s">
        <v>265</v>
      </c>
      <c r="E45" s="48" t="str">
        <f t="shared" si="0"/>
        <v>Significantly Different</v>
      </c>
      <c r="G45" s="12">
        <f t="shared" si="1"/>
        <v>78.599999999999994</v>
      </c>
      <c r="H45" s="12">
        <f t="shared" si="2"/>
        <v>6</v>
      </c>
      <c r="I45" s="12" t="str">
        <f t="shared" si="3"/>
        <v>+/-</v>
      </c>
      <c r="J45" s="12" t="str">
        <f t="shared" si="4"/>
        <v>0.7</v>
      </c>
      <c r="K45" s="13">
        <f t="shared" si="5"/>
        <v>0.42553191489361697</v>
      </c>
      <c r="L45" s="13">
        <f t="shared" si="6"/>
        <v>1.9000000000000057</v>
      </c>
      <c r="M45" s="13">
        <f t="shared" si="7"/>
        <v>0.42985214661796195</v>
      </c>
      <c r="N45" s="13">
        <f t="shared" si="8"/>
        <v>4.4201244891971223</v>
      </c>
      <c r="O45" s="12" t="s">
        <v>230</v>
      </c>
    </row>
    <row r="46" spans="1:15" x14ac:dyDescent="0.25">
      <c r="A46" s="30">
        <v>36</v>
      </c>
      <c r="B46" s="31" t="s">
        <v>218</v>
      </c>
      <c r="C46" s="32">
        <v>78.5</v>
      </c>
      <c r="D46" s="33" t="s">
        <v>210</v>
      </c>
      <c r="E46" s="48" t="str">
        <f t="shared" si="0"/>
        <v>Significantly Different</v>
      </c>
      <c r="G46" s="12">
        <f t="shared" si="1"/>
        <v>78.5</v>
      </c>
      <c r="H46" s="12">
        <f t="shared" si="2"/>
        <v>6</v>
      </c>
      <c r="I46" s="12" t="str">
        <f t="shared" si="3"/>
        <v>+/-</v>
      </c>
      <c r="J46" s="12" t="str">
        <f t="shared" si="4"/>
        <v>0.2</v>
      </c>
      <c r="K46" s="13">
        <f t="shared" si="5"/>
        <v>0.12158054711246201</v>
      </c>
      <c r="L46" s="13">
        <f t="shared" si="6"/>
        <v>2</v>
      </c>
      <c r="M46" s="13">
        <f t="shared" si="7"/>
        <v>0.1359311840425404</v>
      </c>
      <c r="N46" s="13">
        <f t="shared" si="8"/>
        <v>14.713327291948618</v>
      </c>
      <c r="O46" s="12" t="s">
        <v>243</v>
      </c>
    </row>
    <row r="47" spans="1:15" x14ac:dyDescent="0.25">
      <c r="A47" s="30">
        <v>37</v>
      </c>
      <c r="B47" s="31" t="s">
        <v>236</v>
      </c>
      <c r="C47" s="32">
        <v>78.400000000000006</v>
      </c>
      <c r="D47" s="33" t="s">
        <v>253</v>
      </c>
      <c r="E47" s="48" t="str">
        <f t="shared" si="0"/>
        <v>Significantly Different</v>
      </c>
      <c r="G47" s="12">
        <f t="shared" si="1"/>
        <v>78.400000000000006</v>
      </c>
      <c r="H47" s="12">
        <f t="shared" si="2"/>
        <v>6</v>
      </c>
      <c r="I47" s="12" t="str">
        <f t="shared" si="3"/>
        <v>+/-</v>
      </c>
      <c r="J47" s="12" t="str">
        <f t="shared" si="4"/>
        <v>0.6</v>
      </c>
      <c r="K47" s="13">
        <f t="shared" si="5"/>
        <v>0.36474164133738601</v>
      </c>
      <c r="L47" s="13">
        <f t="shared" si="6"/>
        <v>2.0999999999999943</v>
      </c>
      <c r="M47" s="13">
        <f t="shared" si="7"/>
        <v>0.36977279819442066</v>
      </c>
      <c r="N47" s="13">
        <f t="shared" si="8"/>
        <v>5.6791630164635523</v>
      </c>
      <c r="O47" s="12" t="s">
        <v>260</v>
      </c>
    </row>
    <row r="48" spans="1:15" x14ac:dyDescent="0.25">
      <c r="A48" s="30">
        <v>38</v>
      </c>
      <c r="B48" s="31" t="s">
        <v>238</v>
      </c>
      <c r="C48" s="32">
        <v>77.7</v>
      </c>
      <c r="D48" s="33" t="s">
        <v>320</v>
      </c>
      <c r="E48" s="48" t="str">
        <f t="shared" si="0"/>
        <v>Significantly Different</v>
      </c>
      <c r="G48" s="12">
        <f t="shared" si="1"/>
        <v>77.7</v>
      </c>
      <c r="H48" s="12">
        <f t="shared" si="2"/>
        <v>6</v>
      </c>
      <c r="I48" s="12" t="str">
        <f t="shared" si="3"/>
        <v>+/-</v>
      </c>
      <c r="J48" s="12" t="str">
        <f t="shared" si="4"/>
        <v>1.0</v>
      </c>
      <c r="K48" s="13">
        <f t="shared" si="5"/>
        <v>0.60790273556231</v>
      </c>
      <c r="L48" s="13">
        <f t="shared" si="6"/>
        <v>2.7999999999999972</v>
      </c>
      <c r="M48" s="13">
        <f t="shared" si="7"/>
        <v>0.61093468821403585</v>
      </c>
      <c r="N48" s="13">
        <f t="shared" si="8"/>
        <v>4.5831412981072059</v>
      </c>
      <c r="O48" s="12" t="s">
        <v>239</v>
      </c>
    </row>
    <row r="49" spans="1:15" x14ac:dyDescent="0.25">
      <c r="A49" s="30">
        <v>39</v>
      </c>
      <c r="B49" s="31" t="s">
        <v>260</v>
      </c>
      <c r="C49" s="32">
        <v>77.099999999999994</v>
      </c>
      <c r="D49" s="33" t="s">
        <v>217</v>
      </c>
      <c r="E49" s="48" t="str">
        <f t="shared" si="0"/>
        <v>Significantly Different</v>
      </c>
      <c r="G49" s="12">
        <f t="shared" si="1"/>
        <v>77.099999999999994</v>
      </c>
      <c r="H49" s="12">
        <f t="shared" si="2"/>
        <v>6</v>
      </c>
      <c r="I49" s="12" t="str">
        <f t="shared" si="3"/>
        <v>+/-</v>
      </c>
      <c r="J49" s="12" t="str">
        <f t="shared" si="4"/>
        <v>0.5</v>
      </c>
      <c r="K49" s="13">
        <f t="shared" si="5"/>
        <v>0.303951367781155</v>
      </c>
      <c r="L49" s="13">
        <f t="shared" si="6"/>
        <v>3.4000000000000057</v>
      </c>
      <c r="M49" s="13">
        <f t="shared" si="7"/>
        <v>0.30997079109986531</v>
      </c>
      <c r="N49" s="13">
        <f t="shared" si="8"/>
        <v>10.968775438278652</v>
      </c>
      <c r="O49" s="12" t="s">
        <v>248</v>
      </c>
    </row>
    <row r="50" spans="1:15" x14ac:dyDescent="0.25">
      <c r="A50" s="30">
        <v>40</v>
      </c>
      <c r="B50" s="31" t="s">
        <v>212</v>
      </c>
      <c r="C50" s="32">
        <v>76.8</v>
      </c>
      <c r="D50" s="33" t="s">
        <v>294</v>
      </c>
      <c r="E50" s="48" t="str">
        <f t="shared" si="0"/>
        <v>Significantly Different</v>
      </c>
      <c r="G50" s="12">
        <f t="shared" si="1"/>
        <v>76.8</v>
      </c>
      <c r="H50" s="12">
        <f t="shared" si="2"/>
        <v>6</v>
      </c>
      <c r="I50" s="12" t="str">
        <f t="shared" si="3"/>
        <v>+/-</v>
      </c>
      <c r="J50" s="12" t="str">
        <f t="shared" si="4"/>
        <v>0.8</v>
      </c>
      <c r="K50" s="13">
        <f t="shared" si="5"/>
        <v>0.48632218844984804</v>
      </c>
      <c r="L50" s="13">
        <f t="shared" si="6"/>
        <v>3.7000000000000028</v>
      </c>
      <c r="M50" s="13">
        <f t="shared" si="7"/>
        <v>0.49010685399991183</v>
      </c>
      <c r="N50" s="13">
        <f t="shared" si="8"/>
        <v>7.5493741207721783</v>
      </c>
      <c r="O50" s="12" t="s">
        <v>245</v>
      </c>
    </row>
    <row r="51" spans="1:15" x14ac:dyDescent="0.25">
      <c r="A51" s="30">
        <v>41</v>
      </c>
      <c r="B51" s="31" t="s">
        <v>209</v>
      </c>
      <c r="C51" s="32">
        <v>76.7</v>
      </c>
      <c r="D51" s="33" t="s">
        <v>321</v>
      </c>
      <c r="E51" s="48" t="str">
        <f t="shared" si="0"/>
        <v>Significantly Different</v>
      </c>
      <c r="G51" s="12">
        <f t="shared" si="1"/>
        <v>76.7</v>
      </c>
      <c r="H51" s="12">
        <f t="shared" si="2"/>
        <v>6</v>
      </c>
      <c r="I51" s="12" t="str">
        <f t="shared" si="3"/>
        <v>+/-</v>
      </c>
      <c r="J51" s="12" t="str">
        <f t="shared" si="4"/>
        <v>1.2</v>
      </c>
      <c r="K51" s="13">
        <f t="shared" si="5"/>
        <v>0.72948328267477203</v>
      </c>
      <c r="L51" s="13">
        <f t="shared" si="6"/>
        <v>3.7999999999999972</v>
      </c>
      <c r="M51" s="13">
        <f t="shared" si="7"/>
        <v>0.73201182849801194</v>
      </c>
      <c r="N51" s="13">
        <f t="shared" si="8"/>
        <v>5.1911729456572813</v>
      </c>
      <c r="O51" s="12" t="s">
        <v>263</v>
      </c>
    </row>
    <row r="52" spans="1:15" x14ac:dyDescent="0.25">
      <c r="A52" s="30">
        <v>42</v>
      </c>
      <c r="B52" s="31" t="s">
        <v>230</v>
      </c>
      <c r="C52" s="32">
        <v>76.5</v>
      </c>
      <c r="D52" s="33" t="s">
        <v>314</v>
      </c>
      <c r="E52" s="48" t="str">
        <f t="shared" si="0"/>
        <v>Significantly Different</v>
      </c>
      <c r="G52" s="12">
        <f t="shared" si="1"/>
        <v>76.5</v>
      </c>
      <c r="H52" s="12">
        <f t="shared" si="2"/>
        <v>6</v>
      </c>
      <c r="I52" s="12" t="str">
        <f t="shared" si="3"/>
        <v>+/-</v>
      </c>
      <c r="J52" s="12" t="str">
        <f t="shared" si="4"/>
        <v>1.1</v>
      </c>
      <c r="K52" s="13">
        <f t="shared" si="5"/>
        <v>0.66869300911854113</v>
      </c>
      <c r="L52" s="13">
        <f t="shared" si="6"/>
        <v>4</v>
      </c>
      <c r="M52" s="13">
        <f t="shared" si="7"/>
        <v>0.67145051776214359</v>
      </c>
      <c r="N52" s="13">
        <f t="shared" si="8"/>
        <v>5.957252089597719</v>
      </c>
      <c r="O52" s="12" t="s">
        <v>238</v>
      </c>
    </row>
    <row r="53" spans="1:15" x14ac:dyDescent="0.25">
      <c r="A53" s="30">
        <v>43</v>
      </c>
      <c r="B53" s="31" t="s">
        <v>250</v>
      </c>
      <c r="C53" s="32">
        <v>76.099999999999994</v>
      </c>
      <c r="D53" s="33" t="s">
        <v>265</v>
      </c>
      <c r="E53" s="48" t="str">
        <f t="shared" si="0"/>
        <v>Significantly Different</v>
      </c>
      <c r="G53" s="12">
        <f t="shared" si="1"/>
        <v>76.099999999999994</v>
      </c>
      <c r="H53" s="12">
        <f t="shared" si="2"/>
        <v>6</v>
      </c>
      <c r="I53" s="12" t="str">
        <f t="shared" si="3"/>
        <v>+/-</v>
      </c>
      <c r="J53" s="12" t="str">
        <f t="shared" si="4"/>
        <v>0.7</v>
      </c>
      <c r="K53" s="13">
        <f t="shared" si="5"/>
        <v>0.42553191489361697</v>
      </c>
      <c r="L53" s="13">
        <f t="shared" si="6"/>
        <v>4.4000000000000057</v>
      </c>
      <c r="M53" s="13">
        <f t="shared" si="7"/>
        <v>0.42985214661796195</v>
      </c>
      <c r="N53" s="13">
        <f t="shared" si="8"/>
        <v>10.236077764456477</v>
      </c>
      <c r="O53" s="12" t="s">
        <v>251</v>
      </c>
    </row>
    <row r="54" spans="1:15" x14ac:dyDescent="0.25">
      <c r="A54" s="30">
        <v>44</v>
      </c>
      <c r="B54" s="31" t="s">
        <v>223</v>
      </c>
      <c r="C54" s="32">
        <v>75</v>
      </c>
      <c r="D54" s="33" t="s">
        <v>246</v>
      </c>
      <c r="E54" s="48" t="str">
        <f t="shared" si="0"/>
        <v>Significantly Different</v>
      </c>
      <c r="G54" s="12">
        <f t="shared" si="1"/>
        <v>75</v>
      </c>
      <c r="H54" s="12">
        <f t="shared" si="2"/>
        <v>6</v>
      </c>
      <c r="I54" s="12" t="str">
        <f t="shared" si="3"/>
        <v>+/-</v>
      </c>
      <c r="J54" s="12" t="str">
        <f t="shared" si="4"/>
        <v>0.9</v>
      </c>
      <c r="K54" s="13">
        <f t="shared" si="5"/>
        <v>0.54711246200607899</v>
      </c>
      <c r="L54" s="13">
        <f t="shared" si="6"/>
        <v>5.5</v>
      </c>
      <c r="M54" s="13">
        <f t="shared" si="7"/>
        <v>0.55047933970440222</v>
      </c>
      <c r="N54" s="13">
        <f t="shared" si="8"/>
        <v>9.9912923216217404</v>
      </c>
      <c r="O54" s="12" t="s">
        <v>258</v>
      </c>
    </row>
    <row r="55" spans="1:15" x14ac:dyDescent="0.25">
      <c r="A55" s="30">
        <v>45</v>
      </c>
      <c r="B55" s="31" t="s">
        <v>262</v>
      </c>
      <c r="C55" s="32">
        <v>74.900000000000006</v>
      </c>
      <c r="D55" s="33" t="s">
        <v>255</v>
      </c>
      <c r="E55" s="48" t="str">
        <f t="shared" si="0"/>
        <v>Significantly Different</v>
      </c>
      <c r="G55" s="12">
        <f t="shared" si="1"/>
        <v>74.900000000000006</v>
      </c>
      <c r="H55" s="12">
        <f t="shared" si="2"/>
        <v>6</v>
      </c>
      <c r="I55" s="12" t="str">
        <f t="shared" si="3"/>
        <v>+/-</v>
      </c>
      <c r="J55" s="12" t="str">
        <f t="shared" si="4"/>
        <v>0.4</v>
      </c>
      <c r="K55" s="13">
        <f t="shared" si="5"/>
        <v>0.24316109422492402</v>
      </c>
      <c r="L55" s="13">
        <f t="shared" si="6"/>
        <v>5.5999999999999943</v>
      </c>
      <c r="M55" s="13">
        <f t="shared" si="7"/>
        <v>0.25064471888253259</v>
      </c>
      <c r="N55" s="13">
        <f t="shared" si="8"/>
        <v>22.342381778346969</v>
      </c>
      <c r="O55" s="12" t="s">
        <v>232</v>
      </c>
    </row>
    <row r="56" spans="1:15" x14ac:dyDescent="0.25">
      <c r="A56" s="30">
        <v>46</v>
      </c>
      <c r="B56" s="31" t="s">
        <v>244</v>
      </c>
      <c r="C56" s="32">
        <v>74.2</v>
      </c>
      <c r="D56" s="33" t="s">
        <v>255</v>
      </c>
      <c r="E56" s="48" t="str">
        <f t="shared" si="0"/>
        <v>Significantly Different</v>
      </c>
      <c r="G56" s="12">
        <f t="shared" si="1"/>
        <v>74.2</v>
      </c>
      <c r="H56" s="12">
        <f t="shared" si="2"/>
        <v>6</v>
      </c>
      <c r="I56" s="12" t="str">
        <f t="shared" si="3"/>
        <v>+/-</v>
      </c>
      <c r="J56" s="12" t="str">
        <f t="shared" si="4"/>
        <v>0.4</v>
      </c>
      <c r="K56" s="13">
        <f t="shared" si="5"/>
        <v>0.24316109422492402</v>
      </c>
      <c r="L56" s="13">
        <f t="shared" si="6"/>
        <v>6.2999999999999972</v>
      </c>
      <c r="M56" s="13">
        <f t="shared" si="7"/>
        <v>0.25064471888253259</v>
      </c>
      <c r="N56" s="13">
        <f t="shared" si="8"/>
        <v>25.135179500640351</v>
      </c>
      <c r="O56" s="12" t="s">
        <v>209</v>
      </c>
    </row>
    <row r="57" spans="1:15" x14ac:dyDescent="0.25">
      <c r="A57" s="30">
        <v>47</v>
      </c>
      <c r="B57" s="31" t="s">
        <v>233</v>
      </c>
      <c r="C57" s="32">
        <v>73.099999999999994</v>
      </c>
      <c r="D57" s="33" t="s">
        <v>320</v>
      </c>
      <c r="E57" s="48" t="str">
        <f t="shared" si="0"/>
        <v>Significantly Different</v>
      </c>
      <c r="G57" s="12">
        <f t="shared" si="1"/>
        <v>73.099999999999994</v>
      </c>
      <c r="H57" s="12">
        <f t="shared" si="2"/>
        <v>6</v>
      </c>
      <c r="I57" s="12" t="str">
        <f t="shared" si="3"/>
        <v>+/-</v>
      </c>
      <c r="J57" s="12" t="str">
        <f t="shared" si="4"/>
        <v>1.0</v>
      </c>
      <c r="K57" s="13">
        <f t="shared" si="5"/>
        <v>0.60790273556231</v>
      </c>
      <c r="L57" s="13">
        <f t="shared" si="6"/>
        <v>7.4000000000000057</v>
      </c>
      <c r="M57" s="13">
        <f t="shared" si="7"/>
        <v>0.61093468821403585</v>
      </c>
      <c r="N57" s="13">
        <f t="shared" si="8"/>
        <v>12.112587716426209</v>
      </c>
      <c r="O57" s="12" t="s">
        <v>262</v>
      </c>
    </row>
    <row r="58" spans="1:15" x14ac:dyDescent="0.25">
      <c r="A58" s="30">
        <v>48</v>
      </c>
      <c r="B58" s="31" t="s">
        <v>226</v>
      </c>
      <c r="C58" s="32">
        <v>72.2</v>
      </c>
      <c r="D58" s="33" t="s">
        <v>321</v>
      </c>
      <c r="E58" s="48" t="str">
        <f t="shared" si="0"/>
        <v>Significantly Different</v>
      </c>
      <c r="G58" s="12">
        <f t="shared" si="1"/>
        <v>72.2</v>
      </c>
      <c r="H58" s="12">
        <f t="shared" si="2"/>
        <v>6</v>
      </c>
      <c r="I58" s="12" t="str">
        <f t="shared" si="3"/>
        <v>+/-</v>
      </c>
      <c r="J58" s="12" t="str">
        <f t="shared" si="4"/>
        <v>1.2</v>
      </c>
      <c r="K58" s="13">
        <f t="shared" si="5"/>
        <v>0.72948328267477203</v>
      </c>
      <c r="L58" s="13">
        <f t="shared" si="6"/>
        <v>8.2999999999999972</v>
      </c>
      <c r="M58" s="13">
        <f t="shared" si="7"/>
        <v>0.73201182849801194</v>
      </c>
      <c r="N58" s="13">
        <f t="shared" si="8"/>
        <v>11.338614591830382</v>
      </c>
      <c r="O58" s="12" t="s">
        <v>256</v>
      </c>
    </row>
    <row r="59" spans="1:15" x14ac:dyDescent="0.25">
      <c r="A59" s="30">
        <v>49</v>
      </c>
      <c r="B59" s="31" t="s">
        <v>216</v>
      </c>
      <c r="C59" s="32">
        <v>72.099999999999994</v>
      </c>
      <c r="D59" s="33" t="s">
        <v>324</v>
      </c>
      <c r="E59" s="48" t="str">
        <f t="shared" si="0"/>
        <v>Significantly Different</v>
      </c>
      <c r="G59" s="12">
        <f t="shared" si="1"/>
        <v>72.099999999999994</v>
      </c>
      <c r="H59" s="12">
        <f t="shared" si="2"/>
        <v>6</v>
      </c>
      <c r="I59" s="12" t="str">
        <f t="shared" si="3"/>
        <v>+/-</v>
      </c>
      <c r="J59" s="12" t="str">
        <f t="shared" si="4"/>
        <v>1.4</v>
      </c>
      <c r="K59" s="13">
        <f t="shared" si="5"/>
        <v>0.85106382978723394</v>
      </c>
      <c r="L59" s="13">
        <f t="shared" si="6"/>
        <v>8.4000000000000057</v>
      </c>
      <c r="M59" s="13">
        <f t="shared" si="7"/>
        <v>0.85323214879137987</v>
      </c>
      <c r="N59" s="13">
        <f t="shared" si="8"/>
        <v>9.8449173673293622</v>
      </c>
      <c r="O59" s="12" t="s">
        <v>212</v>
      </c>
    </row>
    <row r="60" spans="1:15" x14ac:dyDescent="0.25">
      <c r="A60" s="30">
        <v>50</v>
      </c>
      <c r="B60" s="31" t="s">
        <v>252</v>
      </c>
      <c r="C60" s="32">
        <v>71.7</v>
      </c>
      <c r="D60" s="33" t="s">
        <v>294</v>
      </c>
      <c r="E60" s="48" t="str">
        <f t="shared" si="0"/>
        <v>Significantly Different</v>
      </c>
      <c r="G60" s="12">
        <f t="shared" si="1"/>
        <v>71.7</v>
      </c>
      <c r="H60" s="12">
        <f t="shared" si="2"/>
        <v>6</v>
      </c>
      <c r="I60" s="12" t="str">
        <f t="shared" si="3"/>
        <v>+/-</v>
      </c>
      <c r="J60" s="12" t="str">
        <f t="shared" si="4"/>
        <v>0.8</v>
      </c>
      <c r="K60" s="13">
        <f t="shared" si="5"/>
        <v>0.48632218844984804</v>
      </c>
      <c r="L60" s="13">
        <f t="shared" si="6"/>
        <v>8.7999999999999972</v>
      </c>
      <c r="M60" s="13">
        <f t="shared" si="7"/>
        <v>0.49010685399991183</v>
      </c>
      <c r="N60" s="13">
        <f t="shared" si="8"/>
        <v>17.95526817913381</v>
      </c>
      <c r="O60" s="12" t="s">
        <v>234</v>
      </c>
    </row>
    <row r="61" spans="1:15" x14ac:dyDescent="0.25">
      <c r="A61" s="30">
        <v>51</v>
      </c>
      <c r="B61" s="31" t="s">
        <v>211</v>
      </c>
      <c r="C61" s="32">
        <v>67.900000000000006</v>
      </c>
      <c r="D61" s="33" t="s">
        <v>321</v>
      </c>
      <c r="E61" s="48" t="str">
        <f t="shared" si="0"/>
        <v>Significantly Different</v>
      </c>
      <c r="G61" s="12">
        <f t="shared" si="1"/>
        <v>67.900000000000006</v>
      </c>
      <c r="H61" s="12">
        <f t="shared" si="2"/>
        <v>6</v>
      </c>
      <c r="I61" s="12" t="str">
        <f t="shared" si="3"/>
        <v>+/-</v>
      </c>
      <c r="J61" s="12" t="str">
        <f t="shared" si="4"/>
        <v>1.2</v>
      </c>
      <c r="K61" s="13">
        <f t="shared" si="5"/>
        <v>0.72948328267477203</v>
      </c>
      <c r="L61" s="13">
        <f t="shared" si="6"/>
        <v>12.599999999999994</v>
      </c>
      <c r="M61" s="13">
        <f t="shared" si="7"/>
        <v>0.73201182849801194</v>
      </c>
      <c r="N61" s="13">
        <f t="shared" si="8"/>
        <v>17.212836609284675</v>
      </c>
      <c r="O61" s="12" t="s">
        <v>216</v>
      </c>
    </row>
    <row r="62" spans="1:15" ht="15.75" thickBot="1" x14ac:dyDescent="0.3">
      <c r="A62" s="36"/>
      <c r="B62" s="37" t="s">
        <v>264</v>
      </c>
      <c r="C62" s="38">
        <v>68.3</v>
      </c>
      <c r="D62" s="39" t="s">
        <v>246</v>
      </c>
      <c r="E62" s="49" t="str">
        <f t="shared" si="0"/>
        <v>Significantly Different</v>
      </c>
      <c r="G62" s="12">
        <f t="shared" si="1"/>
        <v>68.3</v>
      </c>
      <c r="H62" s="12">
        <f t="shared" si="2"/>
        <v>6</v>
      </c>
      <c r="I62" s="12" t="str">
        <f t="shared" si="3"/>
        <v>+/-</v>
      </c>
      <c r="J62" s="12" t="str">
        <f t="shared" si="4"/>
        <v>0.9</v>
      </c>
      <c r="K62" s="13">
        <f t="shared" si="5"/>
        <v>0.54711246200607899</v>
      </c>
      <c r="L62" s="13">
        <f t="shared" si="6"/>
        <v>12.200000000000003</v>
      </c>
      <c r="M62" s="13">
        <f t="shared" si="7"/>
        <v>0.55047933970440222</v>
      </c>
      <c r="N62" s="13">
        <f t="shared" si="8"/>
        <v>22.162502967960958</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119" priority="5" operator="equal">
      <formula>"State Selected"</formula>
    </cfRule>
    <cfRule type="cellIs" dxfId="118" priority="6" operator="equal">
      <formula>"Not Significantly Different"</formula>
    </cfRule>
  </conditionalFormatting>
  <conditionalFormatting sqref="E10:E62">
    <cfRule type="cellIs" dxfId="117" priority="1" operator="equal">
      <formula>"OTHER ERROR"</formula>
    </cfRule>
    <cfRule type="cellIs" dxfId="116" priority="2" operator="equal">
      <formula>"Statistical Test not applicable"</formula>
    </cfRule>
    <cfRule type="cellIs" dxfId="115" priority="3" operator="equal">
      <formula>"Geography Selected"</formula>
    </cfRule>
    <cfRule type="cellIs" dxfId="114"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8E3A7B76-7E57-413C-80B9-13FC75BEE0B8}">
      <formula1>$O$10:$O$62</formula1>
    </dataValidation>
  </dataValidation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55961-2900-4B5C-B703-AFF67B987919}">
  <sheetPr codeName="Sheet142"/>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141</v>
      </c>
    </row>
    <row r="2" spans="1:16" x14ac:dyDescent="0.25">
      <c r="A2" s="14" t="s">
        <v>181</v>
      </c>
      <c r="B2" s="12" t="s">
        <v>707</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6</v>
      </c>
      <c r="C6" s="12" t="s">
        <v>188</v>
      </c>
      <c r="H6" s="19" t="s">
        <v>189</v>
      </c>
      <c r="I6" s="12">
        <f>VLOOKUP($B$4,$B$9:$K$62,6,FALSE)</f>
        <v>6</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6</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6</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226</v>
      </c>
      <c r="C11" s="32">
        <v>11.9</v>
      </c>
      <c r="D11" s="35" t="s">
        <v>294</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11.9</v>
      </c>
      <c r="H11" s="12">
        <f t="shared" ref="H11:H62" si="2">LEN(TRIM(D11))</f>
        <v>6</v>
      </c>
      <c r="I11" s="12" t="str">
        <f t="shared" ref="I11:I62" si="3">IF(H11&gt;=3,MID(TRIM(D11),1,3),"NO")</f>
        <v>+/-</v>
      </c>
      <c r="J11" s="12" t="str">
        <f t="shared" ref="J11:J62" si="4">IF(TRIM(I11)="+/-",MID(TRIM(D11),4,H11-3),D11)</f>
        <v>0.8</v>
      </c>
      <c r="K11" s="13">
        <f t="shared" ref="K11:K62" si="5">IF(TRIM(J11)="*****",0,IF(ISERROR(VALUE(J11)),"NA",VALUE(J11/$I$4)))</f>
        <v>0.48632218844984804</v>
      </c>
      <c r="L11" s="13">
        <f t="shared" ref="L11:L62" si="6">IF(AND(ISNUMBER(G11),ISNUMBER($I$6)),$I$6-G11,"N/A")</f>
        <v>-5.9</v>
      </c>
      <c r="M11" s="13">
        <f t="shared" ref="M11:M62" si="7">IF(AND(ISNUMBER(K11),ISNUMBER($I$7)),SQRT(K11^2+($I$7)^2),"N/A")</f>
        <v>0.49010685399991183</v>
      </c>
      <c r="N11" s="13">
        <f>IF(AND(ISNUMBER(L11),ISNUMBER(M11),M11&lt;&gt;0),L11/M11,"NA")</f>
        <v>-12.038191165555627</v>
      </c>
      <c r="O11" s="12" t="s">
        <v>208</v>
      </c>
    </row>
    <row r="12" spans="1:16" x14ac:dyDescent="0.25">
      <c r="A12" s="30">
        <v>2</v>
      </c>
      <c r="B12" s="31" t="s">
        <v>244</v>
      </c>
      <c r="C12" s="32">
        <v>9.4</v>
      </c>
      <c r="D12" s="33" t="s">
        <v>228</v>
      </c>
      <c r="E12" s="48" t="str">
        <f t="shared" si="0"/>
        <v>Significantly Different</v>
      </c>
      <c r="G12" s="12">
        <f t="shared" si="1"/>
        <v>9.4</v>
      </c>
      <c r="H12" s="12">
        <f t="shared" si="2"/>
        <v>6</v>
      </c>
      <c r="I12" s="12" t="str">
        <f t="shared" si="3"/>
        <v>+/-</v>
      </c>
      <c r="J12" s="12" t="str">
        <f t="shared" si="4"/>
        <v>0.3</v>
      </c>
      <c r="K12" s="13">
        <f t="shared" si="5"/>
        <v>0.18237082066869301</v>
      </c>
      <c r="L12" s="13">
        <f t="shared" si="6"/>
        <v>-3.4000000000000004</v>
      </c>
      <c r="M12" s="13">
        <f t="shared" si="7"/>
        <v>0.19223572402239389</v>
      </c>
      <c r="N12" s="13">
        <f t="shared" ref="N12:N62" si="8">IF(AND(ISNUMBER(L12),ISNUMBER(M12),M12&lt;&gt;0),L12/M12,"NA")</f>
        <v>-17.686618953321748</v>
      </c>
      <c r="O12" s="12" t="s">
        <v>211</v>
      </c>
    </row>
    <row r="13" spans="1:16" x14ac:dyDescent="0.25">
      <c r="A13" s="30">
        <v>3</v>
      </c>
      <c r="B13" s="31" t="s">
        <v>256</v>
      </c>
      <c r="C13" s="32">
        <v>8.9</v>
      </c>
      <c r="D13" s="33" t="s">
        <v>210</v>
      </c>
      <c r="E13" s="48" t="str">
        <f t="shared" si="0"/>
        <v>Significantly Different</v>
      </c>
      <c r="G13" s="12">
        <f t="shared" si="1"/>
        <v>8.9</v>
      </c>
      <c r="H13" s="12">
        <f t="shared" si="2"/>
        <v>6</v>
      </c>
      <c r="I13" s="12" t="str">
        <f t="shared" si="3"/>
        <v>+/-</v>
      </c>
      <c r="J13" s="12" t="str">
        <f t="shared" si="4"/>
        <v>0.2</v>
      </c>
      <c r="K13" s="13">
        <f t="shared" si="5"/>
        <v>0.12158054711246201</v>
      </c>
      <c r="L13" s="13">
        <f t="shared" si="6"/>
        <v>-2.9000000000000004</v>
      </c>
      <c r="M13" s="13">
        <f t="shared" si="7"/>
        <v>0.1359311840425404</v>
      </c>
      <c r="N13" s="13">
        <f t="shared" si="8"/>
        <v>-21.334324573325496</v>
      </c>
      <c r="O13" s="12" t="s">
        <v>213</v>
      </c>
    </row>
    <row r="14" spans="1:16" x14ac:dyDescent="0.25">
      <c r="A14" s="30">
        <v>4</v>
      </c>
      <c r="B14" s="31" t="s">
        <v>247</v>
      </c>
      <c r="C14" s="32">
        <v>8.8000000000000007</v>
      </c>
      <c r="D14" s="33" t="s">
        <v>210</v>
      </c>
      <c r="E14" s="48" t="str">
        <f t="shared" si="0"/>
        <v>Significantly Different</v>
      </c>
      <c r="G14" s="12">
        <f t="shared" si="1"/>
        <v>8.8000000000000007</v>
      </c>
      <c r="H14" s="12">
        <f t="shared" si="2"/>
        <v>6</v>
      </c>
      <c r="I14" s="12" t="str">
        <f t="shared" si="3"/>
        <v>+/-</v>
      </c>
      <c r="J14" s="12" t="str">
        <f t="shared" si="4"/>
        <v>0.2</v>
      </c>
      <c r="K14" s="13">
        <f t="shared" si="5"/>
        <v>0.12158054711246201</v>
      </c>
      <c r="L14" s="13">
        <f t="shared" si="6"/>
        <v>-2.8000000000000007</v>
      </c>
      <c r="M14" s="13">
        <f t="shared" si="7"/>
        <v>0.1359311840425404</v>
      </c>
      <c r="N14" s="13">
        <f t="shared" si="8"/>
        <v>-20.598658208728068</v>
      </c>
      <c r="O14" s="12" t="s">
        <v>215</v>
      </c>
    </row>
    <row r="15" spans="1:16" x14ac:dyDescent="0.25">
      <c r="A15" s="30">
        <v>4</v>
      </c>
      <c r="B15" s="31" t="s">
        <v>262</v>
      </c>
      <c r="C15" s="32">
        <v>8.8000000000000007</v>
      </c>
      <c r="D15" s="33" t="s">
        <v>210</v>
      </c>
      <c r="E15" s="48" t="str">
        <f t="shared" si="0"/>
        <v>Significantly Different</v>
      </c>
      <c r="G15" s="12">
        <f t="shared" si="1"/>
        <v>8.8000000000000007</v>
      </c>
      <c r="H15" s="12">
        <f t="shared" si="2"/>
        <v>6</v>
      </c>
      <c r="I15" s="12" t="str">
        <f t="shared" si="3"/>
        <v>+/-</v>
      </c>
      <c r="J15" s="12" t="str">
        <f t="shared" si="4"/>
        <v>0.2</v>
      </c>
      <c r="K15" s="13">
        <f t="shared" si="5"/>
        <v>0.12158054711246201</v>
      </c>
      <c r="L15" s="13">
        <f t="shared" si="6"/>
        <v>-2.8000000000000007</v>
      </c>
      <c r="M15" s="13">
        <f t="shared" si="7"/>
        <v>0.1359311840425404</v>
      </c>
      <c r="N15" s="13">
        <f t="shared" si="8"/>
        <v>-20.598658208728068</v>
      </c>
      <c r="O15" s="12" t="s">
        <v>218</v>
      </c>
    </row>
    <row r="16" spans="1:16" x14ac:dyDescent="0.25">
      <c r="A16" s="30">
        <v>6</v>
      </c>
      <c r="B16" s="31" t="s">
        <v>220</v>
      </c>
      <c r="C16" s="32">
        <v>8.1</v>
      </c>
      <c r="D16" s="33" t="s">
        <v>210</v>
      </c>
      <c r="E16" s="48" t="str">
        <f t="shared" si="0"/>
        <v>Significantly Different</v>
      </c>
      <c r="G16" s="12">
        <f t="shared" si="1"/>
        <v>8.1</v>
      </c>
      <c r="H16" s="12">
        <f t="shared" si="2"/>
        <v>6</v>
      </c>
      <c r="I16" s="12" t="str">
        <f t="shared" si="3"/>
        <v>+/-</v>
      </c>
      <c r="J16" s="12" t="str">
        <f t="shared" si="4"/>
        <v>0.2</v>
      </c>
      <c r="K16" s="13">
        <f t="shared" si="5"/>
        <v>0.12158054711246201</v>
      </c>
      <c r="L16" s="13">
        <f t="shared" si="6"/>
        <v>-2.0999999999999996</v>
      </c>
      <c r="M16" s="13">
        <f t="shared" si="7"/>
        <v>0.1359311840425404</v>
      </c>
      <c r="N16" s="13">
        <f t="shared" si="8"/>
        <v>-15.448993656546046</v>
      </c>
      <c r="O16" s="12" t="s">
        <v>220</v>
      </c>
    </row>
    <row r="17" spans="1:15" x14ac:dyDescent="0.25">
      <c r="A17" s="30">
        <v>7</v>
      </c>
      <c r="B17" s="31" t="s">
        <v>214</v>
      </c>
      <c r="C17" s="32">
        <v>7.9</v>
      </c>
      <c r="D17" s="33" t="s">
        <v>217</v>
      </c>
      <c r="E17" s="48" t="str">
        <f t="shared" si="0"/>
        <v>Significantly Different</v>
      </c>
      <c r="G17" s="12">
        <f t="shared" si="1"/>
        <v>7.9</v>
      </c>
      <c r="H17" s="12">
        <f t="shared" si="2"/>
        <v>6</v>
      </c>
      <c r="I17" s="12" t="str">
        <f t="shared" si="3"/>
        <v>+/-</v>
      </c>
      <c r="J17" s="12" t="str">
        <f t="shared" si="4"/>
        <v>0.5</v>
      </c>
      <c r="K17" s="13">
        <f t="shared" si="5"/>
        <v>0.303951367781155</v>
      </c>
      <c r="L17" s="13">
        <f t="shared" si="6"/>
        <v>-1.9000000000000004</v>
      </c>
      <c r="M17" s="13">
        <f t="shared" si="7"/>
        <v>0.30997079109986531</v>
      </c>
      <c r="N17" s="13">
        <f t="shared" si="8"/>
        <v>-6.1296098037439437</v>
      </c>
      <c r="O17" s="12" t="s">
        <v>222</v>
      </c>
    </row>
    <row r="18" spans="1:15" x14ac:dyDescent="0.25">
      <c r="A18" s="30">
        <v>8</v>
      </c>
      <c r="B18" s="31" t="s">
        <v>257</v>
      </c>
      <c r="C18" s="32">
        <v>7.2</v>
      </c>
      <c r="D18" s="33" t="s">
        <v>210</v>
      </c>
      <c r="E18" s="48" t="str">
        <f t="shared" si="0"/>
        <v>Significantly Different</v>
      </c>
      <c r="G18" s="12">
        <f t="shared" si="1"/>
        <v>7.2</v>
      </c>
      <c r="H18" s="12">
        <f t="shared" si="2"/>
        <v>6</v>
      </c>
      <c r="I18" s="12" t="str">
        <f t="shared" si="3"/>
        <v>+/-</v>
      </c>
      <c r="J18" s="12" t="str">
        <f t="shared" si="4"/>
        <v>0.2</v>
      </c>
      <c r="K18" s="13">
        <f t="shared" si="5"/>
        <v>0.12158054711246201</v>
      </c>
      <c r="L18" s="13">
        <f t="shared" si="6"/>
        <v>-1.2000000000000002</v>
      </c>
      <c r="M18" s="13">
        <f t="shared" si="7"/>
        <v>0.1359311840425404</v>
      </c>
      <c r="N18" s="13">
        <f t="shared" si="8"/>
        <v>-8.827996375169171</v>
      </c>
      <c r="O18" s="12" t="s">
        <v>224</v>
      </c>
    </row>
    <row r="19" spans="1:15" x14ac:dyDescent="0.25">
      <c r="A19" s="30">
        <v>9</v>
      </c>
      <c r="B19" s="31" t="s">
        <v>218</v>
      </c>
      <c r="C19" s="32">
        <v>7</v>
      </c>
      <c r="D19" s="33" t="s">
        <v>206</v>
      </c>
      <c r="E19" s="48" t="str">
        <f t="shared" si="0"/>
        <v>Significantly Different</v>
      </c>
      <c r="G19" s="12">
        <f t="shared" si="1"/>
        <v>7</v>
      </c>
      <c r="H19" s="12">
        <f t="shared" si="2"/>
        <v>6</v>
      </c>
      <c r="I19" s="12" t="str">
        <f t="shared" si="3"/>
        <v>+/-</v>
      </c>
      <c r="J19" s="12" t="str">
        <f t="shared" si="4"/>
        <v>0.1</v>
      </c>
      <c r="K19" s="13">
        <f t="shared" si="5"/>
        <v>6.0790273556231005E-2</v>
      </c>
      <c r="L19" s="13">
        <f t="shared" si="6"/>
        <v>-1</v>
      </c>
      <c r="M19" s="13">
        <f t="shared" si="7"/>
        <v>8.5970429323592404E-2</v>
      </c>
      <c r="N19" s="13">
        <f t="shared" si="8"/>
        <v>-11.631906550518707</v>
      </c>
      <c r="O19" s="12" t="s">
        <v>226</v>
      </c>
    </row>
    <row r="20" spans="1:15" x14ac:dyDescent="0.25">
      <c r="A20" s="30">
        <v>9</v>
      </c>
      <c r="B20" s="31" t="s">
        <v>232</v>
      </c>
      <c r="C20" s="32">
        <v>7</v>
      </c>
      <c r="D20" s="35" t="s">
        <v>228</v>
      </c>
      <c r="E20" s="48" t="str">
        <f t="shared" si="0"/>
        <v>Significantly Different</v>
      </c>
      <c r="G20" s="12">
        <f t="shared" si="1"/>
        <v>7</v>
      </c>
      <c r="H20" s="12">
        <f t="shared" si="2"/>
        <v>6</v>
      </c>
      <c r="I20" s="12" t="str">
        <f t="shared" si="3"/>
        <v>+/-</v>
      </c>
      <c r="J20" s="12" t="str">
        <f t="shared" si="4"/>
        <v>0.3</v>
      </c>
      <c r="K20" s="13">
        <f t="shared" si="5"/>
        <v>0.18237082066869301</v>
      </c>
      <c r="L20" s="13">
        <f t="shared" si="6"/>
        <v>-1</v>
      </c>
      <c r="M20" s="13">
        <f t="shared" si="7"/>
        <v>0.19223572402239389</v>
      </c>
      <c r="N20" s="13">
        <f t="shared" si="8"/>
        <v>-5.2019467509769841</v>
      </c>
      <c r="O20" s="12" t="s">
        <v>229</v>
      </c>
    </row>
    <row r="21" spans="1:15" x14ac:dyDescent="0.25">
      <c r="A21" s="30">
        <v>11</v>
      </c>
      <c r="B21" s="31" t="s">
        <v>240</v>
      </c>
      <c r="C21" s="32">
        <v>6.9</v>
      </c>
      <c r="D21" s="33" t="s">
        <v>210</v>
      </c>
      <c r="E21" s="48" t="str">
        <f t="shared" si="0"/>
        <v>Significantly Different</v>
      </c>
      <c r="G21" s="12">
        <f t="shared" si="1"/>
        <v>6.9</v>
      </c>
      <c r="H21" s="12">
        <f t="shared" si="2"/>
        <v>6</v>
      </c>
      <c r="I21" s="12" t="str">
        <f t="shared" si="3"/>
        <v>+/-</v>
      </c>
      <c r="J21" s="12" t="str">
        <f t="shared" si="4"/>
        <v>0.2</v>
      </c>
      <c r="K21" s="13">
        <f t="shared" si="5"/>
        <v>0.12158054711246201</v>
      </c>
      <c r="L21" s="13">
        <f t="shared" si="6"/>
        <v>-0.90000000000000036</v>
      </c>
      <c r="M21" s="13">
        <f t="shared" si="7"/>
        <v>0.1359311840425404</v>
      </c>
      <c r="N21" s="13">
        <f t="shared" si="8"/>
        <v>-6.62099728137688</v>
      </c>
      <c r="O21" s="12" t="s">
        <v>231</v>
      </c>
    </row>
    <row r="22" spans="1:15" x14ac:dyDescent="0.25">
      <c r="A22" s="30">
        <v>11</v>
      </c>
      <c r="B22" s="31" t="s">
        <v>239</v>
      </c>
      <c r="C22" s="32">
        <v>6.9</v>
      </c>
      <c r="D22" s="33" t="s">
        <v>228</v>
      </c>
      <c r="E22" s="48" t="str">
        <f t="shared" si="0"/>
        <v>Significantly Different</v>
      </c>
      <c r="G22" s="12">
        <f t="shared" si="1"/>
        <v>6.9</v>
      </c>
      <c r="H22" s="12">
        <f t="shared" si="2"/>
        <v>6</v>
      </c>
      <c r="I22" s="12" t="str">
        <f t="shared" si="3"/>
        <v>+/-</v>
      </c>
      <c r="J22" s="12" t="str">
        <f t="shared" si="4"/>
        <v>0.3</v>
      </c>
      <c r="K22" s="13">
        <f t="shared" si="5"/>
        <v>0.18237082066869301</v>
      </c>
      <c r="L22" s="13">
        <f t="shared" si="6"/>
        <v>-0.90000000000000036</v>
      </c>
      <c r="M22" s="13">
        <f t="shared" si="7"/>
        <v>0.19223572402239389</v>
      </c>
      <c r="N22" s="13">
        <f t="shared" si="8"/>
        <v>-4.6817520758792872</v>
      </c>
      <c r="O22" s="12" t="s">
        <v>233</v>
      </c>
    </row>
    <row r="23" spans="1:15" x14ac:dyDescent="0.25">
      <c r="A23" s="30">
        <v>13</v>
      </c>
      <c r="B23" s="31" t="s">
        <v>222</v>
      </c>
      <c r="C23" s="32">
        <v>6.7</v>
      </c>
      <c r="D23" s="33" t="s">
        <v>228</v>
      </c>
      <c r="E23" s="48" t="str">
        <f t="shared" si="0"/>
        <v>Significantly Different</v>
      </c>
      <c r="G23" s="12">
        <f t="shared" si="1"/>
        <v>6.7</v>
      </c>
      <c r="H23" s="12">
        <f t="shared" si="2"/>
        <v>6</v>
      </c>
      <c r="I23" s="12" t="str">
        <f t="shared" si="3"/>
        <v>+/-</v>
      </c>
      <c r="J23" s="12" t="str">
        <f t="shared" si="4"/>
        <v>0.3</v>
      </c>
      <c r="K23" s="13">
        <f t="shared" si="5"/>
        <v>0.18237082066869301</v>
      </c>
      <c r="L23" s="13">
        <f t="shared" si="6"/>
        <v>-0.70000000000000018</v>
      </c>
      <c r="M23" s="13">
        <f t="shared" si="7"/>
        <v>0.19223572402239389</v>
      </c>
      <c r="N23" s="13">
        <f t="shared" si="8"/>
        <v>-3.6413627256838894</v>
      </c>
      <c r="O23" s="12" t="s">
        <v>221</v>
      </c>
    </row>
    <row r="24" spans="1:15" x14ac:dyDescent="0.25">
      <c r="A24" s="30">
        <v>14</v>
      </c>
      <c r="B24" s="31" t="s">
        <v>249</v>
      </c>
      <c r="C24" s="32">
        <v>6.5</v>
      </c>
      <c r="D24" s="33" t="s">
        <v>210</v>
      </c>
      <c r="E24" s="48" t="str">
        <f t="shared" si="0"/>
        <v>Significantly Different</v>
      </c>
      <c r="G24" s="12">
        <f t="shared" si="1"/>
        <v>6.5</v>
      </c>
      <c r="H24" s="12">
        <f t="shared" si="2"/>
        <v>6</v>
      </c>
      <c r="I24" s="12" t="str">
        <f t="shared" si="3"/>
        <v>+/-</v>
      </c>
      <c r="J24" s="12" t="str">
        <f t="shared" si="4"/>
        <v>0.2</v>
      </c>
      <c r="K24" s="13">
        <f t="shared" si="5"/>
        <v>0.12158054711246201</v>
      </c>
      <c r="L24" s="13">
        <f t="shared" si="6"/>
        <v>-0.5</v>
      </c>
      <c r="M24" s="13">
        <f t="shared" si="7"/>
        <v>0.1359311840425404</v>
      </c>
      <c r="N24" s="13">
        <f t="shared" si="8"/>
        <v>-3.6783318229871544</v>
      </c>
      <c r="O24" s="12" t="s">
        <v>235</v>
      </c>
    </row>
    <row r="25" spans="1:15" x14ac:dyDescent="0.25">
      <c r="A25" s="30">
        <v>15</v>
      </c>
      <c r="B25" s="31" t="s">
        <v>213</v>
      </c>
      <c r="C25" s="32">
        <v>6</v>
      </c>
      <c r="D25" s="33" t="s">
        <v>210</v>
      </c>
      <c r="E25" s="48" t="str">
        <f t="shared" si="0"/>
        <v>Not Significantly Different</v>
      </c>
      <c r="G25" s="12">
        <f t="shared" si="1"/>
        <v>6</v>
      </c>
      <c r="H25" s="12">
        <f t="shared" si="2"/>
        <v>6</v>
      </c>
      <c r="I25" s="12" t="str">
        <f t="shared" si="3"/>
        <v>+/-</v>
      </c>
      <c r="J25" s="12" t="str">
        <f t="shared" si="4"/>
        <v>0.2</v>
      </c>
      <c r="K25" s="13">
        <f t="shared" si="5"/>
        <v>0.12158054711246201</v>
      </c>
      <c r="L25" s="13">
        <f t="shared" si="6"/>
        <v>0</v>
      </c>
      <c r="M25" s="13">
        <f t="shared" si="7"/>
        <v>0.1359311840425404</v>
      </c>
      <c r="N25" s="13">
        <f t="shared" si="8"/>
        <v>0</v>
      </c>
      <c r="O25" s="12" t="s">
        <v>237</v>
      </c>
    </row>
    <row r="26" spans="1:15" x14ac:dyDescent="0.25">
      <c r="A26" s="30">
        <v>15</v>
      </c>
      <c r="B26" s="31" t="s">
        <v>224</v>
      </c>
      <c r="C26" s="32">
        <v>6</v>
      </c>
      <c r="D26" s="33" t="s">
        <v>253</v>
      </c>
      <c r="E26" s="48" t="str">
        <f t="shared" si="0"/>
        <v>Not Significantly Different</v>
      </c>
      <c r="G26" s="12">
        <f t="shared" si="1"/>
        <v>6</v>
      </c>
      <c r="H26" s="12">
        <f t="shared" si="2"/>
        <v>6</v>
      </c>
      <c r="I26" s="12" t="str">
        <f t="shared" si="3"/>
        <v>+/-</v>
      </c>
      <c r="J26" s="12" t="str">
        <f t="shared" si="4"/>
        <v>0.6</v>
      </c>
      <c r="K26" s="13">
        <f t="shared" si="5"/>
        <v>0.36474164133738601</v>
      </c>
      <c r="L26" s="13">
        <f t="shared" si="6"/>
        <v>0</v>
      </c>
      <c r="M26" s="13">
        <f t="shared" si="7"/>
        <v>0.36977279819442066</v>
      </c>
      <c r="N26" s="13">
        <f t="shared" si="8"/>
        <v>0</v>
      </c>
      <c r="O26" s="12" t="s">
        <v>219</v>
      </c>
    </row>
    <row r="27" spans="1:15" x14ac:dyDescent="0.25">
      <c r="A27" s="30">
        <v>15</v>
      </c>
      <c r="B27" s="31" t="s">
        <v>252</v>
      </c>
      <c r="C27" s="32">
        <v>6</v>
      </c>
      <c r="D27" s="33" t="s">
        <v>255</v>
      </c>
      <c r="E27" s="48" t="str">
        <f t="shared" si="0"/>
        <v>Not Significantly Different</v>
      </c>
      <c r="G27" s="12">
        <f t="shared" si="1"/>
        <v>6</v>
      </c>
      <c r="H27" s="12">
        <f t="shared" si="2"/>
        <v>6</v>
      </c>
      <c r="I27" s="12" t="str">
        <f t="shared" si="3"/>
        <v>+/-</v>
      </c>
      <c r="J27" s="12" t="str">
        <f t="shared" si="4"/>
        <v>0.4</v>
      </c>
      <c r="K27" s="13">
        <f t="shared" si="5"/>
        <v>0.24316109422492402</v>
      </c>
      <c r="L27" s="13">
        <f t="shared" si="6"/>
        <v>0</v>
      </c>
      <c r="M27" s="13">
        <f t="shared" si="7"/>
        <v>0.25064471888253259</v>
      </c>
      <c r="N27" s="13">
        <f t="shared" si="8"/>
        <v>0</v>
      </c>
      <c r="O27" s="12" t="s">
        <v>236</v>
      </c>
    </row>
    <row r="28" spans="1:15" x14ac:dyDescent="0.25">
      <c r="A28" s="30">
        <v>18</v>
      </c>
      <c r="B28" s="31" t="s">
        <v>261</v>
      </c>
      <c r="C28" s="32">
        <v>5.9</v>
      </c>
      <c r="D28" s="33" t="s">
        <v>210</v>
      </c>
      <c r="E28" s="48" t="str">
        <f t="shared" si="0"/>
        <v>Not Significantly Different</v>
      </c>
      <c r="G28" s="12">
        <f t="shared" si="1"/>
        <v>5.9</v>
      </c>
      <c r="H28" s="12">
        <f t="shared" si="2"/>
        <v>6</v>
      </c>
      <c r="I28" s="12" t="str">
        <f t="shared" si="3"/>
        <v>+/-</v>
      </c>
      <c r="J28" s="12" t="str">
        <f t="shared" si="4"/>
        <v>0.2</v>
      </c>
      <c r="K28" s="13">
        <f t="shared" si="5"/>
        <v>0.12158054711246201</v>
      </c>
      <c r="L28" s="13">
        <f t="shared" si="6"/>
        <v>9.9999999999999645E-2</v>
      </c>
      <c r="M28" s="13">
        <f t="shared" si="7"/>
        <v>0.1359311840425404</v>
      </c>
      <c r="N28" s="13">
        <f t="shared" si="8"/>
        <v>0.73566636459742829</v>
      </c>
      <c r="O28" s="12" t="s">
        <v>225</v>
      </c>
    </row>
    <row r="29" spans="1:15" x14ac:dyDescent="0.25">
      <c r="A29" s="30">
        <v>19</v>
      </c>
      <c r="B29" s="31" t="s">
        <v>211</v>
      </c>
      <c r="C29" s="32">
        <v>5.8</v>
      </c>
      <c r="D29" s="33" t="s">
        <v>265</v>
      </c>
      <c r="E29" s="48" t="str">
        <f t="shared" si="0"/>
        <v>Not Significantly Different</v>
      </c>
      <c r="G29" s="12">
        <f t="shared" si="1"/>
        <v>5.8</v>
      </c>
      <c r="H29" s="12">
        <f t="shared" si="2"/>
        <v>6</v>
      </c>
      <c r="I29" s="12" t="str">
        <f t="shared" si="3"/>
        <v>+/-</v>
      </c>
      <c r="J29" s="12" t="str">
        <f t="shared" si="4"/>
        <v>0.7</v>
      </c>
      <c r="K29" s="13">
        <f t="shared" si="5"/>
        <v>0.42553191489361697</v>
      </c>
      <c r="L29" s="13">
        <f t="shared" si="6"/>
        <v>0.20000000000000018</v>
      </c>
      <c r="M29" s="13">
        <f t="shared" si="7"/>
        <v>0.42985214661796195</v>
      </c>
      <c r="N29" s="13">
        <f t="shared" si="8"/>
        <v>0.46527626202074879</v>
      </c>
      <c r="O29" s="12" t="s">
        <v>241</v>
      </c>
    </row>
    <row r="30" spans="1:15" x14ac:dyDescent="0.25">
      <c r="A30" s="30">
        <v>19</v>
      </c>
      <c r="B30" s="31" t="s">
        <v>248</v>
      </c>
      <c r="C30" s="32">
        <v>5.8</v>
      </c>
      <c r="D30" s="33" t="s">
        <v>206</v>
      </c>
      <c r="E30" s="48" t="str">
        <f t="shared" si="0"/>
        <v>Significantly Different</v>
      </c>
      <c r="G30" s="12">
        <f t="shared" si="1"/>
        <v>5.8</v>
      </c>
      <c r="H30" s="12">
        <f t="shared" si="2"/>
        <v>6</v>
      </c>
      <c r="I30" s="12" t="str">
        <f t="shared" si="3"/>
        <v>+/-</v>
      </c>
      <c r="J30" s="12" t="str">
        <f t="shared" si="4"/>
        <v>0.1</v>
      </c>
      <c r="K30" s="13">
        <f t="shared" si="5"/>
        <v>6.0790273556231005E-2</v>
      </c>
      <c r="L30" s="13">
        <f t="shared" si="6"/>
        <v>0.20000000000000018</v>
      </c>
      <c r="M30" s="13">
        <f t="shared" si="7"/>
        <v>8.5970429323592404E-2</v>
      </c>
      <c r="N30" s="13">
        <f t="shared" si="8"/>
        <v>2.3263813101037436</v>
      </c>
      <c r="O30" s="12" t="s">
        <v>207</v>
      </c>
    </row>
    <row r="31" spans="1:15" x14ac:dyDescent="0.25">
      <c r="A31" s="30">
        <v>19</v>
      </c>
      <c r="B31" s="31" t="s">
        <v>209</v>
      </c>
      <c r="C31" s="32">
        <v>5.8</v>
      </c>
      <c r="D31" s="33" t="s">
        <v>265</v>
      </c>
      <c r="E31" s="48" t="str">
        <f t="shared" si="0"/>
        <v>Not Significantly Different</v>
      </c>
      <c r="G31" s="12">
        <f t="shared" si="1"/>
        <v>5.8</v>
      </c>
      <c r="H31" s="12">
        <f t="shared" si="2"/>
        <v>6</v>
      </c>
      <c r="I31" s="12" t="str">
        <f t="shared" si="3"/>
        <v>+/-</v>
      </c>
      <c r="J31" s="12" t="str">
        <f t="shared" si="4"/>
        <v>0.7</v>
      </c>
      <c r="K31" s="13">
        <f t="shared" si="5"/>
        <v>0.42553191489361697</v>
      </c>
      <c r="L31" s="13">
        <f t="shared" si="6"/>
        <v>0.20000000000000018</v>
      </c>
      <c r="M31" s="13">
        <f t="shared" si="7"/>
        <v>0.42985214661796195</v>
      </c>
      <c r="N31" s="13">
        <f t="shared" si="8"/>
        <v>0.46527626202074879</v>
      </c>
      <c r="O31" s="12" t="s">
        <v>244</v>
      </c>
    </row>
    <row r="32" spans="1:15" x14ac:dyDescent="0.25">
      <c r="A32" s="30">
        <v>22</v>
      </c>
      <c r="B32" s="31" t="s">
        <v>245</v>
      </c>
      <c r="C32" s="32">
        <v>5.7</v>
      </c>
      <c r="D32" s="33" t="s">
        <v>253</v>
      </c>
      <c r="E32" s="48" t="str">
        <f t="shared" si="0"/>
        <v>Not Significantly Different</v>
      </c>
      <c r="G32" s="12">
        <f t="shared" si="1"/>
        <v>5.7</v>
      </c>
      <c r="H32" s="12">
        <f t="shared" si="2"/>
        <v>6</v>
      </c>
      <c r="I32" s="12" t="str">
        <f t="shared" si="3"/>
        <v>+/-</v>
      </c>
      <c r="J32" s="12" t="str">
        <f t="shared" si="4"/>
        <v>0.6</v>
      </c>
      <c r="K32" s="13">
        <f t="shared" si="5"/>
        <v>0.36474164133738601</v>
      </c>
      <c r="L32" s="13">
        <f t="shared" si="6"/>
        <v>0.29999999999999982</v>
      </c>
      <c r="M32" s="13">
        <f t="shared" si="7"/>
        <v>0.36977279819442066</v>
      </c>
      <c r="N32" s="13">
        <f t="shared" si="8"/>
        <v>0.8113090023519377</v>
      </c>
      <c r="O32" s="12" t="s">
        <v>247</v>
      </c>
    </row>
    <row r="33" spans="1:15" x14ac:dyDescent="0.25">
      <c r="A33" s="30">
        <v>22</v>
      </c>
      <c r="B33" s="31" t="s">
        <v>234</v>
      </c>
      <c r="C33" s="32">
        <v>5.7</v>
      </c>
      <c r="D33" s="33" t="s">
        <v>210</v>
      </c>
      <c r="E33" s="48" t="str">
        <f t="shared" si="0"/>
        <v>Significantly Different</v>
      </c>
      <c r="G33" s="12">
        <f t="shared" si="1"/>
        <v>5.7</v>
      </c>
      <c r="H33" s="12">
        <f t="shared" si="2"/>
        <v>6</v>
      </c>
      <c r="I33" s="12" t="str">
        <f t="shared" si="3"/>
        <v>+/-</v>
      </c>
      <c r="J33" s="12" t="str">
        <f t="shared" si="4"/>
        <v>0.2</v>
      </c>
      <c r="K33" s="13">
        <f t="shared" si="5"/>
        <v>0.12158054711246201</v>
      </c>
      <c r="L33" s="13">
        <f t="shared" si="6"/>
        <v>0.29999999999999982</v>
      </c>
      <c r="M33" s="13">
        <f t="shared" si="7"/>
        <v>0.1359311840425404</v>
      </c>
      <c r="N33" s="13">
        <f t="shared" si="8"/>
        <v>2.2069990937922914</v>
      </c>
      <c r="O33" s="12" t="s">
        <v>249</v>
      </c>
    </row>
    <row r="34" spans="1:15" x14ac:dyDescent="0.25">
      <c r="A34" s="30">
        <v>24</v>
      </c>
      <c r="B34" s="31" t="s">
        <v>235</v>
      </c>
      <c r="C34" s="32">
        <v>5.6</v>
      </c>
      <c r="D34" s="33" t="s">
        <v>210</v>
      </c>
      <c r="E34" s="48" t="str">
        <f t="shared" si="0"/>
        <v>Significantly Different</v>
      </c>
      <c r="G34" s="12">
        <f t="shared" si="1"/>
        <v>5.6</v>
      </c>
      <c r="H34" s="12">
        <f t="shared" si="2"/>
        <v>6</v>
      </c>
      <c r="I34" s="12" t="str">
        <f t="shared" si="3"/>
        <v>+/-</v>
      </c>
      <c r="J34" s="12" t="str">
        <f t="shared" si="4"/>
        <v>0.2</v>
      </c>
      <c r="K34" s="13">
        <f t="shared" si="5"/>
        <v>0.12158054711246201</v>
      </c>
      <c r="L34" s="13">
        <f t="shared" si="6"/>
        <v>0.40000000000000036</v>
      </c>
      <c r="M34" s="13">
        <f t="shared" si="7"/>
        <v>0.1359311840425404</v>
      </c>
      <c r="N34" s="13">
        <f t="shared" si="8"/>
        <v>2.942665458389726</v>
      </c>
      <c r="O34" s="12" t="s">
        <v>240</v>
      </c>
    </row>
    <row r="35" spans="1:15" x14ac:dyDescent="0.25">
      <c r="A35" s="30">
        <v>24</v>
      </c>
      <c r="B35" s="31" t="s">
        <v>258</v>
      </c>
      <c r="C35" s="32">
        <v>5.6</v>
      </c>
      <c r="D35" s="33" t="s">
        <v>206</v>
      </c>
      <c r="E35" s="48" t="str">
        <f t="shared" si="0"/>
        <v>Significantly Different</v>
      </c>
      <c r="G35" s="12">
        <f t="shared" si="1"/>
        <v>5.6</v>
      </c>
      <c r="H35" s="12">
        <f t="shared" si="2"/>
        <v>6</v>
      </c>
      <c r="I35" s="12" t="str">
        <f t="shared" si="3"/>
        <v>+/-</v>
      </c>
      <c r="J35" s="12" t="str">
        <f t="shared" si="4"/>
        <v>0.1</v>
      </c>
      <c r="K35" s="13">
        <f t="shared" si="5"/>
        <v>6.0790273556231005E-2</v>
      </c>
      <c r="L35" s="13">
        <f t="shared" si="6"/>
        <v>0.40000000000000036</v>
      </c>
      <c r="M35" s="13">
        <f t="shared" si="7"/>
        <v>8.5970429323592404E-2</v>
      </c>
      <c r="N35" s="13">
        <f t="shared" si="8"/>
        <v>4.6527626202074872</v>
      </c>
      <c r="O35" s="12" t="s">
        <v>250</v>
      </c>
    </row>
    <row r="36" spans="1:15" x14ac:dyDescent="0.25">
      <c r="A36" s="30">
        <v>26</v>
      </c>
      <c r="B36" s="31" t="s">
        <v>231</v>
      </c>
      <c r="C36" s="32">
        <v>5.5</v>
      </c>
      <c r="D36" s="33" t="s">
        <v>210</v>
      </c>
      <c r="E36" s="48" t="str">
        <f t="shared" si="0"/>
        <v>Significantly Different</v>
      </c>
      <c r="G36" s="12">
        <f t="shared" si="1"/>
        <v>5.5</v>
      </c>
      <c r="H36" s="12">
        <f t="shared" si="2"/>
        <v>6</v>
      </c>
      <c r="I36" s="12" t="str">
        <f t="shared" si="3"/>
        <v>+/-</v>
      </c>
      <c r="J36" s="12" t="str">
        <f t="shared" si="4"/>
        <v>0.2</v>
      </c>
      <c r="K36" s="13">
        <f t="shared" si="5"/>
        <v>0.12158054711246201</v>
      </c>
      <c r="L36" s="13">
        <f t="shared" si="6"/>
        <v>0.5</v>
      </c>
      <c r="M36" s="13">
        <f t="shared" si="7"/>
        <v>0.1359311840425404</v>
      </c>
      <c r="N36" s="13">
        <f t="shared" si="8"/>
        <v>3.6783318229871544</v>
      </c>
      <c r="O36" s="12" t="s">
        <v>242</v>
      </c>
    </row>
    <row r="37" spans="1:15" x14ac:dyDescent="0.25">
      <c r="A37" s="30">
        <v>26</v>
      </c>
      <c r="B37" s="31" t="s">
        <v>242</v>
      </c>
      <c r="C37" s="32">
        <v>5.5</v>
      </c>
      <c r="D37" s="33" t="s">
        <v>210</v>
      </c>
      <c r="E37" s="48" t="str">
        <f t="shared" si="0"/>
        <v>Significantly Different</v>
      </c>
      <c r="G37" s="12">
        <f t="shared" si="1"/>
        <v>5.5</v>
      </c>
      <c r="H37" s="12">
        <f t="shared" si="2"/>
        <v>6</v>
      </c>
      <c r="I37" s="12" t="str">
        <f t="shared" si="3"/>
        <v>+/-</v>
      </c>
      <c r="J37" s="12" t="str">
        <f t="shared" si="4"/>
        <v>0.2</v>
      </c>
      <c r="K37" s="13">
        <f t="shared" si="5"/>
        <v>0.12158054711246201</v>
      </c>
      <c r="L37" s="13">
        <f t="shared" si="6"/>
        <v>0.5</v>
      </c>
      <c r="M37" s="13">
        <f t="shared" si="7"/>
        <v>0.1359311840425404</v>
      </c>
      <c r="N37" s="13">
        <f t="shared" si="8"/>
        <v>3.6783318229871544</v>
      </c>
      <c r="O37" s="12" t="s">
        <v>223</v>
      </c>
    </row>
    <row r="38" spans="1:15" x14ac:dyDescent="0.25">
      <c r="A38" s="30">
        <v>26</v>
      </c>
      <c r="B38" s="31" t="s">
        <v>243</v>
      </c>
      <c r="C38" s="32">
        <v>5.5</v>
      </c>
      <c r="D38" s="33" t="s">
        <v>210</v>
      </c>
      <c r="E38" s="48" t="str">
        <f t="shared" si="0"/>
        <v>Significantly Different</v>
      </c>
      <c r="G38" s="12">
        <f t="shared" si="1"/>
        <v>5.5</v>
      </c>
      <c r="H38" s="12">
        <f t="shared" si="2"/>
        <v>6</v>
      </c>
      <c r="I38" s="12" t="str">
        <f t="shared" si="3"/>
        <v>+/-</v>
      </c>
      <c r="J38" s="12" t="str">
        <f t="shared" si="4"/>
        <v>0.2</v>
      </c>
      <c r="K38" s="13">
        <f t="shared" si="5"/>
        <v>0.12158054711246201</v>
      </c>
      <c r="L38" s="13">
        <f t="shared" si="6"/>
        <v>0.5</v>
      </c>
      <c r="M38" s="13">
        <f t="shared" si="7"/>
        <v>0.1359311840425404</v>
      </c>
      <c r="N38" s="13">
        <f t="shared" si="8"/>
        <v>3.6783318229871544</v>
      </c>
      <c r="O38" s="12" t="s">
        <v>227</v>
      </c>
    </row>
    <row r="39" spans="1:15" x14ac:dyDescent="0.25">
      <c r="A39" s="30">
        <v>29</v>
      </c>
      <c r="B39" s="31" t="s">
        <v>221</v>
      </c>
      <c r="C39" s="32">
        <v>5.4</v>
      </c>
      <c r="D39" s="33" t="s">
        <v>217</v>
      </c>
      <c r="E39" s="48" t="str">
        <f t="shared" si="0"/>
        <v>Significantly Different</v>
      </c>
      <c r="G39" s="12">
        <f t="shared" si="1"/>
        <v>5.4</v>
      </c>
      <c r="H39" s="12">
        <f t="shared" si="2"/>
        <v>6</v>
      </c>
      <c r="I39" s="12" t="str">
        <f t="shared" si="3"/>
        <v>+/-</v>
      </c>
      <c r="J39" s="12" t="str">
        <f t="shared" si="4"/>
        <v>0.5</v>
      </c>
      <c r="K39" s="13">
        <f t="shared" si="5"/>
        <v>0.303951367781155</v>
      </c>
      <c r="L39" s="13">
        <f t="shared" si="6"/>
        <v>0.59999999999999964</v>
      </c>
      <c r="M39" s="13">
        <f t="shared" si="7"/>
        <v>0.30997079109986531</v>
      </c>
      <c r="N39" s="13">
        <f t="shared" si="8"/>
        <v>1.9356662538138754</v>
      </c>
      <c r="O39" s="12" t="s">
        <v>254</v>
      </c>
    </row>
    <row r="40" spans="1:15" x14ac:dyDescent="0.25">
      <c r="A40" s="30">
        <v>29</v>
      </c>
      <c r="B40" s="31" t="s">
        <v>236</v>
      </c>
      <c r="C40" s="32">
        <v>5.4</v>
      </c>
      <c r="D40" s="33" t="s">
        <v>228</v>
      </c>
      <c r="E40" s="48" t="str">
        <f t="shared" si="0"/>
        <v>Significantly Different</v>
      </c>
      <c r="G40" s="12">
        <f t="shared" si="1"/>
        <v>5.4</v>
      </c>
      <c r="H40" s="12">
        <f t="shared" si="2"/>
        <v>6</v>
      </c>
      <c r="I40" s="12" t="str">
        <f t="shared" si="3"/>
        <v>+/-</v>
      </c>
      <c r="J40" s="12" t="str">
        <f t="shared" si="4"/>
        <v>0.3</v>
      </c>
      <c r="K40" s="13">
        <f t="shared" si="5"/>
        <v>0.18237082066869301</v>
      </c>
      <c r="L40" s="13">
        <f t="shared" si="6"/>
        <v>0.59999999999999964</v>
      </c>
      <c r="M40" s="13">
        <f t="shared" si="7"/>
        <v>0.19223572402239389</v>
      </c>
      <c r="N40" s="13">
        <f t="shared" si="8"/>
        <v>3.1211680505861885</v>
      </c>
      <c r="O40" s="12" t="s">
        <v>214</v>
      </c>
    </row>
    <row r="41" spans="1:15" x14ac:dyDescent="0.25">
      <c r="A41" s="30">
        <v>31</v>
      </c>
      <c r="B41" s="31" t="s">
        <v>208</v>
      </c>
      <c r="C41" s="32">
        <v>5.3</v>
      </c>
      <c r="D41" s="33" t="s">
        <v>228</v>
      </c>
      <c r="E41" s="48" t="str">
        <f t="shared" si="0"/>
        <v>Significantly Different</v>
      </c>
      <c r="G41" s="12">
        <f t="shared" si="1"/>
        <v>5.3</v>
      </c>
      <c r="H41" s="12">
        <f t="shared" si="2"/>
        <v>6</v>
      </c>
      <c r="I41" s="12" t="str">
        <f t="shared" si="3"/>
        <v>+/-</v>
      </c>
      <c r="J41" s="12" t="str">
        <f t="shared" si="4"/>
        <v>0.3</v>
      </c>
      <c r="K41" s="13">
        <f t="shared" si="5"/>
        <v>0.18237082066869301</v>
      </c>
      <c r="L41" s="13">
        <f t="shared" si="6"/>
        <v>0.70000000000000018</v>
      </c>
      <c r="M41" s="13">
        <f t="shared" si="7"/>
        <v>0.19223572402239389</v>
      </c>
      <c r="N41" s="13">
        <f t="shared" si="8"/>
        <v>3.6413627256838894</v>
      </c>
      <c r="O41" s="12" t="s">
        <v>257</v>
      </c>
    </row>
    <row r="42" spans="1:15" x14ac:dyDescent="0.25">
      <c r="A42" s="30">
        <v>32</v>
      </c>
      <c r="B42" s="31" t="s">
        <v>227</v>
      </c>
      <c r="C42" s="32">
        <v>5.2</v>
      </c>
      <c r="D42" s="33" t="s">
        <v>228</v>
      </c>
      <c r="E42" s="48" t="str">
        <f t="shared" si="0"/>
        <v>Significantly Different</v>
      </c>
      <c r="G42" s="12">
        <f t="shared" si="1"/>
        <v>5.2</v>
      </c>
      <c r="H42" s="12">
        <f t="shared" si="2"/>
        <v>6</v>
      </c>
      <c r="I42" s="12" t="str">
        <f t="shared" si="3"/>
        <v>+/-</v>
      </c>
      <c r="J42" s="12" t="str">
        <f t="shared" si="4"/>
        <v>0.3</v>
      </c>
      <c r="K42" s="13">
        <f t="shared" si="5"/>
        <v>0.18237082066869301</v>
      </c>
      <c r="L42" s="13">
        <f t="shared" si="6"/>
        <v>0.79999999999999982</v>
      </c>
      <c r="M42" s="13">
        <f t="shared" si="7"/>
        <v>0.19223572402239389</v>
      </c>
      <c r="N42" s="13">
        <f t="shared" si="8"/>
        <v>4.1615574007815859</v>
      </c>
      <c r="O42" s="12" t="s">
        <v>252</v>
      </c>
    </row>
    <row r="43" spans="1:15" x14ac:dyDescent="0.25">
      <c r="A43" s="30">
        <v>32</v>
      </c>
      <c r="B43" s="31" t="s">
        <v>259</v>
      </c>
      <c r="C43" s="32">
        <v>5.2</v>
      </c>
      <c r="D43" s="33" t="s">
        <v>206</v>
      </c>
      <c r="E43" s="48" t="str">
        <f t="shared" si="0"/>
        <v>Significantly Different</v>
      </c>
      <c r="G43" s="12">
        <f t="shared" si="1"/>
        <v>5.2</v>
      </c>
      <c r="H43" s="12">
        <f t="shared" si="2"/>
        <v>6</v>
      </c>
      <c r="I43" s="12" t="str">
        <f t="shared" si="3"/>
        <v>+/-</v>
      </c>
      <c r="J43" s="12" t="str">
        <f t="shared" si="4"/>
        <v>0.1</v>
      </c>
      <c r="K43" s="13">
        <f t="shared" si="5"/>
        <v>6.0790273556231005E-2</v>
      </c>
      <c r="L43" s="13">
        <f t="shared" si="6"/>
        <v>0.79999999999999982</v>
      </c>
      <c r="M43" s="13">
        <f t="shared" si="7"/>
        <v>8.5970429323592404E-2</v>
      </c>
      <c r="N43" s="13">
        <f t="shared" si="8"/>
        <v>9.3055252404149638</v>
      </c>
      <c r="O43" s="12" t="s">
        <v>259</v>
      </c>
    </row>
    <row r="44" spans="1:15" x14ac:dyDescent="0.25">
      <c r="A44" s="30">
        <v>34</v>
      </c>
      <c r="B44" s="31" t="s">
        <v>237</v>
      </c>
      <c r="C44" s="32">
        <v>5</v>
      </c>
      <c r="D44" s="33" t="s">
        <v>210</v>
      </c>
      <c r="E44" s="48" t="str">
        <f t="shared" si="0"/>
        <v>Significantly Different</v>
      </c>
      <c r="G44" s="12">
        <f t="shared" si="1"/>
        <v>5</v>
      </c>
      <c r="H44" s="12">
        <f t="shared" si="2"/>
        <v>6</v>
      </c>
      <c r="I44" s="12" t="str">
        <f t="shared" si="3"/>
        <v>+/-</v>
      </c>
      <c r="J44" s="12" t="str">
        <f t="shared" si="4"/>
        <v>0.2</v>
      </c>
      <c r="K44" s="13">
        <f t="shared" si="5"/>
        <v>0.12158054711246201</v>
      </c>
      <c r="L44" s="13">
        <f t="shared" si="6"/>
        <v>1</v>
      </c>
      <c r="M44" s="13">
        <f t="shared" si="7"/>
        <v>0.1359311840425404</v>
      </c>
      <c r="N44" s="13">
        <f t="shared" si="8"/>
        <v>7.3566636459743089</v>
      </c>
      <c r="O44" s="12" t="s">
        <v>261</v>
      </c>
    </row>
    <row r="45" spans="1:15" x14ac:dyDescent="0.25">
      <c r="A45" s="30">
        <v>34</v>
      </c>
      <c r="B45" s="31" t="s">
        <v>219</v>
      </c>
      <c r="C45" s="32">
        <v>5</v>
      </c>
      <c r="D45" s="33" t="s">
        <v>228</v>
      </c>
      <c r="E45" s="48" t="str">
        <f t="shared" si="0"/>
        <v>Significantly Different</v>
      </c>
      <c r="G45" s="12">
        <f t="shared" si="1"/>
        <v>5</v>
      </c>
      <c r="H45" s="12">
        <f t="shared" si="2"/>
        <v>6</v>
      </c>
      <c r="I45" s="12" t="str">
        <f t="shared" si="3"/>
        <v>+/-</v>
      </c>
      <c r="J45" s="12" t="str">
        <f t="shared" si="4"/>
        <v>0.3</v>
      </c>
      <c r="K45" s="13">
        <f t="shared" si="5"/>
        <v>0.18237082066869301</v>
      </c>
      <c r="L45" s="13">
        <f t="shared" si="6"/>
        <v>1</v>
      </c>
      <c r="M45" s="13">
        <f t="shared" si="7"/>
        <v>0.19223572402239389</v>
      </c>
      <c r="N45" s="13">
        <f t="shared" si="8"/>
        <v>5.2019467509769841</v>
      </c>
      <c r="O45" s="12" t="s">
        <v>230</v>
      </c>
    </row>
    <row r="46" spans="1:15" x14ac:dyDescent="0.25">
      <c r="A46" s="30">
        <v>34</v>
      </c>
      <c r="B46" s="31" t="s">
        <v>207</v>
      </c>
      <c r="C46" s="32">
        <v>5</v>
      </c>
      <c r="D46" s="33" t="s">
        <v>255</v>
      </c>
      <c r="E46" s="48" t="str">
        <f t="shared" si="0"/>
        <v>Significantly Different</v>
      </c>
      <c r="G46" s="12">
        <f t="shared" si="1"/>
        <v>5</v>
      </c>
      <c r="H46" s="12">
        <f t="shared" si="2"/>
        <v>6</v>
      </c>
      <c r="I46" s="12" t="str">
        <f t="shared" si="3"/>
        <v>+/-</v>
      </c>
      <c r="J46" s="12" t="str">
        <f t="shared" si="4"/>
        <v>0.4</v>
      </c>
      <c r="K46" s="13">
        <f t="shared" si="5"/>
        <v>0.24316109422492402</v>
      </c>
      <c r="L46" s="13">
        <f t="shared" si="6"/>
        <v>1</v>
      </c>
      <c r="M46" s="13">
        <f t="shared" si="7"/>
        <v>0.25064471888253259</v>
      </c>
      <c r="N46" s="13">
        <f t="shared" si="8"/>
        <v>3.9897110318476767</v>
      </c>
      <c r="O46" s="12" t="s">
        <v>243</v>
      </c>
    </row>
    <row r="47" spans="1:15" x14ac:dyDescent="0.25">
      <c r="A47" s="30">
        <v>37</v>
      </c>
      <c r="B47" s="31" t="s">
        <v>263</v>
      </c>
      <c r="C47" s="32">
        <v>4.9000000000000004</v>
      </c>
      <c r="D47" s="33" t="s">
        <v>228</v>
      </c>
      <c r="E47" s="48" t="str">
        <f t="shared" si="0"/>
        <v>Significantly Different</v>
      </c>
      <c r="G47" s="12">
        <f t="shared" si="1"/>
        <v>4.9000000000000004</v>
      </c>
      <c r="H47" s="12">
        <f t="shared" si="2"/>
        <v>6</v>
      </c>
      <c r="I47" s="12" t="str">
        <f t="shared" si="3"/>
        <v>+/-</v>
      </c>
      <c r="J47" s="12" t="str">
        <f t="shared" si="4"/>
        <v>0.3</v>
      </c>
      <c r="K47" s="13">
        <f t="shared" si="5"/>
        <v>0.18237082066869301</v>
      </c>
      <c r="L47" s="13">
        <f t="shared" si="6"/>
        <v>1.0999999999999996</v>
      </c>
      <c r="M47" s="13">
        <f t="shared" si="7"/>
        <v>0.19223572402239389</v>
      </c>
      <c r="N47" s="13">
        <f t="shared" si="8"/>
        <v>5.7221414260746801</v>
      </c>
      <c r="O47" s="12" t="s">
        <v>260</v>
      </c>
    </row>
    <row r="48" spans="1:15" x14ac:dyDescent="0.25">
      <c r="A48" s="30">
        <v>38</v>
      </c>
      <c r="B48" s="31" t="s">
        <v>251</v>
      </c>
      <c r="C48" s="32">
        <v>4.7</v>
      </c>
      <c r="D48" s="33" t="s">
        <v>210</v>
      </c>
      <c r="E48" s="48" t="str">
        <f t="shared" si="0"/>
        <v>Significantly Different</v>
      </c>
      <c r="G48" s="12">
        <f t="shared" si="1"/>
        <v>4.7</v>
      </c>
      <c r="H48" s="12">
        <f t="shared" si="2"/>
        <v>6</v>
      </c>
      <c r="I48" s="12" t="str">
        <f t="shared" si="3"/>
        <v>+/-</v>
      </c>
      <c r="J48" s="12" t="str">
        <f t="shared" si="4"/>
        <v>0.2</v>
      </c>
      <c r="K48" s="13">
        <f t="shared" si="5"/>
        <v>0.12158054711246201</v>
      </c>
      <c r="L48" s="13">
        <f t="shared" si="6"/>
        <v>1.2999999999999998</v>
      </c>
      <c r="M48" s="13">
        <f t="shared" si="7"/>
        <v>0.1359311840425404</v>
      </c>
      <c r="N48" s="13">
        <f t="shared" si="8"/>
        <v>9.563662739766599</v>
      </c>
      <c r="O48" s="12" t="s">
        <v>239</v>
      </c>
    </row>
    <row r="49" spans="1:15" x14ac:dyDescent="0.25">
      <c r="A49" s="30">
        <v>39</v>
      </c>
      <c r="B49" s="31" t="s">
        <v>223</v>
      </c>
      <c r="C49" s="32">
        <v>4.5999999999999996</v>
      </c>
      <c r="D49" s="33" t="s">
        <v>217</v>
      </c>
      <c r="E49" s="48" t="str">
        <f t="shared" si="0"/>
        <v>Significantly Different</v>
      </c>
      <c r="G49" s="12">
        <f t="shared" si="1"/>
        <v>4.5999999999999996</v>
      </c>
      <c r="H49" s="12">
        <f t="shared" si="2"/>
        <v>6</v>
      </c>
      <c r="I49" s="12" t="str">
        <f t="shared" si="3"/>
        <v>+/-</v>
      </c>
      <c r="J49" s="12" t="str">
        <f t="shared" si="4"/>
        <v>0.5</v>
      </c>
      <c r="K49" s="13">
        <f t="shared" si="5"/>
        <v>0.303951367781155</v>
      </c>
      <c r="L49" s="13">
        <f t="shared" si="6"/>
        <v>1.4000000000000004</v>
      </c>
      <c r="M49" s="13">
        <f t="shared" si="7"/>
        <v>0.30997079109986531</v>
      </c>
      <c r="N49" s="13">
        <f t="shared" si="8"/>
        <v>4.5165545922323798</v>
      </c>
      <c r="O49" s="12" t="s">
        <v>248</v>
      </c>
    </row>
    <row r="50" spans="1:15" x14ac:dyDescent="0.25">
      <c r="A50" s="30">
        <v>40</v>
      </c>
      <c r="B50" s="31" t="s">
        <v>229</v>
      </c>
      <c r="C50" s="32">
        <v>4.5</v>
      </c>
      <c r="D50" s="33" t="s">
        <v>206</v>
      </c>
      <c r="E50" s="48" t="str">
        <f t="shared" si="0"/>
        <v>Significantly Different</v>
      </c>
      <c r="G50" s="12">
        <f t="shared" si="1"/>
        <v>4.5</v>
      </c>
      <c r="H50" s="12">
        <f t="shared" si="2"/>
        <v>6</v>
      </c>
      <c r="I50" s="12" t="str">
        <f t="shared" si="3"/>
        <v>+/-</v>
      </c>
      <c r="J50" s="12" t="str">
        <f t="shared" si="4"/>
        <v>0.1</v>
      </c>
      <c r="K50" s="13">
        <f t="shared" si="5"/>
        <v>6.0790273556231005E-2</v>
      </c>
      <c r="L50" s="13">
        <f t="shared" si="6"/>
        <v>1.5</v>
      </c>
      <c r="M50" s="13">
        <f t="shared" si="7"/>
        <v>8.5970429323592404E-2</v>
      </c>
      <c r="N50" s="13">
        <f t="shared" si="8"/>
        <v>17.44785982577806</v>
      </c>
      <c r="O50" s="12" t="s">
        <v>245</v>
      </c>
    </row>
    <row r="51" spans="1:15" x14ac:dyDescent="0.25">
      <c r="A51" s="30">
        <v>40</v>
      </c>
      <c r="B51" s="31" t="s">
        <v>260</v>
      </c>
      <c r="C51" s="32">
        <v>4.5</v>
      </c>
      <c r="D51" s="33" t="s">
        <v>210</v>
      </c>
      <c r="E51" s="48" t="str">
        <f t="shared" si="0"/>
        <v>Significantly Different</v>
      </c>
      <c r="G51" s="12">
        <f t="shared" si="1"/>
        <v>4.5</v>
      </c>
      <c r="H51" s="12">
        <f t="shared" si="2"/>
        <v>6</v>
      </c>
      <c r="I51" s="12" t="str">
        <f t="shared" si="3"/>
        <v>+/-</v>
      </c>
      <c r="J51" s="12" t="str">
        <f t="shared" si="4"/>
        <v>0.2</v>
      </c>
      <c r="K51" s="13">
        <f t="shared" si="5"/>
        <v>0.12158054711246201</v>
      </c>
      <c r="L51" s="13">
        <f t="shared" si="6"/>
        <v>1.5</v>
      </c>
      <c r="M51" s="13">
        <f t="shared" si="7"/>
        <v>0.1359311840425404</v>
      </c>
      <c r="N51" s="13">
        <f t="shared" si="8"/>
        <v>11.034995468961462</v>
      </c>
      <c r="O51" s="12" t="s">
        <v>263</v>
      </c>
    </row>
    <row r="52" spans="1:15" x14ac:dyDescent="0.25">
      <c r="A52" s="30">
        <v>42</v>
      </c>
      <c r="B52" s="31" t="s">
        <v>233</v>
      </c>
      <c r="C52" s="32">
        <v>4.4000000000000004</v>
      </c>
      <c r="D52" s="33" t="s">
        <v>255</v>
      </c>
      <c r="E52" s="48" t="str">
        <f t="shared" si="0"/>
        <v>Significantly Different</v>
      </c>
      <c r="G52" s="12">
        <f t="shared" si="1"/>
        <v>4.4000000000000004</v>
      </c>
      <c r="H52" s="12">
        <f t="shared" si="2"/>
        <v>6</v>
      </c>
      <c r="I52" s="12" t="str">
        <f t="shared" si="3"/>
        <v>+/-</v>
      </c>
      <c r="J52" s="12" t="str">
        <f t="shared" si="4"/>
        <v>0.4</v>
      </c>
      <c r="K52" s="13">
        <f t="shared" si="5"/>
        <v>0.24316109422492402</v>
      </c>
      <c r="L52" s="13">
        <f t="shared" si="6"/>
        <v>1.5999999999999996</v>
      </c>
      <c r="M52" s="13">
        <f t="shared" si="7"/>
        <v>0.25064471888253259</v>
      </c>
      <c r="N52" s="13">
        <f t="shared" si="8"/>
        <v>6.3835376509562813</v>
      </c>
      <c r="O52" s="12" t="s">
        <v>238</v>
      </c>
    </row>
    <row r="53" spans="1:15" x14ac:dyDescent="0.25">
      <c r="A53" s="30">
        <v>42</v>
      </c>
      <c r="B53" s="31" t="s">
        <v>225</v>
      </c>
      <c r="C53" s="32">
        <v>4.4000000000000004</v>
      </c>
      <c r="D53" s="33" t="s">
        <v>210</v>
      </c>
      <c r="E53" s="48" t="str">
        <f t="shared" si="0"/>
        <v>Significantly Different</v>
      </c>
      <c r="G53" s="12">
        <f t="shared" si="1"/>
        <v>4.4000000000000004</v>
      </c>
      <c r="H53" s="12">
        <f t="shared" si="2"/>
        <v>6</v>
      </c>
      <c r="I53" s="12" t="str">
        <f t="shared" si="3"/>
        <v>+/-</v>
      </c>
      <c r="J53" s="12" t="str">
        <f t="shared" si="4"/>
        <v>0.2</v>
      </c>
      <c r="K53" s="13">
        <f t="shared" si="5"/>
        <v>0.12158054711246201</v>
      </c>
      <c r="L53" s="13">
        <f t="shared" si="6"/>
        <v>1.5999999999999996</v>
      </c>
      <c r="M53" s="13">
        <f t="shared" si="7"/>
        <v>0.1359311840425404</v>
      </c>
      <c r="N53" s="13">
        <f t="shared" si="8"/>
        <v>11.770661833558892</v>
      </c>
      <c r="O53" s="12" t="s">
        <v>251</v>
      </c>
    </row>
    <row r="54" spans="1:15" x14ac:dyDescent="0.25">
      <c r="A54" s="30">
        <v>42</v>
      </c>
      <c r="B54" s="31" t="s">
        <v>241</v>
      </c>
      <c r="C54" s="32">
        <v>4.4000000000000004</v>
      </c>
      <c r="D54" s="33" t="s">
        <v>228</v>
      </c>
      <c r="E54" s="48" t="str">
        <f t="shared" si="0"/>
        <v>Significantly Different</v>
      </c>
      <c r="G54" s="12">
        <f t="shared" si="1"/>
        <v>4.4000000000000004</v>
      </c>
      <c r="H54" s="12">
        <f t="shared" si="2"/>
        <v>6</v>
      </c>
      <c r="I54" s="12" t="str">
        <f t="shared" si="3"/>
        <v>+/-</v>
      </c>
      <c r="J54" s="12" t="str">
        <f t="shared" si="4"/>
        <v>0.3</v>
      </c>
      <c r="K54" s="13">
        <f t="shared" si="5"/>
        <v>0.18237082066869301</v>
      </c>
      <c r="L54" s="13">
        <f t="shared" si="6"/>
        <v>1.5999999999999996</v>
      </c>
      <c r="M54" s="13">
        <f t="shared" si="7"/>
        <v>0.19223572402239389</v>
      </c>
      <c r="N54" s="13">
        <f t="shared" si="8"/>
        <v>8.3231148015631717</v>
      </c>
      <c r="O54" s="12" t="s">
        <v>258</v>
      </c>
    </row>
    <row r="55" spans="1:15" x14ac:dyDescent="0.25">
      <c r="A55" s="30">
        <v>42</v>
      </c>
      <c r="B55" s="31" t="s">
        <v>212</v>
      </c>
      <c r="C55" s="32">
        <v>4.4000000000000004</v>
      </c>
      <c r="D55" s="33" t="s">
        <v>255</v>
      </c>
      <c r="E55" s="48" t="str">
        <f t="shared" si="0"/>
        <v>Significantly Different</v>
      </c>
      <c r="G55" s="12">
        <f t="shared" si="1"/>
        <v>4.4000000000000004</v>
      </c>
      <c r="H55" s="12">
        <f t="shared" si="2"/>
        <v>6</v>
      </c>
      <c r="I55" s="12" t="str">
        <f t="shared" si="3"/>
        <v>+/-</v>
      </c>
      <c r="J55" s="12" t="str">
        <f t="shared" si="4"/>
        <v>0.4</v>
      </c>
      <c r="K55" s="13">
        <f t="shared" si="5"/>
        <v>0.24316109422492402</v>
      </c>
      <c r="L55" s="13">
        <f t="shared" si="6"/>
        <v>1.5999999999999996</v>
      </c>
      <c r="M55" s="13">
        <f t="shared" si="7"/>
        <v>0.25064471888253259</v>
      </c>
      <c r="N55" s="13">
        <f t="shared" si="8"/>
        <v>6.3835376509562813</v>
      </c>
      <c r="O55" s="12" t="s">
        <v>232</v>
      </c>
    </row>
    <row r="56" spans="1:15" x14ac:dyDescent="0.25">
      <c r="A56" s="30">
        <v>46</v>
      </c>
      <c r="B56" s="31" t="s">
        <v>216</v>
      </c>
      <c r="C56" s="32">
        <v>4.2</v>
      </c>
      <c r="D56" s="33" t="s">
        <v>294</v>
      </c>
      <c r="E56" s="48" t="str">
        <f t="shared" si="0"/>
        <v>Significantly Different</v>
      </c>
      <c r="G56" s="12">
        <f t="shared" si="1"/>
        <v>4.2</v>
      </c>
      <c r="H56" s="12">
        <f t="shared" si="2"/>
        <v>6</v>
      </c>
      <c r="I56" s="12" t="str">
        <f t="shared" si="3"/>
        <v>+/-</v>
      </c>
      <c r="J56" s="12" t="str">
        <f t="shared" si="4"/>
        <v>0.8</v>
      </c>
      <c r="K56" s="13">
        <f t="shared" si="5"/>
        <v>0.48632218844984804</v>
      </c>
      <c r="L56" s="13">
        <f t="shared" si="6"/>
        <v>1.7999999999999998</v>
      </c>
      <c r="M56" s="13">
        <f t="shared" si="7"/>
        <v>0.49010685399991183</v>
      </c>
      <c r="N56" s="13">
        <f t="shared" si="8"/>
        <v>3.672668491186462</v>
      </c>
      <c r="O56" s="12" t="s">
        <v>209</v>
      </c>
    </row>
    <row r="57" spans="1:15" x14ac:dyDescent="0.25">
      <c r="A57" s="30">
        <v>47</v>
      </c>
      <c r="B57" s="31" t="s">
        <v>238</v>
      </c>
      <c r="C57" s="32">
        <v>4.0999999999999996</v>
      </c>
      <c r="D57" s="33" t="s">
        <v>255</v>
      </c>
      <c r="E57" s="48" t="str">
        <f t="shared" si="0"/>
        <v>Significantly Different</v>
      </c>
      <c r="G57" s="12">
        <f t="shared" si="1"/>
        <v>4.0999999999999996</v>
      </c>
      <c r="H57" s="12">
        <f t="shared" si="2"/>
        <v>6</v>
      </c>
      <c r="I57" s="12" t="str">
        <f t="shared" si="3"/>
        <v>+/-</v>
      </c>
      <c r="J57" s="12" t="str">
        <f t="shared" si="4"/>
        <v>0.4</v>
      </c>
      <c r="K57" s="13">
        <f t="shared" si="5"/>
        <v>0.24316109422492402</v>
      </c>
      <c r="L57" s="13">
        <f t="shared" si="6"/>
        <v>1.9000000000000004</v>
      </c>
      <c r="M57" s="13">
        <f t="shared" si="7"/>
        <v>0.25064471888253259</v>
      </c>
      <c r="N57" s="13">
        <f t="shared" si="8"/>
        <v>7.5804509605105874</v>
      </c>
      <c r="O57" s="12" t="s">
        <v>262</v>
      </c>
    </row>
    <row r="58" spans="1:15" x14ac:dyDescent="0.25">
      <c r="A58" s="30">
        <v>48</v>
      </c>
      <c r="B58" s="31" t="s">
        <v>254</v>
      </c>
      <c r="C58" s="32">
        <v>3.8</v>
      </c>
      <c r="D58" s="33" t="s">
        <v>228</v>
      </c>
      <c r="E58" s="48" t="str">
        <f t="shared" si="0"/>
        <v>Significantly Different</v>
      </c>
      <c r="G58" s="12">
        <f t="shared" si="1"/>
        <v>3.8</v>
      </c>
      <c r="H58" s="12">
        <f t="shared" si="2"/>
        <v>6</v>
      </c>
      <c r="I58" s="12" t="str">
        <f t="shared" si="3"/>
        <v>+/-</v>
      </c>
      <c r="J58" s="12" t="str">
        <f t="shared" si="4"/>
        <v>0.3</v>
      </c>
      <c r="K58" s="13">
        <f t="shared" si="5"/>
        <v>0.18237082066869301</v>
      </c>
      <c r="L58" s="13">
        <f t="shared" si="6"/>
        <v>2.2000000000000002</v>
      </c>
      <c r="M58" s="13">
        <f t="shared" si="7"/>
        <v>0.19223572402239389</v>
      </c>
      <c r="N58" s="13">
        <f t="shared" si="8"/>
        <v>11.444282852149366</v>
      </c>
      <c r="O58" s="12" t="s">
        <v>256</v>
      </c>
    </row>
    <row r="59" spans="1:15" x14ac:dyDescent="0.25">
      <c r="A59" s="30">
        <v>49</v>
      </c>
      <c r="B59" s="31" t="s">
        <v>215</v>
      </c>
      <c r="C59" s="32">
        <v>3.5</v>
      </c>
      <c r="D59" s="33" t="s">
        <v>228</v>
      </c>
      <c r="E59" s="48" t="str">
        <f t="shared" si="0"/>
        <v>Significantly Different</v>
      </c>
      <c r="G59" s="12">
        <f t="shared" si="1"/>
        <v>3.5</v>
      </c>
      <c r="H59" s="12">
        <f t="shared" si="2"/>
        <v>6</v>
      </c>
      <c r="I59" s="12" t="str">
        <f t="shared" si="3"/>
        <v>+/-</v>
      </c>
      <c r="J59" s="12" t="str">
        <f t="shared" si="4"/>
        <v>0.3</v>
      </c>
      <c r="K59" s="13">
        <f t="shared" si="5"/>
        <v>0.18237082066869301</v>
      </c>
      <c r="L59" s="13">
        <f t="shared" si="6"/>
        <v>2.5</v>
      </c>
      <c r="M59" s="13">
        <f t="shared" si="7"/>
        <v>0.19223572402239389</v>
      </c>
      <c r="N59" s="13">
        <f t="shared" si="8"/>
        <v>13.00486687744246</v>
      </c>
      <c r="O59" s="12" t="s">
        <v>212</v>
      </c>
    </row>
    <row r="60" spans="1:15" x14ac:dyDescent="0.25">
      <c r="A60" s="30">
        <v>50</v>
      </c>
      <c r="B60" s="31" t="s">
        <v>230</v>
      </c>
      <c r="C60" s="32">
        <v>3.4</v>
      </c>
      <c r="D60" s="33" t="s">
        <v>255</v>
      </c>
      <c r="E60" s="48" t="str">
        <f t="shared" si="0"/>
        <v>Significantly Different</v>
      </c>
      <c r="G60" s="12">
        <f t="shared" si="1"/>
        <v>3.4</v>
      </c>
      <c r="H60" s="12">
        <f t="shared" si="2"/>
        <v>6</v>
      </c>
      <c r="I60" s="12" t="str">
        <f t="shared" si="3"/>
        <v>+/-</v>
      </c>
      <c r="J60" s="12" t="str">
        <f t="shared" si="4"/>
        <v>0.4</v>
      </c>
      <c r="K60" s="13">
        <f t="shared" si="5"/>
        <v>0.24316109422492402</v>
      </c>
      <c r="L60" s="13">
        <f t="shared" si="6"/>
        <v>2.6</v>
      </c>
      <c r="M60" s="13">
        <f t="shared" si="7"/>
        <v>0.25064471888253259</v>
      </c>
      <c r="N60" s="13">
        <f t="shared" si="8"/>
        <v>10.373248682803959</v>
      </c>
      <c r="O60" s="12" t="s">
        <v>234</v>
      </c>
    </row>
    <row r="61" spans="1:15" x14ac:dyDescent="0.25">
      <c r="A61" s="30">
        <v>51</v>
      </c>
      <c r="B61" s="31" t="s">
        <v>250</v>
      </c>
      <c r="C61" s="32">
        <v>3.3</v>
      </c>
      <c r="D61" s="33" t="s">
        <v>228</v>
      </c>
      <c r="E61" s="48" t="str">
        <f t="shared" si="0"/>
        <v>Significantly Different</v>
      </c>
      <c r="G61" s="12">
        <f t="shared" si="1"/>
        <v>3.3</v>
      </c>
      <c r="H61" s="12">
        <f t="shared" si="2"/>
        <v>6</v>
      </c>
      <c r="I61" s="12" t="str">
        <f t="shared" si="3"/>
        <v>+/-</v>
      </c>
      <c r="J61" s="12" t="str">
        <f t="shared" si="4"/>
        <v>0.3</v>
      </c>
      <c r="K61" s="13">
        <f t="shared" si="5"/>
        <v>0.18237082066869301</v>
      </c>
      <c r="L61" s="13">
        <f t="shared" si="6"/>
        <v>2.7</v>
      </c>
      <c r="M61" s="13">
        <f t="shared" si="7"/>
        <v>0.19223572402239389</v>
      </c>
      <c r="N61" s="13">
        <f t="shared" si="8"/>
        <v>14.045256227637857</v>
      </c>
      <c r="O61" s="12" t="s">
        <v>216</v>
      </c>
    </row>
    <row r="62" spans="1:15" ht="15.75" thickBot="1" x14ac:dyDescent="0.3">
      <c r="A62" s="36"/>
      <c r="B62" s="37" t="s">
        <v>264</v>
      </c>
      <c r="C62" s="38">
        <v>3.4</v>
      </c>
      <c r="D62" s="39" t="s">
        <v>255</v>
      </c>
      <c r="E62" s="49" t="str">
        <f t="shared" si="0"/>
        <v>Significantly Different</v>
      </c>
      <c r="G62" s="12">
        <f t="shared" si="1"/>
        <v>3.4</v>
      </c>
      <c r="H62" s="12">
        <f t="shared" si="2"/>
        <v>6</v>
      </c>
      <c r="I62" s="12" t="str">
        <f t="shared" si="3"/>
        <v>+/-</v>
      </c>
      <c r="J62" s="12" t="str">
        <f t="shared" si="4"/>
        <v>0.4</v>
      </c>
      <c r="K62" s="13">
        <f t="shared" si="5"/>
        <v>0.24316109422492402</v>
      </c>
      <c r="L62" s="13">
        <f t="shared" si="6"/>
        <v>2.6</v>
      </c>
      <c r="M62" s="13">
        <f t="shared" si="7"/>
        <v>0.25064471888253259</v>
      </c>
      <c r="N62" s="13">
        <f t="shared" si="8"/>
        <v>10.373248682803959</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113" priority="5" operator="equal">
      <formula>"State Selected"</formula>
    </cfRule>
    <cfRule type="cellIs" dxfId="112" priority="6" operator="equal">
      <formula>"Not Significantly Different"</formula>
    </cfRule>
  </conditionalFormatting>
  <conditionalFormatting sqref="E10:E62">
    <cfRule type="cellIs" dxfId="111" priority="1" operator="equal">
      <formula>"OTHER ERROR"</formula>
    </cfRule>
    <cfRule type="cellIs" dxfId="110" priority="2" operator="equal">
      <formula>"Statistical Test not applicable"</formula>
    </cfRule>
    <cfRule type="cellIs" dxfId="109" priority="3" operator="equal">
      <formula>"Geography Selected"</formula>
    </cfRule>
    <cfRule type="cellIs" dxfId="108"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5BBB8B4F-3E0A-45DA-961B-7ABA53F1D559}">
      <formula1>$O$10:$O$62</formula1>
    </dataValidation>
  </dataValidation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8BDF8-D177-4683-8228-5263CD1F53F6}">
  <sheetPr codeName="Sheet144"/>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143</v>
      </c>
    </row>
    <row r="2" spans="1:16" x14ac:dyDescent="0.25">
      <c r="A2" s="14" t="s">
        <v>181</v>
      </c>
      <c r="B2" s="12" t="s">
        <v>708</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6.1</v>
      </c>
      <c r="C6" s="12" t="s">
        <v>188</v>
      </c>
      <c r="H6" s="19" t="s">
        <v>189</v>
      </c>
      <c r="I6" s="12">
        <f>VLOOKUP($B$4,$B$9:$K$62,6,FALSE)</f>
        <v>6.1</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6.1</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6.1</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212</v>
      </c>
      <c r="C11" s="32">
        <v>8.1</v>
      </c>
      <c r="D11" s="35" t="s">
        <v>253</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8.1</v>
      </c>
      <c r="H11" s="12">
        <f t="shared" ref="H11:H62" si="2">LEN(TRIM(D11))</f>
        <v>6</v>
      </c>
      <c r="I11" s="12" t="str">
        <f t="shared" ref="I11:I62" si="3">IF(H11&gt;=3,MID(TRIM(D11),1,3),"NO")</f>
        <v>+/-</v>
      </c>
      <c r="J11" s="12" t="str">
        <f t="shared" ref="J11:J62" si="4">IF(TRIM(I11)="+/-",MID(TRIM(D11),4,H11-3),D11)</f>
        <v>0.6</v>
      </c>
      <c r="K11" s="13">
        <f t="shared" ref="K11:K62" si="5">IF(TRIM(J11)="*****",0,IF(ISERROR(VALUE(J11)),"NA",VALUE(J11/$I$4)))</f>
        <v>0.36474164133738601</v>
      </c>
      <c r="L11" s="13">
        <f t="shared" ref="L11:L62" si="6">IF(AND(ISNUMBER(G11),ISNUMBER($I$6)),$I$6-G11,"N/A")</f>
        <v>-2</v>
      </c>
      <c r="M11" s="13">
        <f t="shared" ref="M11:M62" si="7">IF(AND(ISNUMBER(K11),ISNUMBER($I$7)),SQRT(K11^2+($I$7)^2),"N/A")</f>
        <v>0.36977279819442066</v>
      </c>
      <c r="N11" s="13">
        <f>IF(AND(ISNUMBER(L11),ISNUMBER(M11),M11&lt;&gt;0),L11/M11,"NA")</f>
        <v>-5.4087266823462548</v>
      </c>
      <c r="O11" s="12" t="s">
        <v>208</v>
      </c>
    </row>
    <row r="12" spans="1:16" x14ac:dyDescent="0.25">
      <c r="A12" s="30">
        <v>2</v>
      </c>
      <c r="B12" s="31" t="s">
        <v>230</v>
      </c>
      <c r="C12" s="32">
        <v>8</v>
      </c>
      <c r="D12" s="33" t="s">
        <v>246</v>
      </c>
      <c r="E12" s="48" t="str">
        <f t="shared" si="0"/>
        <v>Significantly Different</v>
      </c>
      <c r="G12" s="12">
        <f t="shared" si="1"/>
        <v>8</v>
      </c>
      <c r="H12" s="12">
        <f t="shared" si="2"/>
        <v>6</v>
      </c>
      <c r="I12" s="12" t="str">
        <f t="shared" si="3"/>
        <v>+/-</v>
      </c>
      <c r="J12" s="12" t="str">
        <f t="shared" si="4"/>
        <v>0.9</v>
      </c>
      <c r="K12" s="13">
        <f t="shared" si="5"/>
        <v>0.54711246200607899</v>
      </c>
      <c r="L12" s="13">
        <f t="shared" si="6"/>
        <v>-1.9000000000000004</v>
      </c>
      <c r="M12" s="13">
        <f t="shared" si="7"/>
        <v>0.55047933970440222</v>
      </c>
      <c r="N12" s="13">
        <f t="shared" ref="N12:N62" si="8">IF(AND(ISNUMBER(L12),ISNUMBER(M12),M12&lt;&gt;0),L12/M12,"NA")</f>
        <v>-3.4515373474693294</v>
      </c>
      <c r="O12" s="12" t="s">
        <v>211</v>
      </c>
    </row>
    <row r="13" spans="1:16" x14ac:dyDescent="0.25">
      <c r="A13" s="30">
        <v>3</v>
      </c>
      <c r="B13" s="31" t="s">
        <v>250</v>
      </c>
      <c r="C13" s="32">
        <v>7.9</v>
      </c>
      <c r="D13" s="33" t="s">
        <v>255</v>
      </c>
      <c r="E13" s="48" t="str">
        <f t="shared" si="0"/>
        <v>Significantly Different</v>
      </c>
      <c r="G13" s="12">
        <f t="shared" si="1"/>
        <v>7.9</v>
      </c>
      <c r="H13" s="12">
        <f t="shared" si="2"/>
        <v>6</v>
      </c>
      <c r="I13" s="12" t="str">
        <f t="shared" si="3"/>
        <v>+/-</v>
      </c>
      <c r="J13" s="12" t="str">
        <f t="shared" si="4"/>
        <v>0.4</v>
      </c>
      <c r="K13" s="13">
        <f t="shared" si="5"/>
        <v>0.24316109422492402</v>
      </c>
      <c r="L13" s="13">
        <f t="shared" si="6"/>
        <v>-1.8000000000000007</v>
      </c>
      <c r="M13" s="13">
        <f t="shared" si="7"/>
        <v>0.25064471888253259</v>
      </c>
      <c r="N13" s="13">
        <f t="shared" si="8"/>
        <v>-7.1814798573258214</v>
      </c>
      <c r="O13" s="12" t="s">
        <v>213</v>
      </c>
    </row>
    <row r="14" spans="1:16" x14ac:dyDescent="0.25">
      <c r="A14" s="30">
        <v>4</v>
      </c>
      <c r="B14" s="31" t="s">
        <v>215</v>
      </c>
      <c r="C14" s="32">
        <v>7.3</v>
      </c>
      <c r="D14" s="33" t="s">
        <v>255</v>
      </c>
      <c r="E14" s="48" t="str">
        <f t="shared" si="0"/>
        <v>Significantly Different</v>
      </c>
      <c r="G14" s="12">
        <f t="shared" si="1"/>
        <v>7.3</v>
      </c>
      <c r="H14" s="12">
        <f t="shared" si="2"/>
        <v>6</v>
      </c>
      <c r="I14" s="12" t="str">
        <f t="shared" si="3"/>
        <v>+/-</v>
      </c>
      <c r="J14" s="12" t="str">
        <f t="shared" si="4"/>
        <v>0.4</v>
      </c>
      <c r="K14" s="13">
        <f t="shared" si="5"/>
        <v>0.24316109422492402</v>
      </c>
      <c r="L14" s="13">
        <f t="shared" si="6"/>
        <v>-1.2000000000000002</v>
      </c>
      <c r="M14" s="13">
        <f t="shared" si="7"/>
        <v>0.25064471888253259</v>
      </c>
      <c r="N14" s="13">
        <f t="shared" si="8"/>
        <v>-4.7876532382172128</v>
      </c>
      <c r="O14" s="12" t="s">
        <v>215</v>
      </c>
    </row>
    <row r="15" spans="1:16" x14ac:dyDescent="0.25">
      <c r="A15" s="30">
        <v>5</v>
      </c>
      <c r="B15" s="31" t="s">
        <v>247</v>
      </c>
      <c r="C15" s="32">
        <v>7.2</v>
      </c>
      <c r="D15" s="33" t="s">
        <v>210</v>
      </c>
      <c r="E15" s="48" t="str">
        <f t="shared" si="0"/>
        <v>Significantly Different</v>
      </c>
      <c r="G15" s="12">
        <f t="shared" si="1"/>
        <v>7.2</v>
      </c>
      <c r="H15" s="12">
        <f t="shared" si="2"/>
        <v>6</v>
      </c>
      <c r="I15" s="12" t="str">
        <f t="shared" si="3"/>
        <v>+/-</v>
      </c>
      <c r="J15" s="12" t="str">
        <f t="shared" si="4"/>
        <v>0.2</v>
      </c>
      <c r="K15" s="13">
        <f t="shared" si="5"/>
        <v>0.12158054711246201</v>
      </c>
      <c r="L15" s="13">
        <f t="shared" si="6"/>
        <v>-1.1000000000000005</v>
      </c>
      <c r="M15" s="13">
        <f t="shared" si="7"/>
        <v>0.1359311840425404</v>
      </c>
      <c r="N15" s="13">
        <f t="shared" si="8"/>
        <v>-8.0923300105717431</v>
      </c>
      <c r="O15" s="12" t="s">
        <v>218</v>
      </c>
    </row>
    <row r="16" spans="1:16" x14ac:dyDescent="0.25">
      <c r="A16" s="30">
        <v>5</v>
      </c>
      <c r="B16" s="31" t="s">
        <v>248</v>
      </c>
      <c r="C16" s="32">
        <v>7.2</v>
      </c>
      <c r="D16" s="33" t="s">
        <v>206</v>
      </c>
      <c r="E16" s="48" t="str">
        <f t="shared" si="0"/>
        <v>Significantly Different</v>
      </c>
      <c r="G16" s="12">
        <f t="shared" si="1"/>
        <v>7.2</v>
      </c>
      <c r="H16" s="12">
        <f t="shared" si="2"/>
        <v>6</v>
      </c>
      <c r="I16" s="12" t="str">
        <f t="shared" si="3"/>
        <v>+/-</v>
      </c>
      <c r="J16" s="12" t="str">
        <f t="shared" si="4"/>
        <v>0.1</v>
      </c>
      <c r="K16" s="13">
        <f t="shared" si="5"/>
        <v>6.0790273556231005E-2</v>
      </c>
      <c r="L16" s="13">
        <f t="shared" si="6"/>
        <v>-1.1000000000000005</v>
      </c>
      <c r="M16" s="13">
        <f t="shared" si="7"/>
        <v>8.5970429323592404E-2</v>
      </c>
      <c r="N16" s="13">
        <f t="shared" si="8"/>
        <v>-12.795097205570583</v>
      </c>
      <c r="O16" s="12" t="s">
        <v>220</v>
      </c>
    </row>
    <row r="17" spans="1:15" x14ac:dyDescent="0.25">
      <c r="A17" s="30">
        <v>7</v>
      </c>
      <c r="B17" s="31" t="s">
        <v>225</v>
      </c>
      <c r="C17" s="32">
        <v>7.1</v>
      </c>
      <c r="D17" s="33" t="s">
        <v>255</v>
      </c>
      <c r="E17" s="48" t="str">
        <f t="shared" si="0"/>
        <v>Significantly Different</v>
      </c>
      <c r="G17" s="12">
        <f t="shared" si="1"/>
        <v>7.1</v>
      </c>
      <c r="H17" s="12">
        <f t="shared" si="2"/>
        <v>6</v>
      </c>
      <c r="I17" s="12" t="str">
        <f t="shared" si="3"/>
        <v>+/-</v>
      </c>
      <c r="J17" s="12" t="str">
        <f t="shared" si="4"/>
        <v>0.4</v>
      </c>
      <c r="K17" s="13">
        <f t="shared" si="5"/>
        <v>0.24316109422492402</v>
      </c>
      <c r="L17" s="13">
        <f t="shared" si="6"/>
        <v>-1</v>
      </c>
      <c r="M17" s="13">
        <f t="shared" si="7"/>
        <v>0.25064471888253259</v>
      </c>
      <c r="N17" s="13">
        <f t="shared" si="8"/>
        <v>-3.9897110318476767</v>
      </c>
      <c r="O17" s="12" t="s">
        <v>222</v>
      </c>
    </row>
    <row r="18" spans="1:15" x14ac:dyDescent="0.25">
      <c r="A18" s="30">
        <v>7</v>
      </c>
      <c r="B18" s="31" t="s">
        <v>209</v>
      </c>
      <c r="C18" s="32">
        <v>7.1</v>
      </c>
      <c r="D18" s="33" t="s">
        <v>294</v>
      </c>
      <c r="E18" s="48" t="str">
        <f t="shared" si="0"/>
        <v>Significantly Different</v>
      </c>
      <c r="G18" s="12">
        <f t="shared" si="1"/>
        <v>7.1</v>
      </c>
      <c r="H18" s="12">
        <f t="shared" si="2"/>
        <v>6</v>
      </c>
      <c r="I18" s="12" t="str">
        <f t="shared" si="3"/>
        <v>+/-</v>
      </c>
      <c r="J18" s="12" t="str">
        <f t="shared" si="4"/>
        <v>0.8</v>
      </c>
      <c r="K18" s="13">
        <f t="shared" si="5"/>
        <v>0.48632218844984804</v>
      </c>
      <c r="L18" s="13">
        <f t="shared" si="6"/>
        <v>-1</v>
      </c>
      <c r="M18" s="13">
        <f t="shared" si="7"/>
        <v>0.49010685399991183</v>
      </c>
      <c r="N18" s="13">
        <f t="shared" si="8"/>
        <v>-2.0403713839924791</v>
      </c>
      <c r="O18" s="12" t="s">
        <v>224</v>
      </c>
    </row>
    <row r="19" spans="1:15" x14ac:dyDescent="0.25">
      <c r="A19" s="30">
        <v>9</v>
      </c>
      <c r="B19" s="31" t="s">
        <v>243</v>
      </c>
      <c r="C19" s="32">
        <v>7</v>
      </c>
      <c r="D19" s="33" t="s">
        <v>210</v>
      </c>
      <c r="E19" s="48" t="str">
        <f t="shared" si="0"/>
        <v>Significantly Different</v>
      </c>
      <c r="G19" s="12">
        <f t="shared" si="1"/>
        <v>7</v>
      </c>
      <c r="H19" s="12">
        <f t="shared" si="2"/>
        <v>6</v>
      </c>
      <c r="I19" s="12" t="str">
        <f t="shared" si="3"/>
        <v>+/-</v>
      </c>
      <c r="J19" s="12" t="str">
        <f t="shared" si="4"/>
        <v>0.2</v>
      </c>
      <c r="K19" s="13">
        <f t="shared" si="5"/>
        <v>0.12158054711246201</v>
      </c>
      <c r="L19" s="13">
        <f t="shared" si="6"/>
        <v>-0.90000000000000036</v>
      </c>
      <c r="M19" s="13">
        <f t="shared" si="7"/>
        <v>0.1359311840425404</v>
      </c>
      <c r="N19" s="13">
        <f t="shared" si="8"/>
        <v>-6.62099728137688</v>
      </c>
      <c r="O19" s="12" t="s">
        <v>226</v>
      </c>
    </row>
    <row r="20" spans="1:15" x14ac:dyDescent="0.25">
      <c r="A20" s="30">
        <v>10</v>
      </c>
      <c r="B20" s="31" t="s">
        <v>251</v>
      </c>
      <c r="C20" s="32">
        <v>6.9</v>
      </c>
      <c r="D20" s="35" t="s">
        <v>210</v>
      </c>
      <c r="E20" s="48" t="str">
        <f t="shared" si="0"/>
        <v>Significantly Different</v>
      </c>
      <c r="G20" s="12">
        <f t="shared" si="1"/>
        <v>6.9</v>
      </c>
      <c r="H20" s="12">
        <f t="shared" si="2"/>
        <v>6</v>
      </c>
      <c r="I20" s="12" t="str">
        <f t="shared" si="3"/>
        <v>+/-</v>
      </c>
      <c r="J20" s="12" t="str">
        <f t="shared" si="4"/>
        <v>0.2</v>
      </c>
      <c r="K20" s="13">
        <f t="shared" si="5"/>
        <v>0.12158054711246201</v>
      </c>
      <c r="L20" s="13">
        <f t="shared" si="6"/>
        <v>-0.80000000000000071</v>
      </c>
      <c r="M20" s="13">
        <f t="shared" si="7"/>
        <v>0.1359311840425404</v>
      </c>
      <c r="N20" s="13">
        <f t="shared" si="8"/>
        <v>-5.8853309167794521</v>
      </c>
      <c r="O20" s="12" t="s">
        <v>229</v>
      </c>
    </row>
    <row r="21" spans="1:15" x14ac:dyDescent="0.25">
      <c r="A21" s="30">
        <v>11</v>
      </c>
      <c r="B21" s="31" t="s">
        <v>207</v>
      </c>
      <c r="C21" s="32">
        <v>6.8</v>
      </c>
      <c r="D21" s="33" t="s">
        <v>217</v>
      </c>
      <c r="E21" s="48" t="str">
        <f t="shared" si="0"/>
        <v>Significantly Different</v>
      </c>
      <c r="G21" s="12">
        <f t="shared" si="1"/>
        <v>6.8</v>
      </c>
      <c r="H21" s="12">
        <f t="shared" si="2"/>
        <v>6</v>
      </c>
      <c r="I21" s="12" t="str">
        <f t="shared" si="3"/>
        <v>+/-</v>
      </c>
      <c r="J21" s="12" t="str">
        <f t="shared" si="4"/>
        <v>0.5</v>
      </c>
      <c r="K21" s="13">
        <f t="shared" si="5"/>
        <v>0.303951367781155</v>
      </c>
      <c r="L21" s="13">
        <f t="shared" si="6"/>
        <v>-0.70000000000000018</v>
      </c>
      <c r="M21" s="13">
        <f t="shared" si="7"/>
        <v>0.30997079109986531</v>
      </c>
      <c r="N21" s="13">
        <f t="shared" si="8"/>
        <v>-2.2582772961161899</v>
      </c>
      <c r="O21" s="12" t="s">
        <v>231</v>
      </c>
    </row>
    <row r="22" spans="1:15" x14ac:dyDescent="0.25">
      <c r="A22" s="30">
        <v>12</v>
      </c>
      <c r="B22" s="31" t="s">
        <v>208</v>
      </c>
      <c r="C22" s="32">
        <v>6.7</v>
      </c>
      <c r="D22" s="33" t="s">
        <v>228</v>
      </c>
      <c r="E22" s="48" t="str">
        <f t="shared" si="0"/>
        <v>Significantly Different</v>
      </c>
      <c r="G22" s="12">
        <f t="shared" si="1"/>
        <v>6.7</v>
      </c>
      <c r="H22" s="12">
        <f t="shared" si="2"/>
        <v>6</v>
      </c>
      <c r="I22" s="12" t="str">
        <f t="shared" si="3"/>
        <v>+/-</v>
      </c>
      <c r="J22" s="12" t="str">
        <f t="shared" si="4"/>
        <v>0.3</v>
      </c>
      <c r="K22" s="13">
        <f t="shared" si="5"/>
        <v>0.18237082066869301</v>
      </c>
      <c r="L22" s="13">
        <f t="shared" si="6"/>
        <v>-0.60000000000000053</v>
      </c>
      <c r="M22" s="13">
        <f t="shared" si="7"/>
        <v>0.19223572402239389</v>
      </c>
      <c r="N22" s="13">
        <f t="shared" si="8"/>
        <v>-3.121168050586193</v>
      </c>
      <c r="O22" s="12" t="s">
        <v>233</v>
      </c>
    </row>
    <row r="23" spans="1:15" x14ac:dyDescent="0.25">
      <c r="A23" s="30">
        <v>12</v>
      </c>
      <c r="B23" s="31" t="s">
        <v>241</v>
      </c>
      <c r="C23" s="32">
        <v>6.7</v>
      </c>
      <c r="D23" s="33" t="s">
        <v>228</v>
      </c>
      <c r="E23" s="48" t="str">
        <f t="shared" si="0"/>
        <v>Significantly Different</v>
      </c>
      <c r="G23" s="12">
        <f t="shared" si="1"/>
        <v>6.7</v>
      </c>
      <c r="H23" s="12">
        <f t="shared" si="2"/>
        <v>6</v>
      </c>
      <c r="I23" s="12" t="str">
        <f t="shared" si="3"/>
        <v>+/-</v>
      </c>
      <c r="J23" s="12" t="str">
        <f t="shared" si="4"/>
        <v>0.3</v>
      </c>
      <c r="K23" s="13">
        <f t="shared" si="5"/>
        <v>0.18237082066869301</v>
      </c>
      <c r="L23" s="13">
        <f t="shared" si="6"/>
        <v>-0.60000000000000053</v>
      </c>
      <c r="M23" s="13">
        <f t="shared" si="7"/>
        <v>0.19223572402239389</v>
      </c>
      <c r="N23" s="13">
        <f t="shared" si="8"/>
        <v>-3.121168050586193</v>
      </c>
      <c r="O23" s="12" t="s">
        <v>221</v>
      </c>
    </row>
    <row r="24" spans="1:15" x14ac:dyDescent="0.25">
      <c r="A24" s="30">
        <v>12</v>
      </c>
      <c r="B24" s="31" t="s">
        <v>240</v>
      </c>
      <c r="C24" s="32">
        <v>6.7</v>
      </c>
      <c r="D24" s="33" t="s">
        <v>210</v>
      </c>
      <c r="E24" s="48" t="str">
        <f t="shared" si="0"/>
        <v>Significantly Different</v>
      </c>
      <c r="G24" s="12">
        <f t="shared" si="1"/>
        <v>6.7</v>
      </c>
      <c r="H24" s="12">
        <f t="shared" si="2"/>
        <v>6</v>
      </c>
      <c r="I24" s="12" t="str">
        <f t="shared" si="3"/>
        <v>+/-</v>
      </c>
      <c r="J24" s="12" t="str">
        <f t="shared" si="4"/>
        <v>0.2</v>
      </c>
      <c r="K24" s="13">
        <f t="shared" si="5"/>
        <v>0.12158054711246201</v>
      </c>
      <c r="L24" s="13">
        <f t="shared" si="6"/>
        <v>-0.60000000000000053</v>
      </c>
      <c r="M24" s="13">
        <f t="shared" si="7"/>
        <v>0.1359311840425404</v>
      </c>
      <c r="N24" s="13">
        <f t="shared" si="8"/>
        <v>-4.4139981875845891</v>
      </c>
      <c r="O24" s="12" t="s">
        <v>235</v>
      </c>
    </row>
    <row r="25" spans="1:15" x14ac:dyDescent="0.25">
      <c r="A25" s="30">
        <v>12</v>
      </c>
      <c r="B25" s="31" t="s">
        <v>242</v>
      </c>
      <c r="C25" s="32">
        <v>6.7</v>
      </c>
      <c r="D25" s="33" t="s">
        <v>210</v>
      </c>
      <c r="E25" s="48" t="str">
        <f t="shared" si="0"/>
        <v>Significantly Different</v>
      </c>
      <c r="G25" s="12">
        <f t="shared" si="1"/>
        <v>6.7</v>
      </c>
      <c r="H25" s="12">
        <f t="shared" si="2"/>
        <v>6</v>
      </c>
      <c r="I25" s="12" t="str">
        <f t="shared" si="3"/>
        <v>+/-</v>
      </c>
      <c r="J25" s="12" t="str">
        <f t="shared" si="4"/>
        <v>0.2</v>
      </c>
      <c r="K25" s="13">
        <f t="shared" si="5"/>
        <v>0.12158054711246201</v>
      </c>
      <c r="L25" s="13">
        <f t="shared" si="6"/>
        <v>-0.60000000000000053</v>
      </c>
      <c r="M25" s="13">
        <f t="shared" si="7"/>
        <v>0.1359311840425404</v>
      </c>
      <c r="N25" s="13">
        <f t="shared" si="8"/>
        <v>-4.4139981875845891</v>
      </c>
      <c r="O25" s="12" t="s">
        <v>237</v>
      </c>
    </row>
    <row r="26" spans="1:15" x14ac:dyDescent="0.25">
      <c r="A26" s="30">
        <v>16</v>
      </c>
      <c r="B26" s="31" t="s">
        <v>245</v>
      </c>
      <c r="C26" s="32">
        <v>6.6</v>
      </c>
      <c r="D26" s="33" t="s">
        <v>253</v>
      </c>
      <c r="E26" s="48" t="str">
        <f t="shared" si="0"/>
        <v>Not Significantly Different</v>
      </c>
      <c r="G26" s="12">
        <f t="shared" si="1"/>
        <v>6.6</v>
      </c>
      <c r="H26" s="12">
        <f t="shared" si="2"/>
        <v>6</v>
      </c>
      <c r="I26" s="12" t="str">
        <f t="shared" si="3"/>
        <v>+/-</v>
      </c>
      <c r="J26" s="12" t="str">
        <f t="shared" si="4"/>
        <v>0.6</v>
      </c>
      <c r="K26" s="13">
        <f t="shared" si="5"/>
        <v>0.36474164133738601</v>
      </c>
      <c r="L26" s="13">
        <f t="shared" si="6"/>
        <v>-0.5</v>
      </c>
      <c r="M26" s="13">
        <f t="shared" si="7"/>
        <v>0.36977279819442066</v>
      </c>
      <c r="N26" s="13">
        <f t="shared" si="8"/>
        <v>-1.3521816705865637</v>
      </c>
      <c r="O26" s="12" t="s">
        <v>219</v>
      </c>
    </row>
    <row r="27" spans="1:15" x14ac:dyDescent="0.25">
      <c r="A27" s="30">
        <v>16</v>
      </c>
      <c r="B27" s="31" t="s">
        <v>238</v>
      </c>
      <c r="C27" s="32">
        <v>6.6</v>
      </c>
      <c r="D27" s="33" t="s">
        <v>253</v>
      </c>
      <c r="E27" s="48" t="str">
        <f t="shared" si="0"/>
        <v>Not Significantly Different</v>
      </c>
      <c r="G27" s="12">
        <f t="shared" si="1"/>
        <v>6.6</v>
      </c>
      <c r="H27" s="12">
        <f t="shared" si="2"/>
        <v>6</v>
      </c>
      <c r="I27" s="12" t="str">
        <f t="shared" si="3"/>
        <v>+/-</v>
      </c>
      <c r="J27" s="12" t="str">
        <f t="shared" si="4"/>
        <v>0.6</v>
      </c>
      <c r="K27" s="13">
        <f t="shared" si="5"/>
        <v>0.36474164133738601</v>
      </c>
      <c r="L27" s="13">
        <f t="shared" si="6"/>
        <v>-0.5</v>
      </c>
      <c r="M27" s="13">
        <f t="shared" si="7"/>
        <v>0.36977279819442066</v>
      </c>
      <c r="N27" s="13">
        <f t="shared" si="8"/>
        <v>-1.3521816705865637</v>
      </c>
      <c r="O27" s="12" t="s">
        <v>236</v>
      </c>
    </row>
    <row r="28" spans="1:15" x14ac:dyDescent="0.25">
      <c r="A28" s="30">
        <v>18</v>
      </c>
      <c r="B28" s="31" t="s">
        <v>222</v>
      </c>
      <c r="C28" s="32">
        <v>6.5</v>
      </c>
      <c r="D28" s="33" t="s">
        <v>228</v>
      </c>
      <c r="E28" s="48" t="str">
        <f t="shared" si="0"/>
        <v>Significantly Different</v>
      </c>
      <c r="G28" s="12">
        <f t="shared" si="1"/>
        <v>6.5</v>
      </c>
      <c r="H28" s="12">
        <f t="shared" si="2"/>
        <v>6</v>
      </c>
      <c r="I28" s="12" t="str">
        <f t="shared" si="3"/>
        <v>+/-</v>
      </c>
      <c r="J28" s="12" t="str">
        <f t="shared" si="4"/>
        <v>0.3</v>
      </c>
      <c r="K28" s="13">
        <f t="shared" si="5"/>
        <v>0.18237082066869301</v>
      </c>
      <c r="L28" s="13">
        <f t="shared" si="6"/>
        <v>-0.40000000000000036</v>
      </c>
      <c r="M28" s="13">
        <f t="shared" si="7"/>
        <v>0.19223572402239389</v>
      </c>
      <c r="N28" s="13">
        <f t="shared" si="8"/>
        <v>-2.0807787003907952</v>
      </c>
      <c r="O28" s="12" t="s">
        <v>225</v>
      </c>
    </row>
    <row r="29" spans="1:15" x14ac:dyDescent="0.25">
      <c r="A29" s="30">
        <v>18</v>
      </c>
      <c r="B29" s="31" t="s">
        <v>236</v>
      </c>
      <c r="C29" s="32">
        <v>6.5</v>
      </c>
      <c r="D29" s="33" t="s">
        <v>255</v>
      </c>
      <c r="E29" s="48" t="str">
        <f t="shared" si="0"/>
        <v>Not Significantly Different</v>
      </c>
      <c r="G29" s="12">
        <f t="shared" si="1"/>
        <v>6.5</v>
      </c>
      <c r="H29" s="12">
        <f t="shared" si="2"/>
        <v>6</v>
      </c>
      <c r="I29" s="12" t="str">
        <f t="shared" si="3"/>
        <v>+/-</v>
      </c>
      <c r="J29" s="12" t="str">
        <f t="shared" si="4"/>
        <v>0.4</v>
      </c>
      <c r="K29" s="13">
        <f t="shared" si="5"/>
        <v>0.24316109422492402</v>
      </c>
      <c r="L29" s="13">
        <f t="shared" si="6"/>
        <v>-0.40000000000000036</v>
      </c>
      <c r="M29" s="13">
        <f t="shared" si="7"/>
        <v>0.25064471888253259</v>
      </c>
      <c r="N29" s="13">
        <f t="shared" si="8"/>
        <v>-1.5958844127390721</v>
      </c>
      <c r="O29" s="12" t="s">
        <v>241</v>
      </c>
    </row>
    <row r="30" spans="1:15" x14ac:dyDescent="0.25">
      <c r="A30" s="30">
        <v>18</v>
      </c>
      <c r="B30" s="31" t="s">
        <v>249</v>
      </c>
      <c r="C30" s="32">
        <v>6.5</v>
      </c>
      <c r="D30" s="33" t="s">
        <v>210</v>
      </c>
      <c r="E30" s="48" t="str">
        <f t="shared" si="0"/>
        <v>Significantly Different</v>
      </c>
      <c r="G30" s="12">
        <f t="shared" si="1"/>
        <v>6.5</v>
      </c>
      <c r="H30" s="12">
        <f t="shared" si="2"/>
        <v>6</v>
      </c>
      <c r="I30" s="12" t="str">
        <f t="shared" si="3"/>
        <v>+/-</v>
      </c>
      <c r="J30" s="12" t="str">
        <f t="shared" si="4"/>
        <v>0.2</v>
      </c>
      <c r="K30" s="13">
        <f t="shared" si="5"/>
        <v>0.12158054711246201</v>
      </c>
      <c r="L30" s="13">
        <f t="shared" si="6"/>
        <v>-0.40000000000000036</v>
      </c>
      <c r="M30" s="13">
        <f t="shared" si="7"/>
        <v>0.1359311840425404</v>
      </c>
      <c r="N30" s="13">
        <f t="shared" si="8"/>
        <v>-2.942665458389726</v>
      </c>
      <c r="O30" s="12" t="s">
        <v>207</v>
      </c>
    </row>
    <row r="31" spans="1:15" x14ac:dyDescent="0.25">
      <c r="A31" s="30">
        <v>21</v>
      </c>
      <c r="B31" s="31" t="s">
        <v>237</v>
      </c>
      <c r="C31" s="32">
        <v>6.4</v>
      </c>
      <c r="D31" s="33" t="s">
        <v>210</v>
      </c>
      <c r="E31" s="48" t="str">
        <f t="shared" si="0"/>
        <v>Significantly Different</v>
      </c>
      <c r="G31" s="12">
        <f t="shared" si="1"/>
        <v>6.4</v>
      </c>
      <c r="H31" s="12">
        <f t="shared" si="2"/>
        <v>6</v>
      </c>
      <c r="I31" s="12" t="str">
        <f t="shared" si="3"/>
        <v>+/-</v>
      </c>
      <c r="J31" s="12" t="str">
        <f t="shared" si="4"/>
        <v>0.2</v>
      </c>
      <c r="K31" s="13">
        <f t="shared" si="5"/>
        <v>0.12158054711246201</v>
      </c>
      <c r="L31" s="13">
        <f t="shared" si="6"/>
        <v>-0.30000000000000071</v>
      </c>
      <c r="M31" s="13">
        <f t="shared" si="7"/>
        <v>0.1359311840425404</v>
      </c>
      <c r="N31" s="13">
        <f t="shared" si="8"/>
        <v>-2.2069990937922976</v>
      </c>
      <c r="O31" s="12" t="s">
        <v>244</v>
      </c>
    </row>
    <row r="32" spans="1:15" x14ac:dyDescent="0.25">
      <c r="A32" s="30">
        <v>21</v>
      </c>
      <c r="B32" s="31" t="s">
        <v>259</v>
      </c>
      <c r="C32" s="32">
        <v>6.4</v>
      </c>
      <c r="D32" s="33" t="s">
        <v>206</v>
      </c>
      <c r="E32" s="48" t="str">
        <f t="shared" si="0"/>
        <v>Significantly Different</v>
      </c>
      <c r="G32" s="12">
        <f t="shared" si="1"/>
        <v>6.4</v>
      </c>
      <c r="H32" s="12">
        <f t="shared" si="2"/>
        <v>6</v>
      </c>
      <c r="I32" s="12" t="str">
        <f t="shared" si="3"/>
        <v>+/-</v>
      </c>
      <c r="J32" s="12" t="str">
        <f t="shared" si="4"/>
        <v>0.1</v>
      </c>
      <c r="K32" s="13">
        <f t="shared" si="5"/>
        <v>6.0790273556231005E-2</v>
      </c>
      <c r="L32" s="13">
        <f t="shared" si="6"/>
        <v>-0.30000000000000071</v>
      </c>
      <c r="M32" s="13">
        <f t="shared" si="7"/>
        <v>8.5970429323592404E-2</v>
      </c>
      <c r="N32" s="13">
        <f t="shared" si="8"/>
        <v>-3.4895719651556205</v>
      </c>
      <c r="O32" s="12" t="s">
        <v>247</v>
      </c>
    </row>
    <row r="33" spans="1:15" x14ac:dyDescent="0.25">
      <c r="A33" s="30">
        <v>21</v>
      </c>
      <c r="B33" s="31" t="s">
        <v>263</v>
      </c>
      <c r="C33" s="32">
        <v>6.4</v>
      </c>
      <c r="D33" s="33" t="s">
        <v>228</v>
      </c>
      <c r="E33" s="48" t="str">
        <f t="shared" si="0"/>
        <v>Not Significantly Different</v>
      </c>
      <c r="G33" s="12">
        <f t="shared" si="1"/>
        <v>6.4</v>
      </c>
      <c r="H33" s="12">
        <f t="shared" si="2"/>
        <v>6</v>
      </c>
      <c r="I33" s="12" t="str">
        <f t="shared" si="3"/>
        <v>+/-</v>
      </c>
      <c r="J33" s="12" t="str">
        <f t="shared" si="4"/>
        <v>0.3</v>
      </c>
      <c r="K33" s="13">
        <f t="shared" si="5"/>
        <v>0.18237082066869301</v>
      </c>
      <c r="L33" s="13">
        <f t="shared" si="6"/>
        <v>-0.30000000000000071</v>
      </c>
      <c r="M33" s="13">
        <f t="shared" si="7"/>
        <v>0.19223572402239389</v>
      </c>
      <c r="N33" s="13">
        <f t="shared" si="8"/>
        <v>-1.5605840252930989</v>
      </c>
      <c r="O33" s="12" t="s">
        <v>249</v>
      </c>
    </row>
    <row r="34" spans="1:15" x14ac:dyDescent="0.25">
      <c r="A34" s="30">
        <v>21</v>
      </c>
      <c r="B34" s="31" t="s">
        <v>234</v>
      </c>
      <c r="C34" s="32">
        <v>6.4</v>
      </c>
      <c r="D34" s="33" t="s">
        <v>210</v>
      </c>
      <c r="E34" s="48" t="str">
        <f t="shared" si="0"/>
        <v>Significantly Different</v>
      </c>
      <c r="G34" s="12">
        <f t="shared" si="1"/>
        <v>6.4</v>
      </c>
      <c r="H34" s="12">
        <f t="shared" si="2"/>
        <v>6</v>
      </c>
      <c r="I34" s="12" t="str">
        <f t="shared" si="3"/>
        <v>+/-</v>
      </c>
      <c r="J34" s="12" t="str">
        <f t="shared" si="4"/>
        <v>0.2</v>
      </c>
      <c r="K34" s="13">
        <f t="shared" si="5"/>
        <v>0.12158054711246201</v>
      </c>
      <c r="L34" s="13">
        <f t="shared" si="6"/>
        <v>-0.30000000000000071</v>
      </c>
      <c r="M34" s="13">
        <f t="shared" si="7"/>
        <v>0.1359311840425404</v>
      </c>
      <c r="N34" s="13">
        <f t="shared" si="8"/>
        <v>-2.2069990937922976</v>
      </c>
      <c r="O34" s="12" t="s">
        <v>240</v>
      </c>
    </row>
    <row r="35" spans="1:15" x14ac:dyDescent="0.25">
      <c r="A35" s="30">
        <v>25</v>
      </c>
      <c r="B35" s="31" t="s">
        <v>224</v>
      </c>
      <c r="C35" s="32">
        <v>6.3</v>
      </c>
      <c r="D35" s="33" t="s">
        <v>265</v>
      </c>
      <c r="E35" s="48" t="str">
        <f t="shared" si="0"/>
        <v>Not Significantly Different</v>
      </c>
      <c r="G35" s="12">
        <f t="shared" si="1"/>
        <v>6.3</v>
      </c>
      <c r="H35" s="12">
        <f t="shared" si="2"/>
        <v>6</v>
      </c>
      <c r="I35" s="12" t="str">
        <f t="shared" si="3"/>
        <v>+/-</v>
      </c>
      <c r="J35" s="12" t="str">
        <f t="shared" si="4"/>
        <v>0.7</v>
      </c>
      <c r="K35" s="13">
        <f t="shared" si="5"/>
        <v>0.42553191489361697</v>
      </c>
      <c r="L35" s="13">
        <f t="shared" si="6"/>
        <v>-0.20000000000000018</v>
      </c>
      <c r="M35" s="13">
        <f t="shared" si="7"/>
        <v>0.42985214661796195</v>
      </c>
      <c r="N35" s="13">
        <f t="shared" si="8"/>
        <v>-0.46527626202074879</v>
      </c>
      <c r="O35" s="12" t="s">
        <v>250</v>
      </c>
    </row>
    <row r="36" spans="1:15" x14ac:dyDescent="0.25">
      <c r="A36" s="30">
        <v>25</v>
      </c>
      <c r="B36" s="31" t="s">
        <v>229</v>
      </c>
      <c r="C36" s="32">
        <v>6.3</v>
      </c>
      <c r="D36" s="33" t="s">
        <v>210</v>
      </c>
      <c r="E36" s="48" t="str">
        <f t="shared" si="0"/>
        <v>Not Significantly Different</v>
      </c>
      <c r="G36" s="12">
        <f t="shared" si="1"/>
        <v>6.3</v>
      </c>
      <c r="H36" s="12">
        <f t="shared" si="2"/>
        <v>6</v>
      </c>
      <c r="I36" s="12" t="str">
        <f t="shared" si="3"/>
        <v>+/-</v>
      </c>
      <c r="J36" s="12" t="str">
        <f t="shared" si="4"/>
        <v>0.2</v>
      </c>
      <c r="K36" s="13">
        <f t="shared" si="5"/>
        <v>0.12158054711246201</v>
      </c>
      <c r="L36" s="13">
        <f t="shared" si="6"/>
        <v>-0.20000000000000018</v>
      </c>
      <c r="M36" s="13">
        <f t="shared" si="7"/>
        <v>0.1359311840425404</v>
      </c>
      <c r="N36" s="13">
        <f t="shared" si="8"/>
        <v>-1.471332729194863</v>
      </c>
      <c r="O36" s="12" t="s">
        <v>242</v>
      </c>
    </row>
    <row r="37" spans="1:15" x14ac:dyDescent="0.25">
      <c r="A37" s="30">
        <v>25</v>
      </c>
      <c r="B37" s="31" t="s">
        <v>244</v>
      </c>
      <c r="C37" s="32">
        <v>6.3</v>
      </c>
      <c r="D37" s="33" t="s">
        <v>228</v>
      </c>
      <c r="E37" s="48" t="str">
        <f t="shared" si="0"/>
        <v>Not Significantly Different</v>
      </c>
      <c r="G37" s="12">
        <f t="shared" si="1"/>
        <v>6.3</v>
      </c>
      <c r="H37" s="12">
        <f t="shared" si="2"/>
        <v>6</v>
      </c>
      <c r="I37" s="12" t="str">
        <f t="shared" si="3"/>
        <v>+/-</v>
      </c>
      <c r="J37" s="12" t="str">
        <f t="shared" si="4"/>
        <v>0.3</v>
      </c>
      <c r="K37" s="13">
        <f t="shared" si="5"/>
        <v>0.18237082066869301</v>
      </c>
      <c r="L37" s="13">
        <f t="shared" si="6"/>
        <v>-0.20000000000000018</v>
      </c>
      <c r="M37" s="13">
        <f t="shared" si="7"/>
        <v>0.19223572402239389</v>
      </c>
      <c r="N37" s="13">
        <f t="shared" si="8"/>
        <v>-1.0403893501953976</v>
      </c>
      <c r="O37" s="12" t="s">
        <v>223</v>
      </c>
    </row>
    <row r="38" spans="1:15" x14ac:dyDescent="0.25">
      <c r="A38" s="30">
        <v>25</v>
      </c>
      <c r="B38" s="31" t="s">
        <v>223</v>
      </c>
      <c r="C38" s="32">
        <v>6.3</v>
      </c>
      <c r="D38" s="33" t="s">
        <v>217</v>
      </c>
      <c r="E38" s="48" t="str">
        <f t="shared" si="0"/>
        <v>Not Significantly Different</v>
      </c>
      <c r="G38" s="12">
        <f t="shared" si="1"/>
        <v>6.3</v>
      </c>
      <c r="H38" s="12">
        <f t="shared" si="2"/>
        <v>6</v>
      </c>
      <c r="I38" s="12" t="str">
        <f t="shared" si="3"/>
        <v>+/-</v>
      </c>
      <c r="J38" s="12" t="str">
        <f t="shared" si="4"/>
        <v>0.5</v>
      </c>
      <c r="K38" s="13">
        <f t="shared" si="5"/>
        <v>0.303951367781155</v>
      </c>
      <c r="L38" s="13">
        <f t="shared" si="6"/>
        <v>-0.20000000000000018</v>
      </c>
      <c r="M38" s="13">
        <f t="shared" si="7"/>
        <v>0.30997079109986531</v>
      </c>
      <c r="N38" s="13">
        <f t="shared" si="8"/>
        <v>-0.64522208460462616</v>
      </c>
      <c r="O38" s="12" t="s">
        <v>227</v>
      </c>
    </row>
    <row r="39" spans="1:15" x14ac:dyDescent="0.25">
      <c r="A39" s="30">
        <v>25</v>
      </c>
      <c r="B39" s="31" t="s">
        <v>214</v>
      </c>
      <c r="C39" s="32">
        <v>6.3</v>
      </c>
      <c r="D39" s="33" t="s">
        <v>217</v>
      </c>
      <c r="E39" s="48" t="str">
        <f t="shared" si="0"/>
        <v>Not Significantly Different</v>
      </c>
      <c r="G39" s="12">
        <f t="shared" si="1"/>
        <v>6.3</v>
      </c>
      <c r="H39" s="12">
        <f t="shared" si="2"/>
        <v>6</v>
      </c>
      <c r="I39" s="12" t="str">
        <f t="shared" si="3"/>
        <v>+/-</v>
      </c>
      <c r="J39" s="12" t="str">
        <f t="shared" si="4"/>
        <v>0.5</v>
      </c>
      <c r="K39" s="13">
        <f t="shared" si="5"/>
        <v>0.303951367781155</v>
      </c>
      <c r="L39" s="13">
        <f t="shared" si="6"/>
        <v>-0.20000000000000018</v>
      </c>
      <c r="M39" s="13">
        <f t="shared" si="7"/>
        <v>0.30997079109986531</v>
      </c>
      <c r="N39" s="13">
        <f t="shared" si="8"/>
        <v>-0.64522208460462616</v>
      </c>
      <c r="O39" s="12" t="s">
        <v>254</v>
      </c>
    </row>
    <row r="40" spans="1:15" x14ac:dyDescent="0.25">
      <c r="A40" s="30">
        <v>25</v>
      </c>
      <c r="B40" s="31" t="s">
        <v>261</v>
      </c>
      <c r="C40" s="32">
        <v>6.3</v>
      </c>
      <c r="D40" s="33" t="s">
        <v>210</v>
      </c>
      <c r="E40" s="48" t="str">
        <f t="shared" si="0"/>
        <v>Not Significantly Different</v>
      </c>
      <c r="G40" s="12">
        <f t="shared" si="1"/>
        <v>6.3</v>
      </c>
      <c r="H40" s="12">
        <f t="shared" si="2"/>
        <v>6</v>
      </c>
      <c r="I40" s="12" t="str">
        <f t="shared" si="3"/>
        <v>+/-</v>
      </c>
      <c r="J40" s="12" t="str">
        <f t="shared" si="4"/>
        <v>0.2</v>
      </c>
      <c r="K40" s="13">
        <f t="shared" si="5"/>
        <v>0.12158054711246201</v>
      </c>
      <c r="L40" s="13">
        <f t="shared" si="6"/>
        <v>-0.20000000000000018</v>
      </c>
      <c r="M40" s="13">
        <f t="shared" si="7"/>
        <v>0.1359311840425404</v>
      </c>
      <c r="N40" s="13">
        <f t="shared" si="8"/>
        <v>-1.471332729194863</v>
      </c>
      <c r="O40" s="12" t="s">
        <v>214</v>
      </c>
    </row>
    <row r="41" spans="1:15" x14ac:dyDescent="0.25">
      <c r="A41" s="30">
        <v>31</v>
      </c>
      <c r="B41" s="31" t="s">
        <v>257</v>
      </c>
      <c r="C41" s="32">
        <v>6.2</v>
      </c>
      <c r="D41" s="33" t="s">
        <v>210</v>
      </c>
      <c r="E41" s="48" t="str">
        <f t="shared" si="0"/>
        <v>Not Significantly Different</v>
      </c>
      <c r="G41" s="12">
        <f t="shared" si="1"/>
        <v>6.2</v>
      </c>
      <c r="H41" s="12">
        <f t="shared" si="2"/>
        <v>6</v>
      </c>
      <c r="I41" s="12" t="str">
        <f t="shared" si="3"/>
        <v>+/-</v>
      </c>
      <c r="J41" s="12" t="str">
        <f t="shared" si="4"/>
        <v>0.2</v>
      </c>
      <c r="K41" s="13">
        <f t="shared" si="5"/>
        <v>0.12158054711246201</v>
      </c>
      <c r="L41" s="13">
        <f t="shared" si="6"/>
        <v>-0.10000000000000053</v>
      </c>
      <c r="M41" s="13">
        <f t="shared" si="7"/>
        <v>0.1359311840425404</v>
      </c>
      <c r="N41" s="13">
        <f t="shared" si="8"/>
        <v>-0.73566636459743473</v>
      </c>
      <c r="O41" s="12" t="s">
        <v>257</v>
      </c>
    </row>
    <row r="42" spans="1:15" x14ac:dyDescent="0.25">
      <c r="A42" s="30">
        <v>32</v>
      </c>
      <c r="B42" s="31" t="s">
        <v>235</v>
      </c>
      <c r="C42" s="32">
        <v>6.1</v>
      </c>
      <c r="D42" s="33" t="s">
        <v>210</v>
      </c>
      <c r="E42" s="48" t="str">
        <f t="shared" si="0"/>
        <v>Not Significantly Different</v>
      </c>
      <c r="G42" s="12">
        <f t="shared" si="1"/>
        <v>6.1</v>
      </c>
      <c r="H42" s="12">
        <f t="shared" si="2"/>
        <v>6</v>
      </c>
      <c r="I42" s="12" t="str">
        <f t="shared" si="3"/>
        <v>+/-</v>
      </c>
      <c r="J42" s="12" t="str">
        <f t="shared" si="4"/>
        <v>0.2</v>
      </c>
      <c r="K42" s="13">
        <f t="shared" si="5"/>
        <v>0.12158054711246201</v>
      </c>
      <c r="L42" s="13">
        <f t="shared" si="6"/>
        <v>0</v>
      </c>
      <c r="M42" s="13">
        <f t="shared" si="7"/>
        <v>0.1359311840425404</v>
      </c>
      <c r="N42" s="13">
        <f t="shared" si="8"/>
        <v>0</v>
      </c>
      <c r="O42" s="12" t="s">
        <v>252</v>
      </c>
    </row>
    <row r="43" spans="1:15" x14ac:dyDescent="0.25">
      <c r="A43" s="30">
        <v>32</v>
      </c>
      <c r="B43" s="31" t="s">
        <v>260</v>
      </c>
      <c r="C43" s="32">
        <v>6.1</v>
      </c>
      <c r="D43" s="33" t="s">
        <v>228</v>
      </c>
      <c r="E43" s="48" t="str">
        <f t="shared" si="0"/>
        <v>Not Significantly Different</v>
      </c>
      <c r="G43" s="12">
        <f t="shared" si="1"/>
        <v>6.1</v>
      </c>
      <c r="H43" s="12">
        <f t="shared" si="2"/>
        <v>6</v>
      </c>
      <c r="I43" s="12" t="str">
        <f t="shared" si="3"/>
        <v>+/-</v>
      </c>
      <c r="J43" s="12" t="str">
        <f t="shared" si="4"/>
        <v>0.3</v>
      </c>
      <c r="K43" s="13">
        <f t="shared" si="5"/>
        <v>0.18237082066869301</v>
      </c>
      <c r="L43" s="13">
        <f t="shared" si="6"/>
        <v>0</v>
      </c>
      <c r="M43" s="13">
        <f t="shared" si="7"/>
        <v>0.19223572402239389</v>
      </c>
      <c r="N43" s="13">
        <f t="shared" si="8"/>
        <v>0</v>
      </c>
      <c r="O43" s="12" t="s">
        <v>259</v>
      </c>
    </row>
    <row r="44" spans="1:15" x14ac:dyDescent="0.25">
      <c r="A44" s="30">
        <v>32</v>
      </c>
      <c r="B44" s="31" t="s">
        <v>216</v>
      </c>
      <c r="C44" s="32">
        <v>6.1</v>
      </c>
      <c r="D44" s="33" t="s">
        <v>265</v>
      </c>
      <c r="E44" s="48" t="str">
        <f t="shared" si="0"/>
        <v>Not Significantly Different</v>
      </c>
      <c r="G44" s="12">
        <f t="shared" si="1"/>
        <v>6.1</v>
      </c>
      <c r="H44" s="12">
        <f t="shared" si="2"/>
        <v>6</v>
      </c>
      <c r="I44" s="12" t="str">
        <f t="shared" si="3"/>
        <v>+/-</v>
      </c>
      <c r="J44" s="12" t="str">
        <f t="shared" si="4"/>
        <v>0.7</v>
      </c>
      <c r="K44" s="13">
        <f t="shared" si="5"/>
        <v>0.42553191489361697</v>
      </c>
      <c r="L44" s="13">
        <f t="shared" si="6"/>
        <v>0</v>
      </c>
      <c r="M44" s="13">
        <f t="shared" si="7"/>
        <v>0.42985214661796195</v>
      </c>
      <c r="N44" s="13">
        <f t="shared" si="8"/>
        <v>0</v>
      </c>
      <c r="O44" s="12" t="s">
        <v>261</v>
      </c>
    </row>
    <row r="45" spans="1:15" x14ac:dyDescent="0.25">
      <c r="A45" s="30">
        <v>35</v>
      </c>
      <c r="B45" s="31" t="s">
        <v>219</v>
      </c>
      <c r="C45" s="32">
        <v>6</v>
      </c>
      <c r="D45" s="33" t="s">
        <v>228</v>
      </c>
      <c r="E45" s="48" t="str">
        <f t="shared" si="0"/>
        <v>Not Significantly Different</v>
      </c>
      <c r="G45" s="12">
        <f t="shared" si="1"/>
        <v>6</v>
      </c>
      <c r="H45" s="12">
        <f t="shared" si="2"/>
        <v>6</v>
      </c>
      <c r="I45" s="12" t="str">
        <f t="shared" si="3"/>
        <v>+/-</v>
      </c>
      <c r="J45" s="12" t="str">
        <f t="shared" si="4"/>
        <v>0.3</v>
      </c>
      <c r="K45" s="13">
        <f t="shared" si="5"/>
        <v>0.18237082066869301</v>
      </c>
      <c r="L45" s="13">
        <f t="shared" si="6"/>
        <v>9.9999999999999645E-2</v>
      </c>
      <c r="M45" s="13">
        <f t="shared" si="7"/>
        <v>0.19223572402239389</v>
      </c>
      <c r="N45" s="13">
        <f t="shared" si="8"/>
        <v>0.52019467509769657</v>
      </c>
      <c r="O45" s="12" t="s">
        <v>230</v>
      </c>
    </row>
    <row r="46" spans="1:15" x14ac:dyDescent="0.25">
      <c r="A46" s="30">
        <v>35</v>
      </c>
      <c r="B46" s="31" t="s">
        <v>239</v>
      </c>
      <c r="C46" s="32">
        <v>6</v>
      </c>
      <c r="D46" s="33" t="s">
        <v>210</v>
      </c>
      <c r="E46" s="48" t="str">
        <f t="shared" si="0"/>
        <v>Not Significantly Different</v>
      </c>
      <c r="G46" s="12">
        <f t="shared" si="1"/>
        <v>6</v>
      </c>
      <c r="H46" s="12">
        <f t="shared" si="2"/>
        <v>6</v>
      </c>
      <c r="I46" s="12" t="str">
        <f t="shared" si="3"/>
        <v>+/-</v>
      </c>
      <c r="J46" s="12" t="str">
        <f t="shared" si="4"/>
        <v>0.2</v>
      </c>
      <c r="K46" s="13">
        <f t="shared" si="5"/>
        <v>0.12158054711246201</v>
      </c>
      <c r="L46" s="13">
        <f t="shared" si="6"/>
        <v>9.9999999999999645E-2</v>
      </c>
      <c r="M46" s="13">
        <f t="shared" si="7"/>
        <v>0.1359311840425404</v>
      </c>
      <c r="N46" s="13">
        <f t="shared" si="8"/>
        <v>0.73566636459742829</v>
      </c>
      <c r="O46" s="12" t="s">
        <v>243</v>
      </c>
    </row>
    <row r="47" spans="1:15" x14ac:dyDescent="0.25">
      <c r="A47" s="30">
        <v>37</v>
      </c>
      <c r="B47" s="31" t="s">
        <v>227</v>
      </c>
      <c r="C47" s="32">
        <v>5.9</v>
      </c>
      <c r="D47" s="33" t="s">
        <v>228</v>
      </c>
      <c r="E47" s="48" t="str">
        <f t="shared" si="0"/>
        <v>Not Significantly Different</v>
      </c>
      <c r="G47" s="12">
        <f t="shared" si="1"/>
        <v>5.9</v>
      </c>
      <c r="H47" s="12">
        <f t="shared" si="2"/>
        <v>6</v>
      </c>
      <c r="I47" s="12" t="str">
        <f t="shared" si="3"/>
        <v>+/-</v>
      </c>
      <c r="J47" s="12" t="str">
        <f t="shared" si="4"/>
        <v>0.3</v>
      </c>
      <c r="K47" s="13">
        <f t="shared" si="5"/>
        <v>0.18237082066869301</v>
      </c>
      <c r="L47" s="13">
        <f t="shared" si="6"/>
        <v>0.19999999999999929</v>
      </c>
      <c r="M47" s="13">
        <f t="shared" si="7"/>
        <v>0.19223572402239389</v>
      </c>
      <c r="N47" s="13">
        <f t="shared" si="8"/>
        <v>1.0403893501953931</v>
      </c>
      <c r="O47" s="12" t="s">
        <v>260</v>
      </c>
    </row>
    <row r="48" spans="1:15" x14ac:dyDescent="0.25">
      <c r="A48" s="30">
        <v>38</v>
      </c>
      <c r="B48" s="31" t="s">
        <v>211</v>
      </c>
      <c r="C48" s="32">
        <v>5.8</v>
      </c>
      <c r="D48" s="33" t="s">
        <v>265</v>
      </c>
      <c r="E48" s="48" t="str">
        <f t="shared" si="0"/>
        <v>Not Significantly Different</v>
      </c>
      <c r="G48" s="12">
        <f t="shared" si="1"/>
        <v>5.8</v>
      </c>
      <c r="H48" s="12">
        <f t="shared" si="2"/>
        <v>6</v>
      </c>
      <c r="I48" s="12" t="str">
        <f t="shared" si="3"/>
        <v>+/-</v>
      </c>
      <c r="J48" s="12" t="str">
        <f t="shared" si="4"/>
        <v>0.7</v>
      </c>
      <c r="K48" s="13">
        <f t="shared" si="5"/>
        <v>0.42553191489361697</v>
      </c>
      <c r="L48" s="13">
        <f t="shared" si="6"/>
        <v>0.29999999999999982</v>
      </c>
      <c r="M48" s="13">
        <f t="shared" si="7"/>
        <v>0.42985214661796195</v>
      </c>
      <c r="N48" s="13">
        <f t="shared" si="8"/>
        <v>0.69791439303112213</v>
      </c>
      <c r="O48" s="12" t="s">
        <v>239</v>
      </c>
    </row>
    <row r="49" spans="1:15" x14ac:dyDescent="0.25">
      <c r="A49" s="30">
        <v>38</v>
      </c>
      <c r="B49" s="31" t="s">
        <v>213</v>
      </c>
      <c r="C49" s="32">
        <v>5.8</v>
      </c>
      <c r="D49" s="33" t="s">
        <v>210</v>
      </c>
      <c r="E49" s="48" t="str">
        <f t="shared" si="0"/>
        <v>Significantly Different</v>
      </c>
      <c r="G49" s="12">
        <f t="shared" si="1"/>
        <v>5.8</v>
      </c>
      <c r="H49" s="12">
        <f t="shared" si="2"/>
        <v>6</v>
      </c>
      <c r="I49" s="12" t="str">
        <f t="shared" si="3"/>
        <v>+/-</v>
      </c>
      <c r="J49" s="12" t="str">
        <f t="shared" si="4"/>
        <v>0.2</v>
      </c>
      <c r="K49" s="13">
        <f t="shared" si="5"/>
        <v>0.12158054711246201</v>
      </c>
      <c r="L49" s="13">
        <f t="shared" si="6"/>
        <v>0.29999999999999982</v>
      </c>
      <c r="M49" s="13">
        <f t="shared" si="7"/>
        <v>0.1359311840425404</v>
      </c>
      <c r="N49" s="13">
        <f t="shared" si="8"/>
        <v>2.2069990937922914</v>
      </c>
      <c r="O49" s="12" t="s">
        <v>248</v>
      </c>
    </row>
    <row r="50" spans="1:15" x14ac:dyDescent="0.25">
      <c r="A50" s="30">
        <v>40</v>
      </c>
      <c r="B50" s="31" t="s">
        <v>231</v>
      </c>
      <c r="C50" s="32">
        <v>5.7</v>
      </c>
      <c r="D50" s="33" t="s">
        <v>210</v>
      </c>
      <c r="E50" s="48" t="str">
        <f t="shared" si="0"/>
        <v>Significantly Different</v>
      </c>
      <c r="G50" s="12">
        <f t="shared" si="1"/>
        <v>5.7</v>
      </c>
      <c r="H50" s="12">
        <f t="shared" si="2"/>
        <v>6</v>
      </c>
      <c r="I50" s="12" t="str">
        <f t="shared" si="3"/>
        <v>+/-</v>
      </c>
      <c r="J50" s="12" t="str">
        <f t="shared" si="4"/>
        <v>0.2</v>
      </c>
      <c r="K50" s="13">
        <f t="shared" si="5"/>
        <v>0.12158054711246201</v>
      </c>
      <c r="L50" s="13">
        <f t="shared" si="6"/>
        <v>0.39999999999999947</v>
      </c>
      <c r="M50" s="13">
        <f t="shared" si="7"/>
        <v>0.1359311840425404</v>
      </c>
      <c r="N50" s="13">
        <f t="shared" si="8"/>
        <v>2.9426654583897194</v>
      </c>
      <c r="O50" s="12" t="s">
        <v>245</v>
      </c>
    </row>
    <row r="51" spans="1:15" x14ac:dyDescent="0.25">
      <c r="A51" s="30">
        <v>40</v>
      </c>
      <c r="B51" s="31" t="s">
        <v>221</v>
      </c>
      <c r="C51" s="32">
        <v>5.7</v>
      </c>
      <c r="D51" s="33" t="s">
        <v>217</v>
      </c>
      <c r="E51" s="48" t="str">
        <f t="shared" si="0"/>
        <v>Not Significantly Different</v>
      </c>
      <c r="G51" s="12">
        <f t="shared" si="1"/>
        <v>5.7</v>
      </c>
      <c r="H51" s="12">
        <f t="shared" si="2"/>
        <v>6</v>
      </c>
      <c r="I51" s="12" t="str">
        <f t="shared" si="3"/>
        <v>+/-</v>
      </c>
      <c r="J51" s="12" t="str">
        <f t="shared" si="4"/>
        <v>0.5</v>
      </c>
      <c r="K51" s="13">
        <f t="shared" si="5"/>
        <v>0.303951367781155</v>
      </c>
      <c r="L51" s="13">
        <f t="shared" si="6"/>
        <v>0.39999999999999947</v>
      </c>
      <c r="M51" s="13">
        <f t="shared" si="7"/>
        <v>0.30997079109986531</v>
      </c>
      <c r="N51" s="13">
        <f t="shared" si="8"/>
        <v>1.2904441692092494</v>
      </c>
      <c r="O51" s="12" t="s">
        <v>263</v>
      </c>
    </row>
    <row r="52" spans="1:15" x14ac:dyDescent="0.25">
      <c r="A52" s="30">
        <v>42</v>
      </c>
      <c r="B52" s="31" t="s">
        <v>220</v>
      </c>
      <c r="C52" s="32">
        <v>5.6</v>
      </c>
      <c r="D52" s="33" t="s">
        <v>210</v>
      </c>
      <c r="E52" s="48" t="str">
        <f t="shared" si="0"/>
        <v>Significantly Different</v>
      </c>
      <c r="G52" s="12">
        <f t="shared" si="1"/>
        <v>5.6</v>
      </c>
      <c r="H52" s="12">
        <f t="shared" si="2"/>
        <v>6</v>
      </c>
      <c r="I52" s="12" t="str">
        <f t="shared" si="3"/>
        <v>+/-</v>
      </c>
      <c r="J52" s="12" t="str">
        <f t="shared" si="4"/>
        <v>0.2</v>
      </c>
      <c r="K52" s="13">
        <f t="shared" si="5"/>
        <v>0.12158054711246201</v>
      </c>
      <c r="L52" s="13">
        <f t="shared" si="6"/>
        <v>0.5</v>
      </c>
      <c r="M52" s="13">
        <f t="shared" si="7"/>
        <v>0.1359311840425404</v>
      </c>
      <c r="N52" s="13">
        <f t="shared" si="8"/>
        <v>3.6783318229871544</v>
      </c>
      <c r="O52" s="12" t="s">
        <v>238</v>
      </c>
    </row>
    <row r="53" spans="1:15" x14ac:dyDescent="0.25">
      <c r="A53" s="30">
        <v>42</v>
      </c>
      <c r="B53" s="31" t="s">
        <v>252</v>
      </c>
      <c r="C53" s="32">
        <v>5.6</v>
      </c>
      <c r="D53" s="33" t="s">
        <v>255</v>
      </c>
      <c r="E53" s="48" t="str">
        <f t="shared" si="0"/>
        <v>Significantly Different</v>
      </c>
      <c r="G53" s="12">
        <f t="shared" si="1"/>
        <v>5.6</v>
      </c>
      <c r="H53" s="12">
        <f t="shared" si="2"/>
        <v>6</v>
      </c>
      <c r="I53" s="12" t="str">
        <f t="shared" si="3"/>
        <v>+/-</v>
      </c>
      <c r="J53" s="12" t="str">
        <f t="shared" si="4"/>
        <v>0.4</v>
      </c>
      <c r="K53" s="13">
        <f t="shared" si="5"/>
        <v>0.24316109422492402</v>
      </c>
      <c r="L53" s="13">
        <f t="shared" si="6"/>
        <v>0.5</v>
      </c>
      <c r="M53" s="13">
        <f t="shared" si="7"/>
        <v>0.25064471888253259</v>
      </c>
      <c r="N53" s="13">
        <f t="shared" si="8"/>
        <v>1.9948555159238384</v>
      </c>
      <c r="O53" s="12" t="s">
        <v>251</v>
      </c>
    </row>
    <row r="54" spans="1:15" x14ac:dyDescent="0.25">
      <c r="A54" s="30">
        <v>44</v>
      </c>
      <c r="B54" s="31" t="s">
        <v>258</v>
      </c>
      <c r="C54" s="32">
        <v>5.5</v>
      </c>
      <c r="D54" s="33" t="s">
        <v>206</v>
      </c>
      <c r="E54" s="48" t="str">
        <f t="shared" si="0"/>
        <v>Significantly Different</v>
      </c>
      <c r="G54" s="12">
        <f t="shared" si="1"/>
        <v>5.5</v>
      </c>
      <c r="H54" s="12">
        <f t="shared" si="2"/>
        <v>6</v>
      </c>
      <c r="I54" s="12" t="str">
        <f t="shared" si="3"/>
        <v>+/-</v>
      </c>
      <c r="J54" s="12" t="str">
        <f t="shared" si="4"/>
        <v>0.1</v>
      </c>
      <c r="K54" s="13">
        <f t="shared" si="5"/>
        <v>6.0790273556231005E-2</v>
      </c>
      <c r="L54" s="13">
        <f t="shared" si="6"/>
        <v>0.59999999999999964</v>
      </c>
      <c r="M54" s="13">
        <f t="shared" si="7"/>
        <v>8.5970429323592404E-2</v>
      </c>
      <c r="N54" s="13">
        <f t="shared" si="8"/>
        <v>6.9791439303112197</v>
      </c>
      <c r="O54" s="12" t="s">
        <v>258</v>
      </c>
    </row>
    <row r="55" spans="1:15" x14ac:dyDescent="0.25">
      <c r="A55" s="30">
        <v>45</v>
      </c>
      <c r="B55" s="31" t="s">
        <v>262</v>
      </c>
      <c r="C55" s="32">
        <v>5.4</v>
      </c>
      <c r="D55" s="33" t="s">
        <v>206</v>
      </c>
      <c r="E55" s="48" t="str">
        <f t="shared" si="0"/>
        <v>Significantly Different</v>
      </c>
      <c r="G55" s="12">
        <f t="shared" si="1"/>
        <v>5.4</v>
      </c>
      <c r="H55" s="12">
        <f t="shared" si="2"/>
        <v>6</v>
      </c>
      <c r="I55" s="12" t="str">
        <f t="shared" si="3"/>
        <v>+/-</v>
      </c>
      <c r="J55" s="12" t="str">
        <f t="shared" si="4"/>
        <v>0.1</v>
      </c>
      <c r="K55" s="13">
        <f t="shared" si="5"/>
        <v>6.0790273556231005E-2</v>
      </c>
      <c r="L55" s="13">
        <f t="shared" si="6"/>
        <v>0.69999999999999929</v>
      </c>
      <c r="M55" s="13">
        <f t="shared" si="7"/>
        <v>8.5970429323592404E-2</v>
      </c>
      <c r="N55" s="13">
        <f t="shared" si="8"/>
        <v>8.142334585363086</v>
      </c>
      <c r="O55" s="12" t="s">
        <v>232</v>
      </c>
    </row>
    <row r="56" spans="1:15" x14ac:dyDescent="0.25">
      <c r="A56" s="30">
        <v>45</v>
      </c>
      <c r="B56" s="31" t="s">
        <v>256</v>
      </c>
      <c r="C56" s="32">
        <v>5.4</v>
      </c>
      <c r="D56" s="33" t="s">
        <v>210</v>
      </c>
      <c r="E56" s="48" t="str">
        <f t="shared" si="0"/>
        <v>Significantly Different</v>
      </c>
      <c r="G56" s="12">
        <f t="shared" si="1"/>
        <v>5.4</v>
      </c>
      <c r="H56" s="12">
        <f t="shared" si="2"/>
        <v>6</v>
      </c>
      <c r="I56" s="12" t="str">
        <f t="shared" si="3"/>
        <v>+/-</v>
      </c>
      <c r="J56" s="12" t="str">
        <f t="shared" si="4"/>
        <v>0.2</v>
      </c>
      <c r="K56" s="13">
        <f t="shared" si="5"/>
        <v>0.12158054711246201</v>
      </c>
      <c r="L56" s="13">
        <f t="shared" si="6"/>
        <v>0.69999999999999929</v>
      </c>
      <c r="M56" s="13">
        <f t="shared" si="7"/>
        <v>0.1359311840425404</v>
      </c>
      <c r="N56" s="13">
        <f t="shared" si="8"/>
        <v>5.1496645521820108</v>
      </c>
      <c r="O56" s="12" t="s">
        <v>209</v>
      </c>
    </row>
    <row r="57" spans="1:15" x14ac:dyDescent="0.25">
      <c r="A57" s="30">
        <v>47</v>
      </c>
      <c r="B57" s="31" t="s">
        <v>218</v>
      </c>
      <c r="C57" s="32">
        <v>5.2</v>
      </c>
      <c r="D57" s="33" t="s">
        <v>206</v>
      </c>
      <c r="E57" s="48" t="str">
        <f t="shared" si="0"/>
        <v>Significantly Different</v>
      </c>
      <c r="G57" s="12">
        <f t="shared" si="1"/>
        <v>5.2</v>
      </c>
      <c r="H57" s="12">
        <f t="shared" si="2"/>
        <v>6</v>
      </c>
      <c r="I57" s="12" t="str">
        <f t="shared" si="3"/>
        <v>+/-</v>
      </c>
      <c r="J57" s="12" t="str">
        <f t="shared" si="4"/>
        <v>0.1</v>
      </c>
      <c r="K57" s="13">
        <f t="shared" si="5"/>
        <v>6.0790273556231005E-2</v>
      </c>
      <c r="L57" s="13">
        <f t="shared" si="6"/>
        <v>0.89999999999999947</v>
      </c>
      <c r="M57" s="13">
        <f t="shared" si="7"/>
        <v>8.5970429323592404E-2</v>
      </c>
      <c r="N57" s="13">
        <f t="shared" si="8"/>
        <v>10.468715895466829</v>
      </c>
      <c r="O57" s="12" t="s">
        <v>262</v>
      </c>
    </row>
    <row r="58" spans="1:15" x14ac:dyDescent="0.25">
      <c r="A58" s="30">
        <v>47</v>
      </c>
      <c r="B58" s="31" t="s">
        <v>233</v>
      </c>
      <c r="C58" s="32">
        <v>5.2</v>
      </c>
      <c r="D58" s="33" t="s">
        <v>217</v>
      </c>
      <c r="E58" s="48" t="str">
        <f t="shared" si="0"/>
        <v>Significantly Different</v>
      </c>
      <c r="G58" s="12">
        <f t="shared" si="1"/>
        <v>5.2</v>
      </c>
      <c r="H58" s="12">
        <f t="shared" si="2"/>
        <v>6</v>
      </c>
      <c r="I58" s="12" t="str">
        <f t="shared" si="3"/>
        <v>+/-</v>
      </c>
      <c r="J58" s="12" t="str">
        <f t="shared" si="4"/>
        <v>0.5</v>
      </c>
      <c r="K58" s="13">
        <f t="shared" si="5"/>
        <v>0.303951367781155</v>
      </c>
      <c r="L58" s="13">
        <f t="shared" si="6"/>
        <v>0.89999999999999947</v>
      </c>
      <c r="M58" s="13">
        <f t="shared" si="7"/>
        <v>0.30997079109986531</v>
      </c>
      <c r="N58" s="13">
        <f t="shared" si="8"/>
        <v>2.9034993807208131</v>
      </c>
      <c r="O58" s="12" t="s">
        <v>256</v>
      </c>
    </row>
    <row r="59" spans="1:15" x14ac:dyDescent="0.25">
      <c r="A59" s="30">
        <v>47</v>
      </c>
      <c r="B59" s="31" t="s">
        <v>232</v>
      </c>
      <c r="C59" s="32">
        <v>5.2</v>
      </c>
      <c r="D59" s="33" t="s">
        <v>228</v>
      </c>
      <c r="E59" s="48" t="str">
        <f t="shared" si="0"/>
        <v>Significantly Different</v>
      </c>
      <c r="G59" s="12">
        <f t="shared" si="1"/>
        <v>5.2</v>
      </c>
      <c r="H59" s="12">
        <f t="shared" si="2"/>
        <v>6</v>
      </c>
      <c r="I59" s="12" t="str">
        <f t="shared" si="3"/>
        <v>+/-</v>
      </c>
      <c r="J59" s="12" t="str">
        <f t="shared" si="4"/>
        <v>0.3</v>
      </c>
      <c r="K59" s="13">
        <f t="shared" si="5"/>
        <v>0.18237082066869301</v>
      </c>
      <c r="L59" s="13">
        <f t="shared" si="6"/>
        <v>0.89999999999999947</v>
      </c>
      <c r="M59" s="13">
        <f t="shared" si="7"/>
        <v>0.19223572402239389</v>
      </c>
      <c r="N59" s="13">
        <f t="shared" si="8"/>
        <v>4.6817520758792828</v>
      </c>
      <c r="O59" s="12" t="s">
        <v>212</v>
      </c>
    </row>
    <row r="60" spans="1:15" x14ac:dyDescent="0.25">
      <c r="A60" s="30">
        <v>50</v>
      </c>
      <c r="B60" s="31" t="s">
        <v>254</v>
      </c>
      <c r="C60" s="32">
        <v>4.5999999999999996</v>
      </c>
      <c r="D60" s="33" t="s">
        <v>228</v>
      </c>
      <c r="E60" s="48" t="str">
        <f t="shared" si="0"/>
        <v>Significantly Different</v>
      </c>
      <c r="G60" s="12">
        <f t="shared" si="1"/>
        <v>4.5999999999999996</v>
      </c>
      <c r="H60" s="12">
        <f t="shared" si="2"/>
        <v>6</v>
      </c>
      <c r="I60" s="12" t="str">
        <f t="shared" si="3"/>
        <v>+/-</v>
      </c>
      <c r="J60" s="12" t="str">
        <f t="shared" si="4"/>
        <v>0.3</v>
      </c>
      <c r="K60" s="13">
        <f t="shared" si="5"/>
        <v>0.18237082066869301</v>
      </c>
      <c r="L60" s="13">
        <f t="shared" si="6"/>
        <v>1.5</v>
      </c>
      <c r="M60" s="13">
        <f t="shared" si="7"/>
        <v>0.19223572402239389</v>
      </c>
      <c r="N60" s="13">
        <f t="shared" si="8"/>
        <v>7.8029201264654757</v>
      </c>
      <c r="O60" s="12" t="s">
        <v>234</v>
      </c>
    </row>
    <row r="61" spans="1:15" x14ac:dyDescent="0.25">
      <c r="A61" s="30">
        <v>51</v>
      </c>
      <c r="B61" s="31" t="s">
        <v>226</v>
      </c>
      <c r="C61" s="32">
        <v>3.7</v>
      </c>
      <c r="D61" s="33" t="s">
        <v>265</v>
      </c>
      <c r="E61" s="48" t="str">
        <f t="shared" si="0"/>
        <v>Significantly Different</v>
      </c>
      <c r="G61" s="12">
        <f t="shared" si="1"/>
        <v>3.7</v>
      </c>
      <c r="H61" s="12">
        <f t="shared" si="2"/>
        <v>6</v>
      </c>
      <c r="I61" s="12" t="str">
        <f t="shared" si="3"/>
        <v>+/-</v>
      </c>
      <c r="J61" s="12" t="str">
        <f t="shared" si="4"/>
        <v>0.7</v>
      </c>
      <c r="K61" s="13">
        <f t="shared" si="5"/>
        <v>0.42553191489361697</v>
      </c>
      <c r="L61" s="13">
        <f t="shared" si="6"/>
        <v>2.3999999999999995</v>
      </c>
      <c r="M61" s="13">
        <f t="shared" si="7"/>
        <v>0.42985214661796195</v>
      </c>
      <c r="N61" s="13">
        <f t="shared" si="8"/>
        <v>5.5833151442489788</v>
      </c>
      <c r="O61" s="12" t="s">
        <v>216</v>
      </c>
    </row>
    <row r="62" spans="1:15" ht="15.75" thickBot="1" x14ac:dyDescent="0.3">
      <c r="A62" s="36"/>
      <c r="B62" s="37" t="s">
        <v>264</v>
      </c>
      <c r="C62" s="38">
        <v>6.3</v>
      </c>
      <c r="D62" s="39" t="s">
        <v>255</v>
      </c>
      <c r="E62" s="49" t="str">
        <f t="shared" si="0"/>
        <v>Not Significantly Different</v>
      </c>
      <c r="G62" s="12">
        <f t="shared" si="1"/>
        <v>6.3</v>
      </c>
      <c r="H62" s="12">
        <f t="shared" si="2"/>
        <v>6</v>
      </c>
      <c r="I62" s="12" t="str">
        <f t="shared" si="3"/>
        <v>+/-</v>
      </c>
      <c r="J62" s="12" t="str">
        <f t="shared" si="4"/>
        <v>0.4</v>
      </c>
      <c r="K62" s="13">
        <f t="shared" si="5"/>
        <v>0.24316109422492402</v>
      </c>
      <c r="L62" s="13">
        <f t="shared" si="6"/>
        <v>-0.20000000000000018</v>
      </c>
      <c r="M62" s="13">
        <f t="shared" si="7"/>
        <v>0.25064471888253259</v>
      </c>
      <c r="N62" s="13">
        <f t="shared" si="8"/>
        <v>-0.79794220636953606</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107" priority="5" operator="equal">
      <formula>"State Selected"</formula>
    </cfRule>
    <cfRule type="cellIs" dxfId="106" priority="6" operator="equal">
      <formula>"Not Significantly Different"</formula>
    </cfRule>
  </conditionalFormatting>
  <conditionalFormatting sqref="E10:E62">
    <cfRule type="cellIs" dxfId="105" priority="1" operator="equal">
      <formula>"OTHER ERROR"</formula>
    </cfRule>
    <cfRule type="cellIs" dxfId="104" priority="2" operator="equal">
      <formula>"Statistical Test not applicable"</formula>
    </cfRule>
    <cfRule type="cellIs" dxfId="103" priority="3" operator="equal">
      <formula>"Geography Selected"</formula>
    </cfRule>
    <cfRule type="cellIs" dxfId="102"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86AF11F2-10FA-4587-933F-5FF9D8D632CF}">
      <formula1>$O$10:$O$62</formula1>
    </dataValidation>
  </dataValidation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38CBF-AD17-43DB-92F6-01A78BB48942}">
  <sheetPr codeName="Sheet146"/>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145</v>
      </c>
    </row>
    <row r="2" spans="1:16" x14ac:dyDescent="0.25">
      <c r="A2" s="14" t="s">
        <v>181</v>
      </c>
      <c r="B2" s="12" t="s">
        <v>709</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6.1</v>
      </c>
      <c r="C6" s="12" t="s">
        <v>188</v>
      </c>
      <c r="H6" s="19" t="s">
        <v>189</v>
      </c>
      <c r="I6" s="12">
        <f>VLOOKUP($B$4,$B$9:$K$62,6,FALSE)</f>
        <v>6.1</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6.1</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6.1</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252</v>
      </c>
      <c r="C11" s="32">
        <v>16.899999999999999</v>
      </c>
      <c r="D11" s="35" t="s">
        <v>253</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16.899999999999999</v>
      </c>
      <c r="H11" s="12">
        <f t="shared" ref="H11:H62" si="2">LEN(TRIM(D11))</f>
        <v>6</v>
      </c>
      <c r="I11" s="12" t="str">
        <f t="shared" ref="I11:I62" si="3">IF(H11&gt;=3,MID(TRIM(D11),1,3),"NO")</f>
        <v>+/-</v>
      </c>
      <c r="J11" s="12" t="str">
        <f t="shared" ref="J11:J62" si="4">IF(TRIM(I11)="+/-",MID(TRIM(D11),4,H11-3),D11)</f>
        <v>0.6</v>
      </c>
      <c r="K11" s="13">
        <f t="shared" ref="K11:K62" si="5">IF(TRIM(J11)="*****",0,IF(ISERROR(VALUE(J11)),"NA",VALUE(J11/$I$4)))</f>
        <v>0.36474164133738601</v>
      </c>
      <c r="L11" s="13">
        <f t="shared" ref="L11:L62" si="6">IF(AND(ISNUMBER(G11),ISNUMBER($I$6)),$I$6-G11,"N/A")</f>
        <v>-10.799999999999999</v>
      </c>
      <c r="M11" s="13">
        <f t="shared" ref="M11:M62" si="7">IF(AND(ISNUMBER(K11),ISNUMBER($I$7)),SQRT(K11^2+($I$7)^2),"N/A")</f>
        <v>0.36977279819442066</v>
      </c>
      <c r="N11" s="13">
        <f>IF(AND(ISNUMBER(L11),ISNUMBER(M11),M11&lt;&gt;0),L11/M11,"NA")</f>
        <v>-29.207124084669772</v>
      </c>
      <c r="O11" s="12" t="s">
        <v>208</v>
      </c>
    </row>
    <row r="12" spans="1:16" x14ac:dyDescent="0.25">
      <c r="A12" s="30">
        <v>2</v>
      </c>
      <c r="B12" s="31" t="s">
        <v>263</v>
      </c>
      <c r="C12" s="32">
        <v>15.9</v>
      </c>
      <c r="D12" s="33" t="s">
        <v>255</v>
      </c>
      <c r="E12" s="48" t="str">
        <f t="shared" si="0"/>
        <v>Significantly Different</v>
      </c>
      <c r="G12" s="12">
        <f t="shared" si="1"/>
        <v>15.9</v>
      </c>
      <c r="H12" s="12">
        <f t="shared" si="2"/>
        <v>6</v>
      </c>
      <c r="I12" s="12" t="str">
        <f t="shared" si="3"/>
        <v>+/-</v>
      </c>
      <c r="J12" s="12" t="str">
        <f t="shared" si="4"/>
        <v>0.4</v>
      </c>
      <c r="K12" s="13">
        <f t="shared" si="5"/>
        <v>0.24316109422492402</v>
      </c>
      <c r="L12" s="13">
        <f t="shared" si="6"/>
        <v>-9.8000000000000007</v>
      </c>
      <c r="M12" s="13">
        <f t="shared" si="7"/>
        <v>0.25064471888253259</v>
      </c>
      <c r="N12" s="13">
        <f t="shared" ref="N12:N62" si="8">IF(AND(ISNUMBER(L12),ISNUMBER(M12),M12&lt;&gt;0),L12/M12,"NA")</f>
        <v>-39.099168112107236</v>
      </c>
      <c r="O12" s="12" t="s">
        <v>211</v>
      </c>
    </row>
    <row r="13" spans="1:16" x14ac:dyDescent="0.25">
      <c r="A13" s="30">
        <v>3</v>
      </c>
      <c r="B13" s="31" t="s">
        <v>250</v>
      </c>
      <c r="C13" s="32">
        <v>15.2</v>
      </c>
      <c r="D13" s="33" t="s">
        <v>253</v>
      </c>
      <c r="E13" s="48" t="str">
        <f t="shared" si="0"/>
        <v>Significantly Different</v>
      </c>
      <c r="G13" s="12">
        <f t="shared" si="1"/>
        <v>15.2</v>
      </c>
      <c r="H13" s="12">
        <f t="shared" si="2"/>
        <v>6</v>
      </c>
      <c r="I13" s="12" t="str">
        <f t="shared" si="3"/>
        <v>+/-</v>
      </c>
      <c r="J13" s="12" t="str">
        <f t="shared" si="4"/>
        <v>0.6</v>
      </c>
      <c r="K13" s="13">
        <f t="shared" si="5"/>
        <v>0.36474164133738601</v>
      </c>
      <c r="L13" s="13">
        <f t="shared" si="6"/>
        <v>-9.1</v>
      </c>
      <c r="M13" s="13">
        <f t="shared" si="7"/>
        <v>0.36977279819442066</v>
      </c>
      <c r="N13" s="13">
        <f t="shared" si="8"/>
        <v>-24.609706404675457</v>
      </c>
      <c r="O13" s="12" t="s">
        <v>213</v>
      </c>
    </row>
    <row r="14" spans="1:16" x14ac:dyDescent="0.25">
      <c r="A14" s="30">
        <v>4</v>
      </c>
      <c r="B14" s="31" t="s">
        <v>212</v>
      </c>
      <c r="C14" s="32">
        <v>14.9</v>
      </c>
      <c r="D14" s="33" t="s">
        <v>265</v>
      </c>
      <c r="E14" s="48" t="str">
        <f t="shared" si="0"/>
        <v>Significantly Different</v>
      </c>
      <c r="G14" s="12">
        <f t="shared" si="1"/>
        <v>14.9</v>
      </c>
      <c r="H14" s="12">
        <f t="shared" si="2"/>
        <v>6</v>
      </c>
      <c r="I14" s="12" t="str">
        <f t="shared" si="3"/>
        <v>+/-</v>
      </c>
      <c r="J14" s="12" t="str">
        <f t="shared" si="4"/>
        <v>0.7</v>
      </c>
      <c r="K14" s="13">
        <f t="shared" si="5"/>
        <v>0.42553191489361697</v>
      </c>
      <c r="L14" s="13">
        <f t="shared" si="6"/>
        <v>-8.8000000000000007</v>
      </c>
      <c r="M14" s="13">
        <f t="shared" si="7"/>
        <v>0.42985214661796195</v>
      </c>
      <c r="N14" s="13">
        <f t="shared" si="8"/>
        <v>-20.472155528912928</v>
      </c>
      <c r="O14" s="12" t="s">
        <v>215</v>
      </c>
    </row>
    <row r="15" spans="1:16" x14ac:dyDescent="0.25">
      <c r="A15" s="30">
        <v>5</v>
      </c>
      <c r="B15" s="31" t="s">
        <v>208</v>
      </c>
      <c r="C15" s="32">
        <v>13.2</v>
      </c>
      <c r="D15" s="33" t="s">
        <v>255</v>
      </c>
      <c r="E15" s="48" t="str">
        <f t="shared" si="0"/>
        <v>Significantly Different</v>
      </c>
      <c r="G15" s="12">
        <f t="shared" si="1"/>
        <v>13.2</v>
      </c>
      <c r="H15" s="12">
        <f t="shared" si="2"/>
        <v>6</v>
      </c>
      <c r="I15" s="12" t="str">
        <f t="shared" si="3"/>
        <v>+/-</v>
      </c>
      <c r="J15" s="12" t="str">
        <f t="shared" si="4"/>
        <v>0.4</v>
      </c>
      <c r="K15" s="13">
        <f t="shared" si="5"/>
        <v>0.24316109422492402</v>
      </c>
      <c r="L15" s="13">
        <f t="shared" si="6"/>
        <v>-7.1</v>
      </c>
      <c r="M15" s="13">
        <f t="shared" si="7"/>
        <v>0.25064471888253259</v>
      </c>
      <c r="N15" s="13">
        <f t="shared" si="8"/>
        <v>-28.326948326118504</v>
      </c>
      <c r="O15" s="12" t="s">
        <v>218</v>
      </c>
    </row>
    <row r="16" spans="1:16" x14ac:dyDescent="0.25">
      <c r="A16" s="30">
        <v>6</v>
      </c>
      <c r="B16" s="31" t="s">
        <v>241</v>
      </c>
      <c r="C16" s="32">
        <v>12.9</v>
      </c>
      <c r="D16" s="33" t="s">
        <v>255</v>
      </c>
      <c r="E16" s="48" t="str">
        <f t="shared" si="0"/>
        <v>Significantly Different</v>
      </c>
      <c r="G16" s="12">
        <f t="shared" si="1"/>
        <v>12.9</v>
      </c>
      <c r="H16" s="12">
        <f t="shared" si="2"/>
        <v>6</v>
      </c>
      <c r="I16" s="12" t="str">
        <f t="shared" si="3"/>
        <v>+/-</v>
      </c>
      <c r="J16" s="12" t="str">
        <f t="shared" si="4"/>
        <v>0.4</v>
      </c>
      <c r="K16" s="13">
        <f t="shared" si="5"/>
        <v>0.24316109422492402</v>
      </c>
      <c r="L16" s="13">
        <f t="shared" si="6"/>
        <v>-6.8000000000000007</v>
      </c>
      <c r="M16" s="13">
        <f t="shared" si="7"/>
        <v>0.25064471888253259</v>
      </c>
      <c r="N16" s="13">
        <f t="shared" si="8"/>
        <v>-27.130035016564207</v>
      </c>
      <c r="O16" s="12" t="s">
        <v>220</v>
      </c>
    </row>
    <row r="17" spans="1:15" x14ac:dyDescent="0.25">
      <c r="A17" s="30">
        <v>6</v>
      </c>
      <c r="B17" s="31" t="s">
        <v>216</v>
      </c>
      <c r="C17" s="32">
        <v>12.9</v>
      </c>
      <c r="D17" s="33" t="s">
        <v>246</v>
      </c>
      <c r="E17" s="48" t="str">
        <f t="shared" si="0"/>
        <v>Significantly Different</v>
      </c>
      <c r="G17" s="12">
        <f t="shared" si="1"/>
        <v>12.9</v>
      </c>
      <c r="H17" s="12">
        <f t="shared" si="2"/>
        <v>6</v>
      </c>
      <c r="I17" s="12" t="str">
        <f t="shared" si="3"/>
        <v>+/-</v>
      </c>
      <c r="J17" s="12" t="str">
        <f t="shared" si="4"/>
        <v>0.9</v>
      </c>
      <c r="K17" s="13">
        <f t="shared" si="5"/>
        <v>0.54711246200607899</v>
      </c>
      <c r="L17" s="13">
        <f t="shared" si="6"/>
        <v>-6.8000000000000007</v>
      </c>
      <c r="M17" s="13">
        <f t="shared" si="7"/>
        <v>0.55047933970440222</v>
      </c>
      <c r="N17" s="13">
        <f t="shared" si="8"/>
        <v>-12.352870506732335</v>
      </c>
      <c r="O17" s="12" t="s">
        <v>222</v>
      </c>
    </row>
    <row r="18" spans="1:15" x14ac:dyDescent="0.25">
      <c r="A18" s="30">
        <v>8</v>
      </c>
      <c r="B18" s="31" t="s">
        <v>261</v>
      </c>
      <c r="C18" s="32">
        <v>12.6</v>
      </c>
      <c r="D18" s="33" t="s">
        <v>228</v>
      </c>
      <c r="E18" s="48" t="str">
        <f t="shared" si="0"/>
        <v>Significantly Different</v>
      </c>
      <c r="G18" s="12">
        <f t="shared" si="1"/>
        <v>12.6</v>
      </c>
      <c r="H18" s="12">
        <f t="shared" si="2"/>
        <v>6</v>
      </c>
      <c r="I18" s="12" t="str">
        <f t="shared" si="3"/>
        <v>+/-</v>
      </c>
      <c r="J18" s="12" t="str">
        <f t="shared" si="4"/>
        <v>0.3</v>
      </c>
      <c r="K18" s="13">
        <f t="shared" si="5"/>
        <v>0.18237082066869301</v>
      </c>
      <c r="L18" s="13">
        <f t="shared" si="6"/>
        <v>-6.5</v>
      </c>
      <c r="M18" s="13">
        <f t="shared" si="7"/>
        <v>0.19223572402239389</v>
      </c>
      <c r="N18" s="13">
        <f t="shared" si="8"/>
        <v>-33.812653881350393</v>
      </c>
      <c r="O18" s="12" t="s">
        <v>224</v>
      </c>
    </row>
    <row r="19" spans="1:15" x14ac:dyDescent="0.25">
      <c r="A19" s="30">
        <v>9</v>
      </c>
      <c r="B19" s="31" t="s">
        <v>225</v>
      </c>
      <c r="C19" s="32">
        <v>11.8</v>
      </c>
      <c r="D19" s="33" t="s">
        <v>228</v>
      </c>
      <c r="E19" s="48" t="str">
        <f t="shared" si="0"/>
        <v>Significantly Different</v>
      </c>
      <c r="G19" s="12">
        <f t="shared" si="1"/>
        <v>11.8</v>
      </c>
      <c r="H19" s="12">
        <f t="shared" si="2"/>
        <v>6</v>
      </c>
      <c r="I19" s="12" t="str">
        <f t="shared" si="3"/>
        <v>+/-</v>
      </c>
      <c r="J19" s="12" t="str">
        <f t="shared" si="4"/>
        <v>0.3</v>
      </c>
      <c r="K19" s="13">
        <f t="shared" si="5"/>
        <v>0.18237082066869301</v>
      </c>
      <c r="L19" s="13">
        <f t="shared" si="6"/>
        <v>-5.7000000000000011</v>
      </c>
      <c r="M19" s="13">
        <f t="shared" si="7"/>
        <v>0.19223572402239389</v>
      </c>
      <c r="N19" s="13">
        <f t="shared" si="8"/>
        <v>-29.651096480568814</v>
      </c>
      <c r="O19" s="12" t="s">
        <v>226</v>
      </c>
    </row>
    <row r="20" spans="1:15" x14ac:dyDescent="0.25">
      <c r="A20" s="30">
        <v>10</v>
      </c>
      <c r="B20" s="31" t="s">
        <v>215</v>
      </c>
      <c r="C20" s="32">
        <v>11.4</v>
      </c>
      <c r="D20" s="35" t="s">
        <v>217</v>
      </c>
      <c r="E20" s="48" t="str">
        <f t="shared" si="0"/>
        <v>Significantly Different</v>
      </c>
      <c r="G20" s="12">
        <f t="shared" si="1"/>
        <v>11.4</v>
      </c>
      <c r="H20" s="12">
        <f t="shared" si="2"/>
        <v>6</v>
      </c>
      <c r="I20" s="12" t="str">
        <f t="shared" si="3"/>
        <v>+/-</v>
      </c>
      <c r="J20" s="12" t="str">
        <f t="shared" si="4"/>
        <v>0.5</v>
      </c>
      <c r="K20" s="13">
        <f t="shared" si="5"/>
        <v>0.303951367781155</v>
      </c>
      <c r="L20" s="13">
        <f t="shared" si="6"/>
        <v>-5.3000000000000007</v>
      </c>
      <c r="M20" s="13">
        <f t="shared" si="7"/>
        <v>0.30997079109986531</v>
      </c>
      <c r="N20" s="13">
        <f t="shared" si="8"/>
        <v>-17.09838524202258</v>
      </c>
      <c r="O20" s="12" t="s">
        <v>229</v>
      </c>
    </row>
    <row r="21" spans="1:15" x14ac:dyDescent="0.25">
      <c r="A21" s="30">
        <v>11</v>
      </c>
      <c r="B21" s="31" t="s">
        <v>213</v>
      </c>
      <c r="C21" s="32">
        <v>10.3</v>
      </c>
      <c r="D21" s="33" t="s">
        <v>228</v>
      </c>
      <c r="E21" s="48" t="str">
        <f t="shared" si="0"/>
        <v>Significantly Different</v>
      </c>
      <c r="G21" s="12">
        <f t="shared" si="1"/>
        <v>10.3</v>
      </c>
      <c r="H21" s="12">
        <f t="shared" si="2"/>
        <v>6</v>
      </c>
      <c r="I21" s="12" t="str">
        <f t="shared" si="3"/>
        <v>+/-</v>
      </c>
      <c r="J21" s="12" t="str">
        <f t="shared" si="4"/>
        <v>0.3</v>
      </c>
      <c r="K21" s="13">
        <f t="shared" si="5"/>
        <v>0.18237082066869301</v>
      </c>
      <c r="L21" s="13">
        <f t="shared" si="6"/>
        <v>-4.2000000000000011</v>
      </c>
      <c r="M21" s="13">
        <f t="shared" si="7"/>
        <v>0.19223572402239389</v>
      </c>
      <c r="N21" s="13">
        <f t="shared" si="8"/>
        <v>-21.848176354103337</v>
      </c>
      <c r="O21" s="12" t="s">
        <v>231</v>
      </c>
    </row>
    <row r="22" spans="1:15" x14ac:dyDescent="0.25">
      <c r="A22" s="30">
        <v>12</v>
      </c>
      <c r="B22" s="31" t="s">
        <v>223</v>
      </c>
      <c r="C22" s="32">
        <v>9.9</v>
      </c>
      <c r="D22" s="33" t="s">
        <v>253</v>
      </c>
      <c r="E22" s="48" t="str">
        <f t="shared" si="0"/>
        <v>Significantly Different</v>
      </c>
      <c r="G22" s="12">
        <f t="shared" si="1"/>
        <v>9.9</v>
      </c>
      <c r="H22" s="12">
        <f t="shared" si="2"/>
        <v>6</v>
      </c>
      <c r="I22" s="12" t="str">
        <f t="shared" si="3"/>
        <v>+/-</v>
      </c>
      <c r="J22" s="12" t="str">
        <f t="shared" si="4"/>
        <v>0.6</v>
      </c>
      <c r="K22" s="13">
        <f t="shared" si="5"/>
        <v>0.36474164133738601</v>
      </c>
      <c r="L22" s="13">
        <f t="shared" si="6"/>
        <v>-3.8000000000000007</v>
      </c>
      <c r="M22" s="13">
        <f t="shared" si="7"/>
        <v>0.36977279819442066</v>
      </c>
      <c r="N22" s="13">
        <f t="shared" si="8"/>
        <v>-10.276580696457886</v>
      </c>
      <c r="O22" s="12" t="s">
        <v>233</v>
      </c>
    </row>
    <row r="23" spans="1:15" x14ac:dyDescent="0.25">
      <c r="A23" s="30">
        <v>13</v>
      </c>
      <c r="B23" s="31" t="s">
        <v>251</v>
      </c>
      <c r="C23" s="32">
        <v>9.1999999999999993</v>
      </c>
      <c r="D23" s="33" t="s">
        <v>210</v>
      </c>
      <c r="E23" s="48" t="str">
        <f t="shared" si="0"/>
        <v>Significantly Different</v>
      </c>
      <c r="G23" s="12">
        <f t="shared" si="1"/>
        <v>9.1999999999999993</v>
      </c>
      <c r="H23" s="12">
        <f t="shared" si="2"/>
        <v>6</v>
      </c>
      <c r="I23" s="12" t="str">
        <f t="shared" si="3"/>
        <v>+/-</v>
      </c>
      <c r="J23" s="12" t="str">
        <f t="shared" si="4"/>
        <v>0.2</v>
      </c>
      <c r="K23" s="13">
        <f t="shared" si="5"/>
        <v>0.12158054711246201</v>
      </c>
      <c r="L23" s="13">
        <f t="shared" si="6"/>
        <v>-3.0999999999999996</v>
      </c>
      <c r="M23" s="13">
        <f t="shared" si="7"/>
        <v>0.1359311840425404</v>
      </c>
      <c r="N23" s="13">
        <f t="shared" si="8"/>
        <v>-22.805657302520356</v>
      </c>
      <c r="O23" s="12" t="s">
        <v>221</v>
      </c>
    </row>
    <row r="24" spans="1:15" x14ac:dyDescent="0.25">
      <c r="A24" s="30">
        <v>14</v>
      </c>
      <c r="B24" s="31" t="s">
        <v>260</v>
      </c>
      <c r="C24" s="32">
        <v>9.1</v>
      </c>
      <c r="D24" s="33" t="s">
        <v>210</v>
      </c>
      <c r="E24" s="48" t="str">
        <f t="shared" si="0"/>
        <v>Significantly Different</v>
      </c>
      <c r="G24" s="12">
        <f t="shared" si="1"/>
        <v>9.1</v>
      </c>
      <c r="H24" s="12">
        <f t="shared" si="2"/>
        <v>6</v>
      </c>
      <c r="I24" s="12" t="str">
        <f t="shared" si="3"/>
        <v>+/-</v>
      </c>
      <c r="J24" s="12" t="str">
        <f t="shared" si="4"/>
        <v>0.2</v>
      </c>
      <c r="K24" s="13">
        <f t="shared" si="5"/>
        <v>0.12158054711246201</v>
      </c>
      <c r="L24" s="13">
        <f t="shared" si="6"/>
        <v>-3</v>
      </c>
      <c r="M24" s="13">
        <f t="shared" si="7"/>
        <v>0.1359311840425404</v>
      </c>
      <c r="N24" s="13">
        <f t="shared" si="8"/>
        <v>-22.069990937922924</v>
      </c>
      <c r="O24" s="12" t="s">
        <v>235</v>
      </c>
    </row>
    <row r="25" spans="1:15" x14ac:dyDescent="0.25">
      <c r="A25" s="30">
        <v>15</v>
      </c>
      <c r="B25" s="31" t="s">
        <v>224</v>
      </c>
      <c r="C25" s="32">
        <v>9</v>
      </c>
      <c r="D25" s="33" t="s">
        <v>265</v>
      </c>
      <c r="E25" s="48" t="str">
        <f t="shared" si="0"/>
        <v>Significantly Different</v>
      </c>
      <c r="G25" s="12">
        <f t="shared" si="1"/>
        <v>9</v>
      </c>
      <c r="H25" s="12">
        <f t="shared" si="2"/>
        <v>6</v>
      </c>
      <c r="I25" s="12" t="str">
        <f t="shared" si="3"/>
        <v>+/-</v>
      </c>
      <c r="J25" s="12" t="str">
        <f t="shared" si="4"/>
        <v>0.7</v>
      </c>
      <c r="K25" s="13">
        <f t="shared" si="5"/>
        <v>0.42553191489361697</v>
      </c>
      <c r="L25" s="13">
        <f t="shared" si="6"/>
        <v>-2.9000000000000004</v>
      </c>
      <c r="M25" s="13">
        <f t="shared" si="7"/>
        <v>0.42985214661796195</v>
      </c>
      <c r="N25" s="13">
        <f t="shared" si="8"/>
        <v>-6.7465057993008521</v>
      </c>
      <c r="O25" s="12" t="s">
        <v>237</v>
      </c>
    </row>
    <row r="26" spans="1:15" x14ac:dyDescent="0.25">
      <c r="A26" s="30">
        <v>16</v>
      </c>
      <c r="B26" s="31" t="s">
        <v>229</v>
      </c>
      <c r="C26" s="32">
        <v>8.6999999999999993</v>
      </c>
      <c r="D26" s="33" t="s">
        <v>206</v>
      </c>
      <c r="E26" s="48" t="str">
        <f t="shared" si="0"/>
        <v>Significantly Different</v>
      </c>
      <c r="G26" s="12">
        <f t="shared" si="1"/>
        <v>8.6999999999999993</v>
      </c>
      <c r="H26" s="12">
        <f t="shared" si="2"/>
        <v>6</v>
      </c>
      <c r="I26" s="12" t="str">
        <f t="shared" si="3"/>
        <v>+/-</v>
      </c>
      <c r="J26" s="12" t="str">
        <f t="shared" si="4"/>
        <v>0.1</v>
      </c>
      <c r="K26" s="13">
        <f t="shared" si="5"/>
        <v>6.0790273556231005E-2</v>
      </c>
      <c r="L26" s="13">
        <f t="shared" si="6"/>
        <v>-2.5999999999999996</v>
      </c>
      <c r="M26" s="13">
        <f t="shared" si="7"/>
        <v>8.5970429323592404E-2</v>
      </c>
      <c r="N26" s="13">
        <f t="shared" si="8"/>
        <v>-30.242957031348634</v>
      </c>
      <c r="O26" s="12" t="s">
        <v>219</v>
      </c>
    </row>
    <row r="27" spans="1:15" x14ac:dyDescent="0.25">
      <c r="A27" s="30">
        <v>16</v>
      </c>
      <c r="B27" s="31" t="s">
        <v>231</v>
      </c>
      <c r="C27" s="32">
        <v>8.6999999999999993</v>
      </c>
      <c r="D27" s="33" t="s">
        <v>210</v>
      </c>
      <c r="E27" s="48" t="str">
        <f t="shared" si="0"/>
        <v>Significantly Different</v>
      </c>
      <c r="G27" s="12">
        <f t="shared" si="1"/>
        <v>8.6999999999999993</v>
      </c>
      <c r="H27" s="12">
        <f t="shared" si="2"/>
        <v>6</v>
      </c>
      <c r="I27" s="12" t="str">
        <f t="shared" si="3"/>
        <v>+/-</v>
      </c>
      <c r="J27" s="12" t="str">
        <f t="shared" si="4"/>
        <v>0.2</v>
      </c>
      <c r="K27" s="13">
        <f t="shared" si="5"/>
        <v>0.12158054711246201</v>
      </c>
      <c r="L27" s="13">
        <f t="shared" si="6"/>
        <v>-2.5999999999999996</v>
      </c>
      <c r="M27" s="13">
        <f t="shared" si="7"/>
        <v>0.1359311840425404</v>
      </c>
      <c r="N27" s="13">
        <f t="shared" si="8"/>
        <v>-19.127325479533198</v>
      </c>
      <c r="O27" s="12" t="s">
        <v>236</v>
      </c>
    </row>
    <row r="28" spans="1:15" x14ac:dyDescent="0.25">
      <c r="A28" s="30">
        <v>18</v>
      </c>
      <c r="B28" s="31" t="s">
        <v>238</v>
      </c>
      <c r="C28" s="32">
        <v>8.6</v>
      </c>
      <c r="D28" s="33" t="s">
        <v>253</v>
      </c>
      <c r="E28" s="48" t="str">
        <f t="shared" si="0"/>
        <v>Significantly Different</v>
      </c>
      <c r="G28" s="12">
        <f t="shared" si="1"/>
        <v>8.6</v>
      </c>
      <c r="H28" s="12">
        <f t="shared" si="2"/>
        <v>6</v>
      </c>
      <c r="I28" s="12" t="str">
        <f t="shared" si="3"/>
        <v>+/-</v>
      </c>
      <c r="J28" s="12" t="str">
        <f t="shared" si="4"/>
        <v>0.6</v>
      </c>
      <c r="K28" s="13">
        <f t="shared" si="5"/>
        <v>0.36474164133738601</v>
      </c>
      <c r="L28" s="13">
        <f t="shared" si="6"/>
        <v>-2.5</v>
      </c>
      <c r="M28" s="13">
        <f t="shared" si="7"/>
        <v>0.36977279819442066</v>
      </c>
      <c r="N28" s="13">
        <f t="shared" si="8"/>
        <v>-6.7609083529328187</v>
      </c>
      <c r="O28" s="12" t="s">
        <v>225</v>
      </c>
    </row>
    <row r="29" spans="1:15" x14ac:dyDescent="0.25">
      <c r="A29" s="30">
        <v>19</v>
      </c>
      <c r="B29" s="31" t="s">
        <v>221</v>
      </c>
      <c r="C29" s="32">
        <v>8.5</v>
      </c>
      <c r="D29" s="33" t="s">
        <v>217</v>
      </c>
      <c r="E29" s="48" t="str">
        <f t="shared" si="0"/>
        <v>Significantly Different</v>
      </c>
      <c r="G29" s="12">
        <f t="shared" si="1"/>
        <v>8.5</v>
      </c>
      <c r="H29" s="12">
        <f t="shared" si="2"/>
        <v>6</v>
      </c>
      <c r="I29" s="12" t="str">
        <f t="shared" si="3"/>
        <v>+/-</v>
      </c>
      <c r="J29" s="12" t="str">
        <f t="shared" si="4"/>
        <v>0.5</v>
      </c>
      <c r="K29" s="13">
        <f t="shared" si="5"/>
        <v>0.303951367781155</v>
      </c>
      <c r="L29" s="13">
        <f t="shared" si="6"/>
        <v>-2.4000000000000004</v>
      </c>
      <c r="M29" s="13">
        <f t="shared" si="7"/>
        <v>0.30997079109986531</v>
      </c>
      <c r="N29" s="13">
        <f t="shared" si="8"/>
        <v>-7.7426650152555077</v>
      </c>
      <c r="O29" s="12" t="s">
        <v>241</v>
      </c>
    </row>
    <row r="30" spans="1:15" x14ac:dyDescent="0.25">
      <c r="A30" s="30">
        <v>20</v>
      </c>
      <c r="B30" s="31" t="s">
        <v>207</v>
      </c>
      <c r="C30" s="32">
        <v>8.3000000000000007</v>
      </c>
      <c r="D30" s="33" t="s">
        <v>228</v>
      </c>
      <c r="E30" s="48" t="str">
        <f t="shared" si="0"/>
        <v>Significantly Different</v>
      </c>
      <c r="G30" s="12">
        <f t="shared" si="1"/>
        <v>8.3000000000000007</v>
      </c>
      <c r="H30" s="12">
        <f t="shared" si="2"/>
        <v>6</v>
      </c>
      <c r="I30" s="12" t="str">
        <f t="shared" si="3"/>
        <v>+/-</v>
      </c>
      <c r="J30" s="12" t="str">
        <f t="shared" si="4"/>
        <v>0.3</v>
      </c>
      <c r="K30" s="13">
        <f t="shared" si="5"/>
        <v>0.18237082066869301</v>
      </c>
      <c r="L30" s="13">
        <f t="shared" si="6"/>
        <v>-2.2000000000000011</v>
      </c>
      <c r="M30" s="13">
        <f t="shared" si="7"/>
        <v>0.19223572402239389</v>
      </c>
      <c r="N30" s="13">
        <f t="shared" si="8"/>
        <v>-11.444282852149369</v>
      </c>
      <c r="O30" s="12" t="s">
        <v>207</v>
      </c>
    </row>
    <row r="31" spans="1:15" x14ac:dyDescent="0.25">
      <c r="A31" s="30">
        <v>21</v>
      </c>
      <c r="B31" s="31" t="s">
        <v>239</v>
      </c>
      <c r="C31" s="32">
        <v>7.9</v>
      </c>
      <c r="D31" s="33" t="s">
        <v>228</v>
      </c>
      <c r="E31" s="48" t="str">
        <f t="shared" si="0"/>
        <v>Significantly Different</v>
      </c>
      <c r="G31" s="12">
        <f t="shared" si="1"/>
        <v>7.9</v>
      </c>
      <c r="H31" s="12">
        <f t="shared" si="2"/>
        <v>6</v>
      </c>
      <c r="I31" s="12" t="str">
        <f t="shared" si="3"/>
        <v>+/-</v>
      </c>
      <c r="J31" s="12" t="str">
        <f t="shared" si="4"/>
        <v>0.3</v>
      </c>
      <c r="K31" s="13">
        <f t="shared" si="5"/>
        <v>0.18237082066869301</v>
      </c>
      <c r="L31" s="13">
        <f t="shared" si="6"/>
        <v>-1.8000000000000007</v>
      </c>
      <c r="M31" s="13">
        <f t="shared" si="7"/>
        <v>0.19223572402239389</v>
      </c>
      <c r="N31" s="13">
        <f t="shared" si="8"/>
        <v>-9.3635041517585744</v>
      </c>
      <c r="O31" s="12" t="s">
        <v>244</v>
      </c>
    </row>
    <row r="32" spans="1:15" x14ac:dyDescent="0.25">
      <c r="A32" s="30">
        <v>22</v>
      </c>
      <c r="B32" s="31" t="s">
        <v>258</v>
      </c>
      <c r="C32" s="32">
        <v>7</v>
      </c>
      <c r="D32" s="33" t="s">
        <v>206</v>
      </c>
      <c r="E32" s="48" t="str">
        <f t="shared" si="0"/>
        <v>Significantly Different</v>
      </c>
      <c r="G32" s="12">
        <f t="shared" si="1"/>
        <v>7</v>
      </c>
      <c r="H32" s="12">
        <f t="shared" si="2"/>
        <v>6</v>
      </c>
      <c r="I32" s="12" t="str">
        <f t="shared" si="3"/>
        <v>+/-</v>
      </c>
      <c r="J32" s="12" t="str">
        <f t="shared" si="4"/>
        <v>0.1</v>
      </c>
      <c r="K32" s="13">
        <f t="shared" si="5"/>
        <v>6.0790273556231005E-2</v>
      </c>
      <c r="L32" s="13">
        <f t="shared" si="6"/>
        <v>-0.90000000000000036</v>
      </c>
      <c r="M32" s="13">
        <f t="shared" si="7"/>
        <v>8.5970429323592404E-2</v>
      </c>
      <c r="N32" s="13">
        <f t="shared" si="8"/>
        <v>-10.46871589546684</v>
      </c>
      <c r="O32" s="12" t="s">
        <v>247</v>
      </c>
    </row>
    <row r="33" spans="1:15" x14ac:dyDescent="0.25">
      <c r="A33" s="30">
        <v>23</v>
      </c>
      <c r="B33" s="31" t="s">
        <v>230</v>
      </c>
      <c r="C33" s="32">
        <v>6.8</v>
      </c>
      <c r="D33" s="33" t="s">
        <v>253</v>
      </c>
      <c r="E33" s="48" t="str">
        <f t="shared" si="0"/>
        <v>Significantly Different</v>
      </c>
      <c r="G33" s="12">
        <f t="shared" si="1"/>
        <v>6.8</v>
      </c>
      <c r="H33" s="12">
        <f t="shared" si="2"/>
        <v>6</v>
      </c>
      <c r="I33" s="12" t="str">
        <f t="shared" si="3"/>
        <v>+/-</v>
      </c>
      <c r="J33" s="12" t="str">
        <f t="shared" si="4"/>
        <v>0.6</v>
      </c>
      <c r="K33" s="13">
        <f t="shared" si="5"/>
        <v>0.36474164133738601</v>
      </c>
      <c r="L33" s="13">
        <f t="shared" si="6"/>
        <v>-0.70000000000000018</v>
      </c>
      <c r="M33" s="13">
        <f t="shared" si="7"/>
        <v>0.36977279819442066</v>
      </c>
      <c r="N33" s="13">
        <f t="shared" si="8"/>
        <v>-1.8930543388211896</v>
      </c>
      <c r="O33" s="12" t="s">
        <v>249</v>
      </c>
    </row>
    <row r="34" spans="1:15" x14ac:dyDescent="0.25">
      <c r="A34" s="30">
        <v>24</v>
      </c>
      <c r="B34" s="31" t="s">
        <v>209</v>
      </c>
      <c r="C34" s="32">
        <v>6.4</v>
      </c>
      <c r="D34" s="33" t="s">
        <v>217</v>
      </c>
      <c r="E34" s="48" t="str">
        <f t="shared" si="0"/>
        <v>Not Significantly Different</v>
      </c>
      <c r="G34" s="12">
        <f t="shared" si="1"/>
        <v>6.4</v>
      </c>
      <c r="H34" s="12">
        <f t="shared" si="2"/>
        <v>6</v>
      </c>
      <c r="I34" s="12" t="str">
        <f t="shared" si="3"/>
        <v>+/-</v>
      </c>
      <c r="J34" s="12" t="str">
        <f t="shared" si="4"/>
        <v>0.5</v>
      </c>
      <c r="K34" s="13">
        <f t="shared" si="5"/>
        <v>0.303951367781155</v>
      </c>
      <c r="L34" s="13">
        <f t="shared" si="6"/>
        <v>-0.30000000000000071</v>
      </c>
      <c r="M34" s="13">
        <f t="shared" si="7"/>
        <v>0.30997079109986531</v>
      </c>
      <c r="N34" s="13">
        <f t="shared" si="8"/>
        <v>-0.96783312690694057</v>
      </c>
      <c r="O34" s="12" t="s">
        <v>240</v>
      </c>
    </row>
    <row r="35" spans="1:15" x14ac:dyDescent="0.25">
      <c r="A35" s="30">
        <v>25</v>
      </c>
      <c r="B35" s="31" t="s">
        <v>242</v>
      </c>
      <c r="C35" s="32">
        <v>6.3</v>
      </c>
      <c r="D35" s="33" t="s">
        <v>210</v>
      </c>
      <c r="E35" s="48" t="str">
        <f t="shared" si="0"/>
        <v>Not Significantly Different</v>
      </c>
      <c r="G35" s="12">
        <f t="shared" si="1"/>
        <v>6.3</v>
      </c>
      <c r="H35" s="12">
        <f t="shared" si="2"/>
        <v>6</v>
      </c>
      <c r="I35" s="12" t="str">
        <f t="shared" si="3"/>
        <v>+/-</v>
      </c>
      <c r="J35" s="12" t="str">
        <f t="shared" si="4"/>
        <v>0.2</v>
      </c>
      <c r="K35" s="13">
        <f t="shared" si="5"/>
        <v>0.12158054711246201</v>
      </c>
      <c r="L35" s="13">
        <f t="shared" si="6"/>
        <v>-0.20000000000000018</v>
      </c>
      <c r="M35" s="13">
        <f t="shared" si="7"/>
        <v>0.1359311840425404</v>
      </c>
      <c r="N35" s="13">
        <f t="shared" si="8"/>
        <v>-1.471332729194863</v>
      </c>
      <c r="O35" s="12" t="s">
        <v>250</v>
      </c>
    </row>
    <row r="36" spans="1:15" x14ac:dyDescent="0.25">
      <c r="A36" s="30">
        <v>25</v>
      </c>
      <c r="B36" s="31" t="s">
        <v>256</v>
      </c>
      <c r="C36" s="32">
        <v>6.3</v>
      </c>
      <c r="D36" s="33" t="s">
        <v>228</v>
      </c>
      <c r="E36" s="48" t="str">
        <f t="shared" si="0"/>
        <v>Not Significantly Different</v>
      </c>
      <c r="G36" s="12">
        <f t="shared" si="1"/>
        <v>6.3</v>
      </c>
      <c r="H36" s="12">
        <f t="shared" si="2"/>
        <v>6</v>
      </c>
      <c r="I36" s="12" t="str">
        <f t="shared" si="3"/>
        <v>+/-</v>
      </c>
      <c r="J36" s="12" t="str">
        <f t="shared" si="4"/>
        <v>0.3</v>
      </c>
      <c r="K36" s="13">
        <f t="shared" si="5"/>
        <v>0.18237082066869301</v>
      </c>
      <c r="L36" s="13">
        <f t="shared" si="6"/>
        <v>-0.20000000000000018</v>
      </c>
      <c r="M36" s="13">
        <f t="shared" si="7"/>
        <v>0.19223572402239389</v>
      </c>
      <c r="N36" s="13">
        <f t="shared" si="8"/>
        <v>-1.0403893501953976</v>
      </c>
      <c r="O36" s="12" t="s">
        <v>242</v>
      </c>
    </row>
    <row r="37" spans="1:15" x14ac:dyDescent="0.25">
      <c r="A37" s="30">
        <v>27</v>
      </c>
      <c r="B37" s="31" t="s">
        <v>214</v>
      </c>
      <c r="C37" s="32">
        <v>6.1</v>
      </c>
      <c r="D37" s="33" t="s">
        <v>217</v>
      </c>
      <c r="E37" s="48" t="str">
        <f t="shared" si="0"/>
        <v>Not Significantly Different</v>
      </c>
      <c r="G37" s="12">
        <f t="shared" si="1"/>
        <v>6.1</v>
      </c>
      <c r="H37" s="12">
        <f t="shared" si="2"/>
        <v>6</v>
      </c>
      <c r="I37" s="12" t="str">
        <f t="shared" si="3"/>
        <v>+/-</v>
      </c>
      <c r="J37" s="12" t="str">
        <f t="shared" si="4"/>
        <v>0.5</v>
      </c>
      <c r="K37" s="13">
        <f t="shared" si="5"/>
        <v>0.303951367781155</v>
      </c>
      <c r="L37" s="13">
        <f t="shared" si="6"/>
        <v>0</v>
      </c>
      <c r="M37" s="13">
        <f t="shared" si="7"/>
        <v>0.30997079109986531</v>
      </c>
      <c r="N37" s="13">
        <f t="shared" si="8"/>
        <v>0</v>
      </c>
      <c r="O37" s="12" t="s">
        <v>223</v>
      </c>
    </row>
    <row r="38" spans="1:15" x14ac:dyDescent="0.25">
      <c r="A38" s="30">
        <v>28</v>
      </c>
      <c r="B38" s="31" t="s">
        <v>249</v>
      </c>
      <c r="C38" s="32">
        <v>5.5</v>
      </c>
      <c r="D38" s="33" t="s">
        <v>206</v>
      </c>
      <c r="E38" s="48" t="str">
        <f t="shared" si="0"/>
        <v>Significantly Different</v>
      </c>
      <c r="G38" s="12">
        <f t="shared" si="1"/>
        <v>5.5</v>
      </c>
      <c r="H38" s="12">
        <f t="shared" si="2"/>
        <v>6</v>
      </c>
      <c r="I38" s="12" t="str">
        <f t="shared" si="3"/>
        <v>+/-</v>
      </c>
      <c r="J38" s="12" t="str">
        <f t="shared" si="4"/>
        <v>0.1</v>
      </c>
      <c r="K38" s="13">
        <f t="shared" si="5"/>
        <v>6.0790273556231005E-2</v>
      </c>
      <c r="L38" s="13">
        <f t="shared" si="6"/>
        <v>0.59999999999999964</v>
      </c>
      <c r="M38" s="13">
        <f t="shared" si="7"/>
        <v>8.5970429323592404E-2</v>
      </c>
      <c r="N38" s="13">
        <f t="shared" si="8"/>
        <v>6.9791439303112197</v>
      </c>
      <c r="O38" s="12" t="s">
        <v>227</v>
      </c>
    </row>
    <row r="39" spans="1:15" x14ac:dyDescent="0.25">
      <c r="A39" s="30">
        <v>29</v>
      </c>
      <c r="B39" s="31" t="s">
        <v>262</v>
      </c>
      <c r="C39" s="32">
        <v>5.2</v>
      </c>
      <c r="D39" s="33" t="s">
        <v>210</v>
      </c>
      <c r="E39" s="48" t="str">
        <f t="shared" si="0"/>
        <v>Significantly Different</v>
      </c>
      <c r="G39" s="12">
        <f t="shared" si="1"/>
        <v>5.2</v>
      </c>
      <c r="H39" s="12">
        <f t="shared" si="2"/>
        <v>6</v>
      </c>
      <c r="I39" s="12" t="str">
        <f t="shared" si="3"/>
        <v>+/-</v>
      </c>
      <c r="J39" s="12" t="str">
        <f t="shared" si="4"/>
        <v>0.2</v>
      </c>
      <c r="K39" s="13">
        <f t="shared" si="5"/>
        <v>0.12158054711246201</v>
      </c>
      <c r="L39" s="13">
        <f t="shared" si="6"/>
        <v>0.89999999999999947</v>
      </c>
      <c r="M39" s="13">
        <f t="shared" si="7"/>
        <v>0.1359311840425404</v>
      </c>
      <c r="N39" s="13">
        <f t="shared" si="8"/>
        <v>6.6209972813768738</v>
      </c>
      <c r="O39" s="12" t="s">
        <v>254</v>
      </c>
    </row>
    <row r="40" spans="1:15" x14ac:dyDescent="0.25">
      <c r="A40" s="30">
        <v>30</v>
      </c>
      <c r="B40" s="31" t="s">
        <v>254</v>
      </c>
      <c r="C40" s="32">
        <v>5.0999999999999996</v>
      </c>
      <c r="D40" s="33" t="s">
        <v>228</v>
      </c>
      <c r="E40" s="48" t="str">
        <f t="shared" si="0"/>
        <v>Significantly Different</v>
      </c>
      <c r="G40" s="12">
        <f t="shared" si="1"/>
        <v>5.0999999999999996</v>
      </c>
      <c r="H40" s="12">
        <f t="shared" si="2"/>
        <v>6</v>
      </c>
      <c r="I40" s="12" t="str">
        <f t="shared" si="3"/>
        <v>+/-</v>
      </c>
      <c r="J40" s="12" t="str">
        <f t="shared" si="4"/>
        <v>0.3</v>
      </c>
      <c r="K40" s="13">
        <f t="shared" si="5"/>
        <v>0.18237082066869301</v>
      </c>
      <c r="L40" s="13">
        <f t="shared" si="6"/>
        <v>1</v>
      </c>
      <c r="M40" s="13">
        <f t="shared" si="7"/>
        <v>0.19223572402239389</v>
      </c>
      <c r="N40" s="13">
        <f t="shared" si="8"/>
        <v>5.2019467509769841</v>
      </c>
      <c r="O40" s="12" t="s">
        <v>214</v>
      </c>
    </row>
    <row r="41" spans="1:15" x14ac:dyDescent="0.25">
      <c r="A41" s="30">
        <v>31</v>
      </c>
      <c r="B41" s="31" t="s">
        <v>237</v>
      </c>
      <c r="C41" s="32">
        <v>4.9000000000000004</v>
      </c>
      <c r="D41" s="33" t="s">
        <v>210</v>
      </c>
      <c r="E41" s="48" t="str">
        <f t="shared" si="0"/>
        <v>Significantly Different</v>
      </c>
      <c r="G41" s="12">
        <f t="shared" si="1"/>
        <v>4.9000000000000004</v>
      </c>
      <c r="H41" s="12">
        <f t="shared" si="2"/>
        <v>6</v>
      </c>
      <c r="I41" s="12" t="str">
        <f t="shared" si="3"/>
        <v>+/-</v>
      </c>
      <c r="J41" s="12" t="str">
        <f t="shared" si="4"/>
        <v>0.2</v>
      </c>
      <c r="K41" s="13">
        <f t="shared" si="5"/>
        <v>0.12158054711246201</v>
      </c>
      <c r="L41" s="13">
        <f t="shared" si="6"/>
        <v>1.1999999999999993</v>
      </c>
      <c r="M41" s="13">
        <f t="shared" si="7"/>
        <v>0.1359311840425404</v>
      </c>
      <c r="N41" s="13">
        <f t="shared" si="8"/>
        <v>8.8279963751691657</v>
      </c>
      <c r="O41" s="12" t="s">
        <v>257</v>
      </c>
    </row>
    <row r="42" spans="1:15" x14ac:dyDescent="0.25">
      <c r="A42" s="30">
        <v>32</v>
      </c>
      <c r="B42" s="31" t="s">
        <v>211</v>
      </c>
      <c r="C42" s="32">
        <v>4.5999999999999996</v>
      </c>
      <c r="D42" s="33" t="s">
        <v>217</v>
      </c>
      <c r="E42" s="48" t="str">
        <f t="shared" si="0"/>
        <v>Significantly Different</v>
      </c>
      <c r="G42" s="12">
        <f t="shared" si="1"/>
        <v>4.5999999999999996</v>
      </c>
      <c r="H42" s="12">
        <f t="shared" si="2"/>
        <v>6</v>
      </c>
      <c r="I42" s="12" t="str">
        <f t="shared" si="3"/>
        <v>+/-</v>
      </c>
      <c r="J42" s="12" t="str">
        <f t="shared" si="4"/>
        <v>0.5</v>
      </c>
      <c r="K42" s="13">
        <f t="shared" si="5"/>
        <v>0.303951367781155</v>
      </c>
      <c r="L42" s="13">
        <f t="shared" si="6"/>
        <v>1.5</v>
      </c>
      <c r="M42" s="13">
        <f t="shared" si="7"/>
        <v>0.30997079109986531</v>
      </c>
      <c r="N42" s="13">
        <f t="shared" si="8"/>
        <v>4.8391656345346918</v>
      </c>
      <c r="O42" s="12" t="s">
        <v>252</v>
      </c>
    </row>
    <row r="43" spans="1:15" x14ac:dyDescent="0.25">
      <c r="A43" s="30">
        <v>33</v>
      </c>
      <c r="B43" s="31" t="s">
        <v>236</v>
      </c>
      <c r="C43" s="32">
        <v>4.3</v>
      </c>
      <c r="D43" s="33" t="s">
        <v>228</v>
      </c>
      <c r="E43" s="48" t="str">
        <f t="shared" si="0"/>
        <v>Significantly Different</v>
      </c>
      <c r="G43" s="12">
        <f t="shared" si="1"/>
        <v>4.3</v>
      </c>
      <c r="H43" s="12">
        <f t="shared" si="2"/>
        <v>6</v>
      </c>
      <c r="I43" s="12" t="str">
        <f t="shared" si="3"/>
        <v>+/-</v>
      </c>
      <c r="J43" s="12" t="str">
        <f t="shared" si="4"/>
        <v>0.3</v>
      </c>
      <c r="K43" s="13">
        <f t="shared" si="5"/>
        <v>0.18237082066869301</v>
      </c>
      <c r="L43" s="13">
        <f t="shared" si="6"/>
        <v>1.7999999999999998</v>
      </c>
      <c r="M43" s="13">
        <f t="shared" si="7"/>
        <v>0.19223572402239389</v>
      </c>
      <c r="N43" s="13">
        <f t="shared" si="8"/>
        <v>9.3635041517585691</v>
      </c>
      <c r="O43" s="12" t="s">
        <v>259</v>
      </c>
    </row>
    <row r="44" spans="1:15" x14ac:dyDescent="0.25">
      <c r="A44" s="30">
        <v>34</v>
      </c>
      <c r="B44" s="31" t="s">
        <v>220</v>
      </c>
      <c r="C44" s="32">
        <v>4.2</v>
      </c>
      <c r="D44" s="33" t="s">
        <v>210</v>
      </c>
      <c r="E44" s="48" t="str">
        <f t="shared" si="0"/>
        <v>Significantly Different</v>
      </c>
      <c r="G44" s="12">
        <f t="shared" si="1"/>
        <v>4.2</v>
      </c>
      <c r="H44" s="12">
        <f t="shared" si="2"/>
        <v>6</v>
      </c>
      <c r="I44" s="12" t="str">
        <f t="shared" si="3"/>
        <v>+/-</v>
      </c>
      <c r="J44" s="12" t="str">
        <f t="shared" si="4"/>
        <v>0.2</v>
      </c>
      <c r="K44" s="13">
        <f t="shared" si="5"/>
        <v>0.12158054711246201</v>
      </c>
      <c r="L44" s="13">
        <f t="shared" si="6"/>
        <v>1.8999999999999995</v>
      </c>
      <c r="M44" s="13">
        <f t="shared" si="7"/>
        <v>0.1359311840425404</v>
      </c>
      <c r="N44" s="13">
        <f t="shared" si="8"/>
        <v>13.977660927351183</v>
      </c>
      <c r="O44" s="12" t="s">
        <v>261</v>
      </c>
    </row>
    <row r="45" spans="1:15" x14ac:dyDescent="0.25">
      <c r="A45" s="30">
        <v>35</v>
      </c>
      <c r="B45" s="31" t="s">
        <v>248</v>
      </c>
      <c r="C45" s="32">
        <v>3.9</v>
      </c>
      <c r="D45" s="33" t="s">
        <v>206</v>
      </c>
      <c r="E45" s="48" t="str">
        <f t="shared" si="0"/>
        <v>Significantly Different</v>
      </c>
      <c r="G45" s="12">
        <f t="shared" si="1"/>
        <v>3.9</v>
      </c>
      <c r="H45" s="12">
        <f t="shared" si="2"/>
        <v>6</v>
      </c>
      <c r="I45" s="12" t="str">
        <f t="shared" si="3"/>
        <v>+/-</v>
      </c>
      <c r="J45" s="12" t="str">
        <f t="shared" si="4"/>
        <v>0.1</v>
      </c>
      <c r="K45" s="13">
        <f t="shared" si="5"/>
        <v>6.0790273556231005E-2</v>
      </c>
      <c r="L45" s="13">
        <f t="shared" si="6"/>
        <v>2.1999999999999997</v>
      </c>
      <c r="M45" s="13">
        <f t="shared" si="7"/>
        <v>8.5970429323592404E-2</v>
      </c>
      <c r="N45" s="13">
        <f t="shared" si="8"/>
        <v>25.590194411141152</v>
      </c>
      <c r="O45" s="12" t="s">
        <v>230</v>
      </c>
    </row>
    <row r="46" spans="1:15" x14ac:dyDescent="0.25">
      <c r="A46" s="30">
        <v>36</v>
      </c>
      <c r="B46" s="31" t="s">
        <v>219</v>
      </c>
      <c r="C46" s="32">
        <v>3.8</v>
      </c>
      <c r="D46" s="33" t="s">
        <v>210</v>
      </c>
      <c r="E46" s="48" t="str">
        <f t="shared" si="0"/>
        <v>Significantly Different</v>
      </c>
      <c r="G46" s="12">
        <f t="shared" si="1"/>
        <v>3.8</v>
      </c>
      <c r="H46" s="12">
        <f t="shared" si="2"/>
        <v>6</v>
      </c>
      <c r="I46" s="12" t="str">
        <f t="shared" si="3"/>
        <v>+/-</v>
      </c>
      <c r="J46" s="12" t="str">
        <f t="shared" si="4"/>
        <v>0.2</v>
      </c>
      <c r="K46" s="13">
        <f t="shared" si="5"/>
        <v>0.12158054711246201</v>
      </c>
      <c r="L46" s="13">
        <f t="shared" si="6"/>
        <v>2.2999999999999998</v>
      </c>
      <c r="M46" s="13">
        <f t="shared" si="7"/>
        <v>0.1359311840425404</v>
      </c>
      <c r="N46" s="13">
        <f t="shared" si="8"/>
        <v>16.920326385740907</v>
      </c>
      <c r="O46" s="12" t="s">
        <v>243</v>
      </c>
    </row>
    <row r="47" spans="1:15" x14ac:dyDescent="0.25">
      <c r="A47" s="30">
        <v>37</v>
      </c>
      <c r="B47" s="31" t="s">
        <v>218</v>
      </c>
      <c r="C47" s="32">
        <v>3.7</v>
      </c>
      <c r="D47" s="33" t="s">
        <v>206</v>
      </c>
      <c r="E47" s="48" t="str">
        <f t="shared" si="0"/>
        <v>Significantly Different</v>
      </c>
      <c r="G47" s="12">
        <f t="shared" si="1"/>
        <v>3.7</v>
      </c>
      <c r="H47" s="12">
        <f t="shared" si="2"/>
        <v>6</v>
      </c>
      <c r="I47" s="12" t="str">
        <f t="shared" si="3"/>
        <v>+/-</v>
      </c>
      <c r="J47" s="12" t="str">
        <f t="shared" si="4"/>
        <v>0.1</v>
      </c>
      <c r="K47" s="13">
        <f t="shared" si="5"/>
        <v>6.0790273556231005E-2</v>
      </c>
      <c r="L47" s="13">
        <f t="shared" si="6"/>
        <v>2.3999999999999995</v>
      </c>
      <c r="M47" s="13">
        <f t="shared" si="7"/>
        <v>8.5970429323592404E-2</v>
      </c>
      <c r="N47" s="13">
        <f t="shared" si="8"/>
        <v>27.91657572124489</v>
      </c>
      <c r="O47" s="12" t="s">
        <v>260</v>
      </c>
    </row>
    <row r="48" spans="1:15" x14ac:dyDescent="0.25">
      <c r="A48" s="30">
        <v>37</v>
      </c>
      <c r="B48" s="31" t="s">
        <v>227</v>
      </c>
      <c r="C48" s="32">
        <v>3.7</v>
      </c>
      <c r="D48" s="33" t="s">
        <v>228</v>
      </c>
      <c r="E48" s="48" t="str">
        <f t="shared" si="0"/>
        <v>Significantly Different</v>
      </c>
      <c r="G48" s="12">
        <f t="shared" si="1"/>
        <v>3.7</v>
      </c>
      <c r="H48" s="12">
        <f t="shared" si="2"/>
        <v>6</v>
      </c>
      <c r="I48" s="12" t="str">
        <f t="shared" si="3"/>
        <v>+/-</v>
      </c>
      <c r="J48" s="12" t="str">
        <f t="shared" si="4"/>
        <v>0.3</v>
      </c>
      <c r="K48" s="13">
        <f t="shared" si="5"/>
        <v>0.18237082066869301</v>
      </c>
      <c r="L48" s="13">
        <f t="shared" si="6"/>
        <v>2.3999999999999995</v>
      </c>
      <c r="M48" s="13">
        <f t="shared" si="7"/>
        <v>0.19223572402239389</v>
      </c>
      <c r="N48" s="13">
        <f t="shared" si="8"/>
        <v>12.484672202344758</v>
      </c>
      <c r="O48" s="12" t="s">
        <v>239</v>
      </c>
    </row>
    <row r="49" spans="1:15" x14ac:dyDescent="0.25">
      <c r="A49" s="30">
        <v>37</v>
      </c>
      <c r="B49" s="31" t="s">
        <v>243</v>
      </c>
      <c r="C49" s="32">
        <v>3.7</v>
      </c>
      <c r="D49" s="33" t="s">
        <v>206</v>
      </c>
      <c r="E49" s="48" t="str">
        <f t="shared" si="0"/>
        <v>Significantly Different</v>
      </c>
      <c r="G49" s="12">
        <f t="shared" si="1"/>
        <v>3.7</v>
      </c>
      <c r="H49" s="12">
        <f t="shared" si="2"/>
        <v>6</v>
      </c>
      <c r="I49" s="12" t="str">
        <f t="shared" si="3"/>
        <v>+/-</v>
      </c>
      <c r="J49" s="12" t="str">
        <f t="shared" si="4"/>
        <v>0.1</v>
      </c>
      <c r="K49" s="13">
        <f t="shared" si="5"/>
        <v>6.0790273556231005E-2</v>
      </c>
      <c r="L49" s="13">
        <f t="shared" si="6"/>
        <v>2.3999999999999995</v>
      </c>
      <c r="M49" s="13">
        <f t="shared" si="7"/>
        <v>8.5970429323592404E-2</v>
      </c>
      <c r="N49" s="13">
        <f t="shared" si="8"/>
        <v>27.91657572124489</v>
      </c>
      <c r="O49" s="12" t="s">
        <v>248</v>
      </c>
    </row>
    <row r="50" spans="1:15" x14ac:dyDescent="0.25">
      <c r="A50" s="30">
        <v>40</v>
      </c>
      <c r="B50" s="31" t="s">
        <v>234</v>
      </c>
      <c r="C50" s="32">
        <v>3.4</v>
      </c>
      <c r="D50" s="33" t="s">
        <v>206</v>
      </c>
      <c r="E50" s="48" t="str">
        <f t="shared" si="0"/>
        <v>Significantly Different</v>
      </c>
      <c r="G50" s="12">
        <f t="shared" si="1"/>
        <v>3.4</v>
      </c>
      <c r="H50" s="12">
        <f t="shared" si="2"/>
        <v>6</v>
      </c>
      <c r="I50" s="12" t="str">
        <f t="shared" si="3"/>
        <v>+/-</v>
      </c>
      <c r="J50" s="12" t="str">
        <f t="shared" si="4"/>
        <v>0.1</v>
      </c>
      <c r="K50" s="13">
        <f t="shared" si="5"/>
        <v>6.0790273556231005E-2</v>
      </c>
      <c r="L50" s="13">
        <f t="shared" si="6"/>
        <v>2.6999999999999997</v>
      </c>
      <c r="M50" s="13">
        <f t="shared" si="7"/>
        <v>8.5970429323592404E-2</v>
      </c>
      <c r="N50" s="13">
        <f t="shared" si="8"/>
        <v>31.406147686400505</v>
      </c>
      <c r="O50" s="12" t="s">
        <v>245</v>
      </c>
    </row>
    <row r="51" spans="1:15" x14ac:dyDescent="0.25">
      <c r="A51" s="30">
        <v>41</v>
      </c>
      <c r="B51" s="31" t="s">
        <v>240</v>
      </c>
      <c r="C51" s="32">
        <v>3.3</v>
      </c>
      <c r="D51" s="33" t="s">
        <v>206</v>
      </c>
      <c r="E51" s="48" t="str">
        <f t="shared" si="0"/>
        <v>Significantly Different</v>
      </c>
      <c r="G51" s="12">
        <f t="shared" si="1"/>
        <v>3.3</v>
      </c>
      <c r="H51" s="12">
        <f t="shared" si="2"/>
        <v>6</v>
      </c>
      <c r="I51" s="12" t="str">
        <f t="shared" si="3"/>
        <v>+/-</v>
      </c>
      <c r="J51" s="12" t="str">
        <f t="shared" si="4"/>
        <v>0.1</v>
      </c>
      <c r="K51" s="13">
        <f t="shared" si="5"/>
        <v>6.0790273556231005E-2</v>
      </c>
      <c r="L51" s="13">
        <f t="shared" si="6"/>
        <v>2.8</v>
      </c>
      <c r="M51" s="13">
        <f t="shared" si="7"/>
        <v>8.5970429323592404E-2</v>
      </c>
      <c r="N51" s="13">
        <f t="shared" si="8"/>
        <v>32.569338341452379</v>
      </c>
      <c r="O51" s="12" t="s">
        <v>263</v>
      </c>
    </row>
    <row r="52" spans="1:15" x14ac:dyDescent="0.25">
      <c r="A52" s="30">
        <v>42</v>
      </c>
      <c r="B52" s="31" t="s">
        <v>232</v>
      </c>
      <c r="C52" s="32">
        <v>3.2</v>
      </c>
      <c r="D52" s="33" t="s">
        <v>228</v>
      </c>
      <c r="E52" s="48" t="str">
        <f t="shared" si="0"/>
        <v>Significantly Different</v>
      </c>
      <c r="G52" s="12">
        <f t="shared" si="1"/>
        <v>3.2</v>
      </c>
      <c r="H52" s="12">
        <f t="shared" si="2"/>
        <v>6</v>
      </c>
      <c r="I52" s="12" t="str">
        <f t="shared" si="3"/>
        <v>+/-</v>
      </c>
      <c r="J52" s="12" t="str">
        <f t="shared" si="4"/>
        <v>0.3</v>
      </c>
      <c r="K52" s="13">
        <f t="shared" si="5"/>
        <v>0.18237082066869301</v>
      </c>
      <c r="L52" s="13">
        <f t="shared" si="6"/>
        <v>2.8999999999999995</v>
      </c>
      <c r="M52" s="13">
        <f t="shared" si="7"/>
        <v>0.19223572402239389</v>
      </c>
      <c r="N52" s="13">
        <f t="shared" si="8"/>
        <v>15.085645577833251</v>
      </c>
      <c r="O52" s="12" t="s">
        <v>238</v>
      </c>
    </row>
    <row r="53" spans="1:15" x14ac:dyDescent="0.25">
      <c r="A53" s="30">
        <v>43</v>
      </c>
      <c r="B53" s="31" t="s">
        <v>235</v>
      </c>
      <c r="C53" s="32">
        <v>2.4</v>
      </c>
      <c r="D53" s="33" t="s">
        <v>206</v>
      </c>
      <c r="E53" s="48" t="str">
        <f t="shared" si="0"/>
        <v>Significantly Different</v>
      </c>
      <c r="G53" s="12">
        <f t="shared" si="1"/>
        <v>2.4</v>
      </c>
      <c r="H53" s="12">
        <f t="shared" si="2"/>
        <v>6</v>
      </c>
      <c r="I53" s="12" t="str">
        <f t="shared" si="3"/>
        <v>+/-</v>
      </c>
      <c r="J53" s="12" t="str">
        <f t="shared" si="4"/>
        <v>0.1</v>
      </c>
      <c r="K53" s="13">
        <f t="shared" si="5"/>
        <v>6.0790273556231005E-2</v>
      </c>
      <c r="L53" s="13">
        <f t="shared" si="6"/>
        <v>3.6999999999999997</v>
      </c>
      <c r="M53" s="13">
        <f t="shared" si="7"/>
        <v>8.5970429323592404E-2</v>
      </c>
      <c r="N53" s="13">
        <f t="shared" si="8"/>
        <v>43.038054236919216</v>
      </c>
      <c r="O53" s="12" t="s">
        <v>251</v>
      </c>
    </row>
    <row r="54" spans="1:15" x14ac:dyDescent="0.25">
      <c r="A54" s="30">
        <v>44</v>
      </c>
      <c r="B54" s="31" t="s">
        <v>259</v>
      </c>
      <c r="C54" s="32">
        <v>2.2000000000000002</v>
      </c>
      <c r="D54" s="33" t="s">
        <v>206</v>
      </c>
      <c r="E54" s="48" t="str">
        <f t="shared" si="0"/>
        <v>Significantly Different</v>
      </c>
      <c r="G54" s="12">
        <f t="shared" si="1"/>
        <v>2.2000000000000002</v>
      </c>
      <c r="H54" s="12">
        <f t="shared" si="2"/>
        <v>6</v>
      </c>
      <c r="I54" s="12" t="str">
        <f t="shared" si="3"/>
        <v>+/-</v>
      </c>
      <c r="J54" s="12" t="str">
        <f t="shared" si="4"/>
        <v>0.1</v>
      </c>
      <c r="K54" s="13">
        <f t="shared" si="5"/>
        <v>6.0790273556231005E-2</v>
      </c>
      <c r="L54" s="13">
        <f t="shared" si="6"/>
        <v>3.8999999999999995</v>
      </c>
      <c r="M54" s="13">
        <f t="shared" si="7"/>
        <v>8.5970429323592404E-2</v>
      </c>
      <c r="N54" s="13">
        <f t="shared" si="8"/>
        <v>45.36443554702295</v>
      </c>
      <c r="O54" s="12" t="s">
        <v>258</v>
      </c>
    </row>
    <row r="55" spans="1:15" x14ac:dyDescent="0.25">
      <c r="A55" s="30">
        <v>45</v>
      </c>
      <c r="B55" s="31" t="s">
        <v>244</v>
      </c>
      <c r="C55" s="32">
        <v>1.4</v>
      </c>
      <c r="D55" s="33" t="s">
        <v>206</v>
      </c>
      <c r="E55" s="48" t="str">
        <f t="shared" si="0"/>
        <v>Significantly Different</v>
      </c>
      <c r="G55" s="12">
        <f t="shared" si="1"/>
        <v>1.4</v>
      </c>
      <c r="H55" s="12">
        <f t="shared" si="2"/>
        <v>6</v>
      </c>
      <c r="I55" s="12" t="str">
        <f t="shared" si="3"/>
        <v>+/-</v>
      </c>
      <c r="J55" s="12" t="str">
        <f t="shared" si="4"/>
        <v>0.1</v>
      </c>
      <c r="K55" s="13">
        <f t="shared" si="5"/>
        <v>6.0790273556231005E-2</v>
      </c>
      <c r="L55" s="13">
        <f t="shared" si="6"/>
        <v>4.6999999999999993</v>
      </c>
      <c r="M55" s="13">
        <f t="shared" si="7"/>
        <v>8.5970429323592404E-2</v>
      </c>
      <c r="N55" s="13">
        <f t="shared" si="8"/>
        <v>54.669960787437915</v>
      </c>
      <c r="O55" s="12" t="s">
        <v>232</v>
      </c>
    </row>
    <row r="56" spans="1:15" x14ac:dyDescent="0.25">
      <c r="A56" s="30">
        <v>46</v>
      </c>
      <c r="B56" s="31" t="s">
        <v>245</v>
      </c>
      <c r="C56" s="32">
        <v>1</v>
      </c>
      <c r="D56" s="33" t="s">
        <v>228</v>
      </c>
      <c r="E56" s="48" t="str">
        <f t="shared" si="0"/>
        <v>Significantly Different</v>
      </c>
      <c r="G56" s="12">
        <f t="shared" si="1"/>
        <v>1</v>
      </c>
      <c r="H56" s="12">
        <f t="shared" si="2"/>
        <v>6</v>
      </c>
      <c r="I56" s="12" t="str">
        <f t="shared" si="3"/>
        <v>+/-</v>
      </c>
      <c r="J56" s="12" t="str">
        <f t="shared" si="4"/>
        <v>0.3</v>
      </c>
      <c r="K56" s="13">
        <f t="shared" si="5"/>
        <v>0.18237082066869301</v>
      </c>
      <c r="L56" s="13">
        <f t="shared" si="6"/>
        <v>5.0999999999999996</v>
      </c>
      <c r="M56" s="13">
        <f t="shared" si="7"/>
        <v>0.19223572402239389</v>
      </c>
      <c r="N56" s="13">
        <f t="shared" si="8"/>
        <v>26.529928429982615</v>
      </c>
      <c r="O56" s="12" t="s">
        <v>209</v>
      </c>
    </row>
    <row r="57" spans="1:15" x14ac:dyDescent="0.25">
      <c r="A57" s="30">
        <v>47</v>
      </c>
      <c r="B57" s="31" t="s">
        <v>222</v>
      </c>
      <c r="C57" s="32">
        <v>0.9</v>
      </c>
      <c r="D57" s="33" t="s">
        <v>206</v>
      </c>
      <c r="E57" s="48" t="str">
        <f t="shared" si="0"/>
        <v>Significantly Different</v>
      </c>
      <c r="G57" s="12">
        <f t="shared" si="1"/>
        <v>0.9</v>
      </c>
      <c r="H57" s="12">
        <f t="shared" si="2"/>
        <v>6</v>
      </c>
      <c r="I57" s="12" t="str">
        <f t="shared" si="3"/>
        <v>+/-</v>
      </c>
      <c r="J57" s="12" t="str">
        <f t="shared" si="4"/>
        <v>0.1</v>
      </c>
      <c r="K57" s="13">
        <f t="shared" si="5"/>
        <v>6.0790273556231005E-2</v>
      </c>
      <c r="L57" s="13">
        <f t="shared" si="6"/>
        <v>5.1999999999999993</v>
      </c>
      <c r="M57" s="13">
        <f t="shared" si="7"/>
        <v>8.5970429323592404E-2</v>
      </c>
      <c r="N57" s="13">
        <f t="shared" si="8"/>
        <v>60.485914062697269</v>
      </c>
      <c r="O57" s="12" t="s">
        <v>262</v>
      </c>
    </row>
    <row r="58" spans="1:15" x14ac:dyDescent="0.25">
      <c r="A58" s="30">
        <v>47</v>
      </c>
      <c r="B58" s="31" t="s">
        <v>257</v>
      </c>
      <c r="C58" s="32">
        <v>0.9</v>
      </c>
      <c r="D58" s="33" t="s">
        <v>206</v>
      </c>
      <c r="E58" s="48" t="str">
        <f t="shared" si="0"/>
        <v>Significantly Different</v>
      </c>
      <c r="G58" s="12">
        <f t="shared" si="1"/>
        <v>0.9</v>
      </c>
      <c r="H58" s="12">
        <f t="shared" si="2"/>
        <v>6</v>
      </c>
      <c r="I58" s="12" t="str">
        <f t="shared" si="3"/>
        <v>+/-</v>
      </c>
      <c r="J58" s="12" t="str">
        <f t="shared" si="4"/>
        <v>0.1</v>
      </c>
      <c r="K58" s="13">
        <f t="shared" si="5"/>
        <v>6.0790273556231005E-2</v>
      </c>
      <c r="L58" s="13">
        <f t="shared" si="6"/>
        <v>5.1999999999999993</v>
      </c>
      <c r="M58" s="13">
        <f t="shared" si="7"/>
        <v>8.5970429323592404E-2</v>
      </c>
      <c r="N58" s="13">
        <f t="shared" si="8"/>
        <v>60.485914062697269</v>
      </c>
      <c r="O58" s="12" t="s">
        <v>256</v>
      </c>
    </row>
    <row r="59" spans="1:15" x14ac:dyDescent="0.25">
      <c r="A59" s="30">
        <v>49</v>
      </c>
      <c r="B59" s="31" t="s">
        <v>247</v>
      </c>
      <c r="C59" s="32">
        <v>0.8</v>
      </c>
      <c r="D59" s="33" t="s">
        <v>206</v>
      </c>
      <c r="E59" s="48" t="str">
        <f t="shared" si="0"/>
        <v>Significantly Different</v>
      </c>
      <c r="G59" s="12">
        <f t="shared" si="1"/>
        <v>0.8</v>
      </c>
      <c r="H59" s="12">
        <f t="shared" si="2"/>
        <v>6</v>
      </c>
      <c r="I59" s="12" t="str">
        <f t="shared" si="3"/>
        <v>+/-</v>
      </c>
      <c r="J59" s="12" t="str">
        <f t="shared" si="4"/>
        <v>0.1</v>
      </c>
      <c r="K59" s="13">
        <f t="shared" si="5"/>
        <v>6.0790273556231005E-2</v>
      </c>
      <c r="L59" s="13">
        <f t="shared" si="6"/>
        <v>5.3</v>
      </c>
      <c r="M59" s="13">
        <f t="shared" si="7"/>
        <v>8.5970429323592404E-2</v>
      </c>
      <c r="N59" s="13">
        <f t="shared" si="8"/>
        <v>61.649104717749147</v>
      </c>
      <c r="O59" s="12" t="s">
        <v>212</v>
      </c>
    </row>
    <row r="60" spans="1:15" x14ac:dyDescent="0.25">
      <c r="A60" s="30">
        <v>50</v>
      </c>
      <c r="B60" s="31" t="s">
        <v>233</v>
      </c>
      <c r="C60" s="32">
        <v>0.2</v>
      </c>
      <c r="D60" s="33" t="s">
        <v>206</v>
      </c>
      <c r="E60" s="48" t="str">
        <f t="shared" si="0"/>
        <v>Significantly Different</v>
      </c>
      <c r="G60" s="12">
        <f t="shared" si="1"/>
        <v>0.2</v>
      </c>
      <c r="H60" s="12">
        <f t="shared" si="2"/>
        <v>6</v>
      </c>
      <c r="I60" s="12" t="str">
        <f t="shared" si="3"/>
        <v>+/-</v>
      </c>
      <c r="J60" s="12" t="str">
        <f t="shared" si="4"/>
        <v>0.1</v>
      </c>
      <c r="K60" s="13">
        <f t="shared" si="5"/>
        <v>6.0790273556231005E-2</v>
      </c>
      <c r="L60" s="13">
        <f t="shared" si="6"/>
        <v>5.8999999999999995</v>
      </c>
      <c r="M60" s="13">
        <f t="shared" si="7"/>
        <v>8.5970429323592404E-2</v>
      </c>
      <c r="N60" s="13">
        <f t="shared" si="8"/>
        <v>68.628248648060364</v>
      </c>
      <c r="O60" s="12" t="s">
        <v>234</v>
      </c>
    </row>
    <row r="61" spans="1:15" x14ac:dyDescent="0.25">
      <c r="A61" s="30">
        <v>51</v>
      </c>
      <c r="B61" s="31" t="s">
        <v>226</v>
      </c>
      <c r="C61" s="32">
        <v>0.1</v>
      </c>
      <c r="D61" s="33" t="s">
        <v>206</v>
      </c>
      <c r="E61" s="48" t="str">
        <f t="shared" si="0"/>
        <v>Significantly Different</v>
      </c>
      <c r="G61" s="12">
        <f t="shared" si="1"/>
        <v>0.1</v>
      </c>
      <c r="H61" s="12">
        <f t="shared" si="2"/>
        <v>6</v>
      </c>
      <c r="I61" s="12" t="str">
        <f t="shared" si="3"/>
        <v>+/-</v>
      </c>
      <c r="J61" s="12" t="str">
        <f t="shared" si="4"/>
        <v>0.1</v>
      </c>
      <c r="K61" s="13">
        <f t="shared" si="5"/>
        <v>6.0790273556231005E-2</v>
      </c>
      <c r="L61" s="13">
        <f t="shared" si="6"/>
        <v>6</v>
      </c>
      <c r="M61" s="13">
        <f t="shared" si="7"/>
        <v>8.5970429323592404E-2</v>
      </c>
      <c r="N61" s="13">
        <f t="shared" si="8"/>
        <v>69.791439303112242</v>
      </c>
      <c r="O61" s="12" t="s">
        <v>216</v>
      </c>
    </row>
    <row r="62" spans="1:15" ht="15.75" thickBot="1" x14ac:dyDescent="0.3">
      <c r="A62" s="36"/>
      <c r="B62" s="37" t="s">
        <v>264</v>
      </c>
      <c r="C62" s="38">
        <v>0.4</v>
      </c>
      <c r="D62" s="39" t="s">
        <v>206</v>
      </c>
      <c r="E62" s="49" t="str">
        <f t="shared" si="0"/>
        <v>Significantly Different</v>
      </c>
      <c r="G62" s="12">
        <f t="shared" si="1"/>
        <v>0.4</v>
      </c>
      <c r="H62" s="12">
        <f t="shared" si="2"/>
        <v>6</v>
      </c>
      <c r="I62" s="12" t="str">
        <f t="shared" si="3"/>
        <v>+/-</v>
      </c>
      <c r="J62" s="12" t="str">
        <f t="shared" si="4"/>
        <v>0.1</v>
      </c>
      <c r="K62" s="13">
        <f t="shared" si="5"/>
        <v>6.0790273556231005E-2</v>
      </c>
      <c r="L62" s="13">
        <f t="shared" si="6"/>
        <v>5.6999999999999993</v>
      </c>
      <c r="M62" s="13">
        <f t="shared" si="7"/>
        <v>8.5970429323592404E-2</v>
      </c>
      <c r="N62" s="13">
        <f t="shared" si="8"/>
        <v>66.301867337956622</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101" priority="5" operator="equal">
      <formula>"State Selected"</formula>
    </cfRule>
    <cfRule type="cellIs" dxfId="100" priority="6" operator="equal">
      <formula>"Not Significantly Different"</formula>
    </cfRule>
  </conditionalFormatting>
  <conditionalFormatting sqref="E10:E62">
    <cfRule type="cellIs" dxfId="99" priority="1" operator="equal">
      <formula>"OTHER ERROR"</formula>
    </cfRule>
    <cfRule type="cellIs" dxfId="98" priority="2" operator="equal">
      <formula>"Statistical Test not applicable"</formula>
    </cfRule>
    <cfRule type="cellIs" dxfId="97" priority="3" operator="equal">
      <formula>"Geography Selected"</formula>
    </cfRule>
    <cfRule type="cellIs" dxfId="96"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F3FA2612-8B17-41B0-9B9A-0CE0196CDEF2}">
      <formula1>$O$10:$O$62</formula1>
    </dataValidation>
  </dataValidation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7EA29-2352-429A-A599-172ECA01E761}">
  <sheetPr codeName="Sheet148"/>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147</v>
      </c>
    </row>
    <row r="2" spans="1:16" x14ac:dyDescent="0.25">
      <c r="A2" s="14" t="s">
        <v>181</v>
      </c>
      <c r="B2" s="12" t="s">
        <v>710</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3.5</v>
      </c>
      <c r="C6" s="12" t="s">
        <v>188</v>
      </c>
      <c r="H6" s="19" t="s">
        <v>189</v>
      </c>
      <c r="I6" s="12">
        <f>VLOOKUP($B$4,$B$9:$K$62,6,FALSE)</f>
        <v>3.5</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3.5</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3.5</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230</v>
      </c>
      <c r="C11" s="32">
        <v>9.1999999999999993</v>
      </c>
      <c r="D11" s="35" t="s">
        <v>246</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9.1999999999999993</v>
      </c>
      <c r="H11" s="12">
        <f t="shared" ref="H11:H62" si="2">LEN(TRIM(D11))</f>
        <v>6</v>
      </c>
      <c r="I11" s="12" t="str">
        <f t="shared" ref="I11:I62" si="3">IF(H11&gt;=3,MID(TRIM(D11),1,3),"NO")</f>
        <v>+/-</v>
      </c>
      <c r="J11" s="12" t="str">
        <f t="shared" ref="J11:J62" si="4">IF(TRIM(I11)="+/-",MID(TRIM(D11),4,H11-3),D11)</f>
        <v>0.9</v>
      </c>
      <c r="K11" s="13">
        <f t="shared" ref="K11:K62" si="5">IF(TRIM(J11)="*****",0,IF(ISERROR(VALUE(J11)),"NA",VALUE(J11/$I$4)))</f>
        <v>0.54711246200607899</v>
      </c>
      <c r="L11" s="13">
        <f t="shared" ref="L11:L62" si="6">IF(AND(ISNUMBER(G11),ISNUMBER($I$6)),$I$6-G11,"N/A")</f>
        <v>-5.6999999999999993</v>
      </c>
      <c r="M11" s="13">
        <f t="shared" ref="M11:M62" si="7">IF(AND(ISNUMBER(K11),ISNUMBER($I$7)),SQRT(K11^2+($I$7)^2),"N/A")</f>
        <v>0.55047933970440222</v>
      </c>
      <c r="N11" s="13">
        <f>IF(AND(ISNUMBER(L11),ISNUMBER(M11),M11&lt;&gt;0),L11/M11,"NA")</f>
        <v>-10.354612042407986</v>
      </c>
      <c r="O11" s="12" t="s">
        <v>208</v>
      </c>
    </row>
    <row r="12" spans="1:16" x14ac:dyDescent="0.25">
      <c r="A12" s="30">
        <v>2</v>
      </c>
      <c r="B12" s="31" t="s">
        <v>258</v>
      </c>
      <c r="C12" s="32">
        <v>7</v>
      </c>
      <c r="D12" s="33" t="s">
        <v>206</v>
      </c>
      <c r="E12" s="48" t="str">
        <f t="shared" si="0"/>
        <v>Significantly Different</v>
      </c>
      <c r="G12" s="12">
        <f t="shared" si="1"/>
        <v>7</v>
      </c>
      <c r="H12" s="12">
        <f t="shared" si="2"/>
        <v>6</v>
      </c>
      <c r="I12" s="12" t="str">
        <f t="shared" si="3"/>
        <v>+/-</v>
      </c>
      <c r="J12" s="12" t="str">
        <f t="shared" si="4"/>
        <v>0.1</v>
      </c>
      <c r="K12" s="13">
        <f t="shared" si="5"/>
        <v>6.0790273556231005E-2</v>
      </c>
      <c r="L12" s="13">
        <f t="shared" si="6"/>
        <v>-3.5</v>
      </c>
      <c r="M12" s="13">
        <f t="shared" si="7"/>
        <v>8.5970429323592404E-2</v>
      </c>
      <c r="N12" s="13">
        <f t="shared" ref="N12:N62" si="8">IF(AND(ISNUMBER(L12),ISNUMBER(M12),M12&lt;&gt;0),L12/M12,"NA")</f>
        <v>-40.711672926815474</v>
      </c>
      <c r="O12" s="12" t="s">
        <v>211</v>
      </c>
    </row>
    <row r="13" spans="1:16" x14ac:dyDescent="0.25">
      <c r="A13" s="30">
        <v>3</v>
      </c>
      <c r="B13" s="31" t="s">
        <v>232</v>
      </c>
      <c r="C13" s="32">
        <v>6.8</v>
      </c>
      <c r="D13" s="33" t="s">
        <v>255</v>
      </c>
      <c r="E13" s="48" t="str">
        <f t="shared" si="0"/>
        <v>Significantly Different</v>
      </c>
      <c r="G13" s="12">
        <f t="shared" si="1"/>
        <v>6.8</v>
      </c>
      <c r="H13" s="12">
        <f t="shared" si="2"/>
        <v>6</v>
      </c>
      <c r="I13" s="12" t="str">
        <f t="shared" si="3"/>
        <v>+/-</v>
      </c>
      <c r="J13" s="12" t="str">
        <f t="shared" si="4"/>
        <v>0.4</v>
      </c>
      <c r="K13" s="13">
        <f t="shared" si="5"/>
        <v>0.24316109422492402</v>
      </c>
      <c r="L13" s="13">
        <f t="shared" si="6"/>
        <v>-3.3</v>
      </c>
      <c r="M13" s="13">
        <f t="shared" si="7"/>
        <v>0.25064471888253259</v>
      </c>
      <c r="N13" s="13">
        <f t="shared" si="8"/>
        <v>-13.166046405097333</v>
      </c>
      <c r="O13" s="12" t="s">
        <v>213</v>
      </c>
    </row>
    <row r="14" spans="1:16" x14ac:dyDescent="0.25">
      <c r="A14" s="30">
        <v>4</v>
      </c>
      <c r="B14" s="31" t="s">
        <v>226</v>
      </c>
      <c r="C14" s="32">
        <v>6.1</v>
      </c>
      <c r="D14" s="33" t="s">
        <v>265</v>
      </c>
      <c r="E14" s="48" t="str">
        <f t="shared" si="0"/>
        <v>Significantly Different</v>
      </c>
      <c r="G14" s="12">
        <f t="shared" si="1"/>
        <v>6.1</v>
      </c>
      <c r="H14" s="12">
        <f t="shared" si="2"/>
        <v>6</v>
      </c>
      <c r="I14" s="12" t="str">
        <f t="shared" si="3"/>
        <v>+/-</v>
      </c>
      <c r="J14" s="12" t="str">
        <f t="shared" si="4"/>
        <v>0.7</v>
      </c>
      <c r="K14" s="13">
        <f t="shared" si="5"/>
        <v>0.42553191489361697</v>
      </c>
      <c r="L14" s="13">
        <f t="shared" si="6"/>
        <v>-2.5999999999999996</v>
      </c>
      <c r="M14" s="13">
        <f t="shared" si="7"/>
        <v>0.42985214661796195</v>
      </c>
      <c r="N14" s="13">
        <f t="shared" si="8"/>
        <v>-6.0485914062697281</v>
      </c>
      <c r="O14" s="12" t="s">
        <v>215</v>
      </c>
    </row>
    <row r="15" spans="1:16" x14ac:dyDescent="0.25">
      <c r="A15" s="30">
        <v>5</v>
      </c>
      <c r="B15" s="31" t="s">
        <v>221</v>
      </c>
      <c r="C15" s="32">
        <v>5.7</v>
      </c>
      <c r="D15" s="33" t="s">
        <v>217</v>
      </c>
      <c r="E15" s="48" t="str">
        <f t="shared" si="0"/>
        <v>Significantly Different</v>
      </c>
      <c r="G15" s="12">
        <f t="shared" si="1"/>
        <v>5.7</v>
      </c>
      <c r="H15" s="12">
        <f t="shared" si="2"/>
        <v>6</v>
      </c>
      <c r="I15" s="12" t="str">
        <f t="shared" si="3"/>
        <v>+/-</v>
      </c>
      <c r="J15" s="12" t="str">
        <f t="shared" si="4"/>
        <v>0.5</v>
      </c>
      <c r="K15" s="13">
        <f t="shared" si="5"/>
        <v>0.303951367781155</v>
      </c>
      <c r="L15" s="13">
        <f t="shared" si="6"/>
        <v>-2.2000000000000002</v>
      </c>
      <c r="M15" s="13">
        <f t="shared" si="7"/>
        <v>0.30997079109986531</v>
      </c>
      <c r="N15" s="13">
        <f t="shared" si="8"/>
        <v>-7.0974429306508817</v>
      </c>
      <c r="O15" s="12" t="s">
        <v>218</v>
      </c>
    </row>
    <row r="16" spans="1:16" x14ac:dyDescent="0.25">
      <c r="A16" s="30">
        <v>6</v>
      </c>
      <c r="B16" s="31" t="s">
        <v>263</v>
      </c>
      <c r="C16" s="32">
        <v>5.6</v>
      </c>
      <c r="D16" s="33" t="s">
        <v>228</v>
      </c>
      <c r="E16" s="48" t="str">
        <f t="shared" si="0"/>
        <v>Significantly Different</v>
      </c>
      <c r="G16" s="12">
        <f t="shared" si="1"/>
        <v>5.6</v>
      </c>
      <c r="H16" s="12">
        <f t="shared" si="2"/>
        <v>6</v>
      </c>
      <c r="I16" s="12" t="str">
        <f t="shared" si="3"/>
        <v>+/-</v>
      </c>
      <c r="J16" s="12" t="str">
        <f t="shared" si="4"/>
        <v>0.3</v>
      </c>
      <c r="K16" s="13">
        <f t="shared" si="5"/>
        <v>0.18237082066869301</v>
      </c>
      <c r="L16" s="13">
        <f t="shared" si="6"/>
        <v>-2.0999999999999996</v>
      </c>
      <c r="M16" s="13">
        <f t="shared" si="7"/>
        <v>0.19223572402239389</v>
      </c>
      <c r="N16" s="13">
        <f t="shared" si="8"/>
        <v>-10.924088177051663</v>
      </c>
      <c r="O16" s="12" t="s">
        <v>220</v>
      </c>
    </row>
    <row r="17" spans="1:15" x14ac:dyDescent="0.25">
      <c r="A17" s="30">
        <v>7</v>
      </c>
      <c r="B17" s="31" t="s">
        <v>220</v>
      </c>
      <c r="C17" s="32">
        <v>5</v>
      </c>
      <c r="D17" s="33" t="s">
        <v>210</v>
      </c>
      <c r="E17" s="48" t="str">
        <f t="shared" si="0"/>
        <v>Significantly Different</v>
      </c>
      <c r="G17" s="12">
        <f t="shared" si="1"/>
        <v>5</v>
      </c>
      <c r="H17" s="12">
        <f t="shared" si="2"/>
        <v>6</v>
      </c>
      <c r="I17" s="12" t="str">
        <f t="shared" si="3"/>
        <v>+/-</v>
      </c>
      <c r="J17" s="12" t="str">
        <f t="shared" si="4"/>
        <v>0.2</v>
      </c>
      <c r="K17" s="13">
        <f t="shared" si="5"/>
        <v>0.12158054711246201</v>
      </c>
      <c r="L17" s="13">
        <f t="shared" si="6"/>
        <v>-1.5</v>
      </c>
      <c r="M17" s="13">
        <f t="shared" si="7"/>
        <v>0.1359311840425404</v>
      </c>
      <c r="N17" s="13">
        <f t="shared" si="8"/>
        <v>-11.034995468961462</v>
      </c>
      <c r="O17" s="12" t="s">
        <v>222</v>
      </c>
    </row>
    <row r="18" spans="1:15" x14ac:dyDescent="0.25">
      <c r="A18" s="30">
        <v>7</v>
      </c>
      <c r="B18" s="31" t="s">
        <v>224</v>
      </c>
      <c r="C18" s="32">
        <v>5</v>
      </c>
      <c r="D18" s="33" t="s">
        <v>217</v>
      </c>
      <c r="E18" s="48" t="str">
        <f t="shared" si="0"/>
        <v>Significantly Different</v>
      </c>
      <c r="G18" s="12">
        <f t="shared" si="1"/>
        <v>5</v>
      </c>
      <c r="H18" s="12">
        <f t="shared" si="2"/>
        <v>6</v>
      </c>
      <c r="I18" s="12" t="str">
        <f t="shared" si="3"/>
        <v>+/-</v>
      </c>
      <c r="J18" s="12" t="str">
        <f t="shared" si="4"/>
        <v>0.5</v>
      </c>
      <c r="K18" s="13">
        <f t="shared" si="5"/>
        <v>0.303951367781155</v>
      </c>
      <c r="L18" s="13">
        <f t="shared" si="6"/>
        <v>-1.5</v>
      </c>
      <c r="M18" s="13">
        <f t="shared" si="7"/>
        <v>0.30997079109986531</v>
      </c>
      <c r="N18" s="13">
        <f t="shared" si="8"/>
        <v>-4.8391656345346918</v>
      </c>
      <c r="O18" s="12" t="s">
        <v>224</v>
      </c>
    </row>
    <row r="19" spans="1:15" x14ac:dyDescent="0.25">
      <c r="A19" s="30">
        <v>9</v>
      </c>
      <c r="B19" s="31" t="s">
        <v>251</v>
      </c>
      <c r="C19" s="32">
        <v>4.8</v>
      </c>
      <c r="D19" s="33" t="s">
        <v>210</v>
      </c>
      <c r="E19" s="48" t="str">
        <f t="shared" si="0"/>
        <v>Significantly Different</v>
      </c>
      <c r="G19" s="12">
        <f t="shared" si="1"/>
        <v>4.8</v>
      </c>
      <c r="H19" s="12">
        <f t="shared" si="2"/>
        <v>6</v>
      </c>
      <c r="I19" s="12" t="str">
        <f t="shared" si="3"/>
        <v>+/-</v>
      </c>
      <c r="J19" s="12" t="str">
        <f t="shared" si="4"/>
        <v>0.2</v>
      </c>
      <c r="K19" s="13">
        <f t="shared" si="5"/>
        <v>0.12158054711246201</v>
      </c>
      <c r="L19" s="13">
        <f t="shared" si="6"/>
        <v>-1.2999999999999998</v>
      </c>
      <c r="M19" s="13">
        <f t="shared" si="7"/>
        <v>0.1359311840425404</v>
      </c>
      <c r="N19" s="13">
        <f t="shared" si="8"/>
        <v>-9.563662739766599</v>
      </c>
      <c r="O19" s="12" t="s">
        <v>226</v>
      </c>
    </row>
    <row r="20" spans="1:15" x14ac:dyDescent="0.25">
      <c r="A20" s="30">
        <v>10</v>
      </c>
      <c r="B20" s="31" t="s">
        <v>254</v>
      </c>
      <c r="C20" s="32">
        <v>4.7</v>
      </c>
      <c r="D20" s="35" t="s">
        <v>228</v>
      </c>
      <c r="E20" s="48" t="str">
        <f t="shared" si="0"/>
        <v>Significantly Different</v>
      </c>
      <c r="G20" s="12">
        <f t="shared" si="1"/>
        <v>4.7</v>
      </c>
      <c r="H20" s="12">
        <f t="shared" si="2"/>
        <v>6</v>
      </c>
      <c r="I20" s="12" t="str">
        <f t="shared" si="3"/>
        <v>+/-</v>
      </c>
      <c r="J20" s="12" t="str">
        <f t="shared" si="4"/>
        <v>0.3</v>
      </c>
      <c r="K20" s="13">
        <f t="shared" si="5"/>
        <v>0.18237082066869301</v>
      </c>
      <c r="L20" s="13">
        <f t="shared" si="6"/>
        <v>-1.2000000000000002</v>
      </c>
      <c r="M20" s="13">
        <f t="shared" si="7"/>
        <v>0.19223572402239389</v>
      </c>
      <c r="N20" s="13">
        <f t="shared" si="8"/>
        <v>-6.2423361011723815</v>
      </c>
      <c r="O20" s="12" t="s">
        <v>229</v>
      </c>
    </row>
    <row r="21" spans="1:15" x14ac:dyDescent="0.25">
      <c r="A21" s="30">
        <v>10</v>
      </c>
      <c r="B21" s="31" t="s">
        <v>261</v>
      </c>
      <c r="C21" s="32">
        <v>4.7</v>
      </c>
      <c r="D21" s="33" t="s">
        <v>210</v>
      </c>
      <c r="E21" s="48" t="str">
        <f t="shared" si="0"/>
        <v>Significantly Different</v>
      </c>
      <c r="G21" s="12">
        <f t="shared" si="1"/>
        <v>4.7</v>
      </c>
      <c r="H21" s="12">
        <f t="shared" si="2"/>
        <v>6</v>
      </c>
      <c r="I21" s="12" t="str">
        <f t="shared" si="3"/>
        <v>+/-</v>
      </c>
      <c r="J21" s="12" t="str">
        <f t="shared" si="4"/>
        <v>0.2</v>
      </c>
      <c r="K21" s="13">
        <f t="shared" si="5"/>
        <v>0.12158054711246201</v>
      </c>
      <c r="L21" s="13">
        <f t="shared" si="6"/>
        <v>-1.2000000000000002</v>
      </c>
      <c r="M21" s="13">
        <f t="shared" si="7"/>
        <v>0.1359311840425404</v>
      </c>
      <c r="N21" s="13">
        <f t="shared" si="8"/>
        <v>-8.827996375169171</v>
      </c>
      <c r="O21" s="12" t="s">
        <v>231</v>
      </c>
    </row>
    <row r="22" spans="1:15" x14ac:dyDescent="0.25">
      <c r="A22" s="30">
        <v>10</v>
      </c>
      <c r="B22" s="31" t="s">
        <v>256</v>
      </c>
      <c r="C22" s="32">
        <v>4.7</v>
      </c>
      <c r="D22" s="33" t="s">
        <v>210</v>
      </c>
      <c r="E22" s="48" t="str">
        <f t="shared" si="0"/>
        <v>Significantly Different</v>
      </c>
      <c r="G22" s="12">
        <f t="shared" si="1"/>
        <v>4.7</v>
      </c>
      <c r="H22" s="12">
        <f t="shared" si="2"/>
        <v>6</v>
      </c>
      <c r="I22" s="12" t="str">
        <f t="shared" si="3"/>
        <v>+/-</v>
      </c>
      <c r="J22" s="12" t="str">
        <f t="shared" si="4"/>
        <v>0.2</v>
      </c>
      <c r="K22" s="13">
        <f t="shared" si="5"/>
        <v>0.12158054711246201</v>
      </c>
      <c r="L22" s="13">
        <f t="shared" si="6"/>
        <v>-1.2000000000000002</v>
      </c>
      <c r="M22" s="13">
        <f t="shared" si="7"/>
        <v>0.1359311840425404</v>
      </c>
      <c r="N22" s="13">
        <f t="shared" si="8"/>
        <v>-8.827996375169171</v>
      </c>
      <c r="O22" s="12" t="s">
        <v>233</v>
      </c>
    </row>
    <row r="23" spans="1:15" x14ac:dyDescent="0.25">
      <c r="A23" s="30">
        <v>13</v>
      </c>
      <c r="B23" s="31" t="s">
        <v>215</v>
      </c>
      <c r="C23" s="32">
        <v>4.3</v>
      </c>
      <c r="D23" s="33" t="s">
        <v>228</v>
      </c>
      <c r="E23" s="48" t="str">
        <f t="shared" si="0"/>
        <v>Significantly Different</v>
      </c>
      <c r="G23" s="12">
        <f t="shared" si="1"/>
        <v>4.3</v>
      </c>
      <c r="H23" s="12">
        <f t="shared" si="2"/>
        <v>6</v>
      </c>
      <c r="I23" s="12" t="str">
        <f t="shared" si="3"/>
        <v>+/-</v>
      </c>
      <c r="J23" s="12" t="str">
        <f t="shared" si="4"/>
        <v>0.3</v>
      </c>
      <c r="K23" s="13">
        <f t="shared" si="5"/>
        <v>0.18237082066869301</v>
      </c>
      <c r="L23" s="13">
        <f t="shared" si="6"/>
        <v>-0.79999999999999982</v>
      </c>
      <c r="M23" s="13">
        <f t="shared" si="7"/>
        <v>0.19223572402239389</v>
      </c>
      <c r="N23" s="13">
        <f t="shared" si="8"/>
        <v>-4.1615574007815859</v>
      </c>
      <c r="O23" s="12" t="s">
        <v>221</v>
      </c>
    </row>
    <row r="24" spans="1:15" x14ac:dyDescent="0.25">
      <c r="A24" s="30">
        <v>13</v>
      </c>
      <c r="B24" s="31" t="s">
        <v>229</v>
      </c>
      <c r="C24" s="32">
        <v>4.3</v>
      </c>
      <c r="D24" s="33" t="s">
        <v>206</v>
      </c>
      <c r="E24" s="48" t="str">
        <f t="shared" si="0"/>
        <v>Significantly Different</v>
      </c>
      <c r="G24" s="12">
        <f t="shared" si="1"/>
        <v>4.3</v>
      </c>
      <c r="H24" s="12">
        <f t="shared" si="2"/>
        <v>6</v>
      </c>
      <c r="I24" s="12" t="str">
        <f t="shared" si="3"/>
        <v>+/-</v>
      </c>
      <c r="J24" s="12" t="str">
        <f t="shared" si="4"/>
        <v>0.1</v>
      </c>
      <c r="K24" s="13">
        <f t="shared" si="5"/>
        <v>6.0790273556231005E-2</v>
      </c>
      <c r="L24" s="13">
        <f t="shared" si="6"/>
        <v>-0.79999999999999982</v>
      </c>
      <c r="M24" s="13">
        <f t="shared" si="7"/>
        <v>8.5970429323592404E-2</v>
      </c>
      <c r="N24" s="13">
        <f t="shared" si="8"/>
        <v>-9.3055252404149638</v>
      </c>
      <c r="O24" s="12" t="s">
        <v>235</v>
      </c>
    </row>
    <row r="25" spans="1:15" x14ac:dyDescent="0.25">
      <c r="A25" s="30">
        <v>13</v>
      </c>
      <c r="B25" s="31" t="s">
        <v>231</v>
      </c>
      <c r="C25" s="32">
        <v>4.3</v>
      </c>
      <c r="D25" s="33" t="s">
        <v>210</v>
      </c>
      <c r="E25" s="48" t="str">
        <f t="shared" si="0"/>
        <v>Significantly Different</v>
      </c>
      <c r="G25" s="12">
        <f t="shared" si="1"/>
        <v>4.3</v>
      </c>
      <c r="H25" s="12">
        <f t="shared" si="2"/>
        <v>6</v>
      </c>
      <c r="I25" s="12" t="str">
        <f t="shared" si="3"/>
        <v>+/-</v>
      </c>
      <c r="J25" s="12" t="str">
        <f t="shared" si="4"/>
        <v>0.2</v>
      </c>
      <c r="K25" s="13">
        <f t="shared" si="5"/>
        <v>0.12158054711246201</v>
      </c>
      <c r="L25" s="13">
        <f t="shared" si="6"/>
        <v>-0.79999999999999982</v>
      </c>
      <c r="M25" s="13">
        <f t="shared" si="7"/>
        <v>0.1359311840425404</v>
      </c>
      <c r="N25" s="13">
        <f t="shared" si="8"/>
        <v>-5.8853309167794459</v>
      </c>
      <c r="O25" s="12" t="s">
        <v>237</v>
      </c>
    </row>
    <row r="26" spans="1:15" x14ac:dyDescent="0.25">
      <c r="A26" s="30">
        <v>13</v>
      </c>
      <c r="B26" s="31" t="s">
        <v>238</v>
      </c>
      <c r="C26" s="32">
        <v>4.3</v>
      </c>
      <c r="D26" s="33" t="s">
        <v>217</v>
      </c>
      <c r="E26" s="48" t="str">
        <f t="shared" si="0"/>
        <v>Significantly Different</v>
      </c>
      <c r="G26" s="12">
        <f t="shared" si="1"/>
        <v>4.3</v>
      </c>
      <c r="H26" s="12">
        <f t="shared" si="2"/>
        <v>6</v>
      </c>
      <c r="I26" s="12" t="str">
        <f t="shared" si="3"/>
        <v>+/-</v>
      </c>
      <c r="J26" s="12" t="str">
        <f t="shared" si="4"/>
        <v>0.5</v>
      </c>
      <c r="K26" s="13">
        <f t="shared" si="5"/>
        <v>0.303951367781155</v>
      </c>
      <c r="L26" s="13">
        <f t="shared" si="6"/>
        <v>-0.79999999999999982</v>
      </c>
      <c r="M26" s="13">
        <f t="shared" si="7"/>
        <v>0.30997079109986531</v>
      </c>
      <c r="N26" s="13">
        <f t="shared" si="8"/>
        <v>-2.5808883384185015</v>
      </c>
      <c r="O26" s="12" t="s">
        <v>219</v>
      </c>
    </row>
    <row r="27" spans="1:15" x14ac:dyDescent="0.25">
      <c r="A27" s="30">
        <v>17</v>
      </c>
      <c r="B27" s="31" t="s">
        <v>260</v>
      </c>
      <c r="C27" s="32">
        <v>4.0999999999999996</v>
      </c>
      <c r="D27" s="33" t="s">
        <v>210</v>
      </c>
      <c r="E27" s="48" t="str">
        <f t="shared" si="0"/>
        <v>Significantly Different</v>
      </c>
      <c r="G27" s="12">
        <f t="shared" si="1"/>
        <v>4.0999999999999996</v>
      </c>
      <c r="H27" s="12">
        <f t="shared" si="2"/>
        <v>6</v>
      </c>
      <c r="I27" s="12" t="str">
        <f t="shared" si="3"/>
        <v>+/-</v>
      </c>
      <c r="J27" s="12" t="str">
        <f t="shared" si="4"/>
        <v>0.2</v>
      </c>
      <c r="K27" s="13">
        <f t="shared" si="5"/>
        <v>0.12158054711246201</v>
      </c>
      <c r="L27" s="13">
        <f t="shared" si="6"/>
        <v>-0.59999999999999964</v>
      </c>
      <c r="M27" s="13">
        <f t="shared" si="7"/>
        <v>0.1359311840425404</v>
      </c>
      <c r="N27" s="13">
        <f t="shared" si="8"/>
        <v>-4.4139981875845828</v>
      </c>
      <c r="O27" s="12" t="s">
        <v>236</v>
      </c>
    </row>
    <row r="28" spans="1:15" x14ac:dyDescent="0.25">
      <c r="A28" s="30">
        <v>18</v>
      </c>
      <c r="B28" s="31" t="s">
        <v>213</v>
      </c>
      <c r="C28" s="32">
        <v>4</v>
      </c>
      <c r="D28" s="33" t="s">
        <v>210</v>
      </c>
      <c r="E28" s="48" t="str">
        <f t="shared" si="0"/>
        <v>Significantly Different</v>
      </c>
      <c r="G28" s="12">
        <f t="shared" si="1"/>
        <v>4</v>
      </c>
      <c r="H28" s="12">
        <f t="shared" si="2"/>
        <v>6</v>
      </c>
      <c r="I28" s="12" t="str">
        <f t="shared" si="3"/>
        <v>+/-</v>
      </c>
      <c r="J28" s="12" t="str">
        <f t="shared" si="4"/>
        <v>0.2</v>
      </c>
      <c r="K28" s="13">
        <f t="shared" si="5"/>
        <v>0.12158054711246201</v>
      </c>
      <c r="L28" s="13">
        <f t="shared" si="6"/>
        <v>-0.5</v>
      </c>
      <c r="M28" s="13">
        <f t="shared" si="7"/>
        <v>0.1359311840425404</v>
      </c>
      <c r="N28" s="13">
        <f t="shared" si="8"/>
        <v>-3.6783318229871544</v>
      </c>
      <c r="O28" s="12" t="s">
        <v>225</v>
      </c>
    </row>
    <row r="29" spans="1:15" x14ac:dyDescent="0.25">
      <c r="A29" s="30">
        <v>18</v>
      </c>
      <c r="B29" s="31" t="s">
        <v>223</v>
      </c>
      <c r="C29" s="32">
        <v>4</v>
      </c>
      <c r="D29" s="33" t="s">
        <v>217</v>
      </c>
      <c r="E29" s="48" t="str">
        <f t="shared" si="0"/>
        <v>Not Significantly Different</v>
      </c>
      <c r="G29" s="12">
        <f t="shared" si="1"/>
        <v>4</v>
      </c>
      <c r="H29" s="12">
        <f t="shared" si="2"/>
        <v>6</v>
      </c>
      <c r="I29" s="12" t="str">
        <f t="shared" si="3"/>
        <v>+/-</v>
      </c>
      <c r="J29" s="12" t="str">
        <f t="shared" si="4"/>
        <v>0.5</v>
      </c>
      <c r="K29" s="13">
        <f t="shared" si="5"/>
        <v>0.303951367781155</v>
      </c>
      <c r="L29" s="13">
        <f t="shared" si="6"/>
        <v>-0.5</v>
      </c>
      <c r="M29" s="13">
        <f t="shared" si="7"/>
        <v>0.30997079109986531</v>
      </c>
      <c r="N29" s="13">
        <f t="shared" si="8"/>
        <v>-1.6130552115115637</v>
      </c>
      <c r="O29" s="12" t="s">
        <v>241</v>
      </c>
    </row>
    <row r="30" spans="1:15" x14ac:dyDescent="0.25">
      <c r="A30" s="30">
        <v>20</v>
      </c>
      <c r="B30" s="31" t="s">
        <v>239</v>
      </c>
      <c r="C30" s="32">
        <v>3.9</v>
      </c>
      <c r="D30" s="33" t="s">
        <v>210</v>
      </c>
      <c r="E30" s="48" t="str">
        <f t="shared" si="0"/>
        <v>Significantly Different</v>
      </c>
      <c r="G30" s="12">
        <f t="shared" si="1"/>
        <v>3.9</v>
      </c>
      <c r="H30" s="12">
        <f t="shared" si="2"/>
        <v>6</v>
      </c>
      <c r="I30" s="12" t="str">
        <f t="shared" si="3"/>
        <v>+/-</v>
      </c>
      <c r="J30" s="12" t="str">
        <f t="shared" si="4"/>
        <v>0.2</v>
      </c>
      <c r="K30" s="13">
        <f t="shared" si="5"/>
        <v>0.12158054711246201</v>
      </c>
      <c r="L30" s="13">
        <f t="shared" si="6"/>
        <v>-0.39999999999999991</v>
      </c>
      <c r="M30" s="13">
        <f t="shared" si="7"/>
        <v>0.1359311840425404</v>
      </c>
      <c r="N30" s="13">
        <f t="shared" si="8"/>
        <v>-2.9426654583897229</v>
      </c>
      <c r="O30" s="12" t="s">
        <v>207</v>
      </c>
    </row>
    <row r="31" spans="1:15" x14ac:dyDescent="0.25">
      <c r="A31" s="30">
        <v>21</v>
      </c>
      <c r="B31" s="31" t="s">
        <v>241</v>
      </c>
      <c r="C31" s="32">
        <v>3.8</v>
      </c>
      <c r="D31" s="33" t="s">
        <v>210</v>
      </c>
      <c r="E31" s="48" t="str">
        <f t="shared" si="0"/>
        <v>Significantly Different</v>
      </c>
      <c r="G31" s="12">
        <f t="shared" si="1"/>
        <v>3.8</v>
      </c>
      <c r="H31" s="12">
        <f t="shared" si="2"/>
        <v>6</v>
      </c>
      <c r="I31" s="12" t="str">
        <f t="shared" si="3"/>
        <v>+/-</v>
      </c>
      <c r="J31" s="12" t="str">
        <f t="shared" si="4"/>
        <v>0.2</v>
      </c>
      <c r="K31" s="13">
        <f t="shared" si="5"/>
        <v>0.12158054711246201</v>
      </c>
      <c r="L31" s="13">
        <f t="shared" si="6"/>
        <v>-0.29999999999999982</v>
      </c>
      <c r="M31" s="13">
        <f t="shared" si="7"/>
        <v>0.1359311840425404</v>
      </c>
      <c r="N31" s="13">
        <f t="shared" si="8"/>
        <v>-2.2069990937922914</v>
      </c>
      <c r="O31" s="12" t="s">
        <v>244</v>
      </c>
    </row>
    <row r="32" spans="1:15" x14ac:dyDescent="0.25">
      <c r="A32" s="30">
        <v>22</v>
      </c>
      <c r="B32" s="31" t="s">
        <v>208</v>
      </c>
      <c r="C32" s="32">
        <v>3.5</v>
      </c>
      <c r="D32" s="33" t="s">
        <v>210</v>
      </c>
      <c r="E32" s="48" t="str">
        <f t="shared" si="0"/>
        <v>Not Significantly Different</v>
      </c>
      <c r="G32" s="12">
        <f t="shared" si="1"/>
        <v>3.5</v>
      </c>
      <c r="H32" s="12">
        <f t="shared" si="2"/>
        <v>6</v>
      </c>
      <c r="I32" s="12" t="str">
        <f t="shared" si="3"/>
        <v>+/-</v>
      </c>
      <c r="J32" s="12" t="str">
        <f t="shared" si="4"/>
        <v>0.2</v>
      </c>
      <c r="K32" s="13">
        <f t="shared" si="5"/>
        <v>0.12158054711246201</v>
      </c>
      <c r="L32" s="13">
        <f t="shared" si="6"/>
        <v>0</v>
      </c>
      <c r="M32" s="13">
        <f t="shared" si="7"/>
        <v>0.1359311840425404</v>
      </c>
      <c r="N32" s="13">
        <f t="shared" si="8"/>
        <v>0</v>
      </c>
      <c r="O32" s="12" t="s">
        <v>247</v>
      </c>
    </row>
    <row r="33" spans="1:15" x14ac:dyDescent="0.25">
      <c r="A33" s="30">
        <v>22</v>
      </c>
      <c r="B33" s="31" t="s">
        <v>219</v>
      </c>
      <c r="C33" s="32">
        <v>3.5</v>
      </c>
      <c r="D33" s="33" t="s">
        <v>228</v>
      </c>
      <c r="E33" s="48" t="str">
        <f t="shared" si="0"/>
        <v>Not Significantly Different</v>
      </c>
      <c r="G33" s="12">
        <f t="shared" si="1"/>
        <v>3.5</v>
      </c>
      <c r="H33" s="12">
        <f t="shared" si="2"/>
        <v>6</v>
      </c>
      <c r="I33" s="12" t="str">
        <f t="shared" si="3"/>
        <v>+/-</v>
      </c>
      <c r="J33" s="12" t="str">
        <f t="shared" si="4"/>
        <v>0.3</v>
      </c>
      <c r="K33" s="13">
        <f t="shared" si="5"/>
        <v>0.18237082066869301</v>
      </c>
      <c r="L33" s="13">
        <f t="shared" si="6"/>
        <v>0</v>
      </c>
      <c r="M33" s="13">
        <f t="shared" si="7"/>
        <v>0.19223572402239389</v>
      </c>
      <c r="N33" s="13">
        <f t="shared" si="8"/>
        <v>0</v>
      </c>
      <c r="O33" s="12" t="s">
        <v>249</v>
      </c>
    </row>
    <row r="34" spans="1:15" x14ac:dyDescent="0.25">
      <c r="A34" s="30">
        <v>22</v>
      </c>
      <c r="B34" s="31" t="s">
        <v>227</v>
      </c>
      <c r="C34" s="32">
        <v>3.5</v>
      </c>
      <c r="D34" s="33" t="s">
        <v>228</v>
      </c>
      <c r="E34" s="48" t="str">
        <f t="shared" si="0"/>
        <v>Not Significantly Different</v>
      </c>
      <c r="G34" s="12">
        <f t="shared" si="1"/>
        <v>3.5</v>
      </c>
      <c r="H34" s="12">
        <f t="shared" si="2"/>
        <v>6</v>
      </c>
      <c r="I34" s="12" t="str">
        <f t="shared" si="3"/>
        <v>+/-</v>
      </c>
      <c r="J34" s="12" t="str">
        <f t="shared" si="4"/>
        <v>0.3</v>
      </c>
      <c r="K34" s="13">
        <f t="shared" si="5"/>
        <v>0.18237082066869301</v>
      </c>
      <c r="L34" s="13">
        <f t="shared" si="6"/>
        <v>0</v>
      </c>
      <c r="M34" s="13">
        <f t="shared" si="7"/>
        <v>0.19223572402239389</v>
      </c>
      <c r="N34" s="13">
        <f t="shared" si="8"/>
        <v>0</v>
      </c>
      <c r="O34" s="12" t="s">
        <v>240</v>
      </c>
    </row>
    <row r="35" spans="1:15" x14ac:dyDescent="0.25">
      <c r="A35" s="30">
        <v>22</v>
      </c>
      <c r="B35" s="31" t="s">
        <v>262</v>
      </c>
      <c r="C35" s="32">
        <v>3.5</v>
      </c>
      <c r="D35" s="33" t="s">
        <v>210</v>
      </c>
      <c r="E35" s="48" t="str">
        <f t="shared" si="0"/>
        <v>Not Significantly Different</v>
      </c>
      <c r="G35" s="12">
        <f t="shared" si="1"/>
        <v>3.5</v>
      </c>
      <c r="H35" s="12">
        <f t="shared" si="2"/>
        <v>6</v>
      </c>
      <c r="I35" s="12" t="str">
        <f t="shared" si="3"/>
        <v>+/-</v>
      </c>
      <c r="J35" s="12" t="str">
        <f t="shared" si="4"/>
        <v>0.2</v>
      </c>
      <c r="K35" s="13">
        <f t="shared" si="5"/>
        <v>0.12158054711246201</v>
      </c>
      <c r="L35" s="13">
        <f t="shared" si="6"/>
        <v>0</v>
      </c>
      <c r="M35" s="13">
        <f t="shared" si="7"/>
        <v>0.1359311840425404</v>
      </c>
      <c r="N35" s="13">
        <f t="shared" si="8"/>
        <v>0</v>
      </c>
      <c r="O35" s="12" t="s">
        <v>250</v>
      </c>
    </row>
    <row r="36" spans="1:15" x14ac:dyDescent="0.25">
      <c r="A36" s="30">
        <v>26</v>
      </c>
      <c r="B36" s="31" t="s">
        <v>225</v>
      </c>
      <c r="C36" s="32">
        <v>3.3</v>
      </c>
      <c r="D36" s="33" t="s">
        <v>210</v>
      </c>
      <c r="E36" s="48" t="str">
        <f t="shared" si="0"/>
        <v>Not Significantly Different</v>
      </c>
      <c r="G36" s="12">
        <f t="shared" si="1"/>
        <v>3.3</v>
      </c>
      <c r="H36" s="12">
        <f t="shared" si="2"/>
        <v>6</v>
      </c>
      <c r="I36" s="12" t="str">
        <f t="shared" si="3"/>
        <v>+/-</v>
      </c>
      <c r="J36" s="12" t="str">
        <f t="shared" si="4"/>
        <v>0.2</v>
      </c>
      <c r="K36" s="13">
        <f t="shared" si="5"/>
        <v>0.12158054711246201</v>
      </c>
      <c r="L36" s="13">
        <f t="shared" si="6"/>
        <v>0.20000000000000018</v>
      </c>
      <c r="M36" s="13">
        <f t="shared" si="7"/>
        <v>0.1359311840425404</v>
      </c>
      <c r="N36" s="13">
        <f t="shared" si="8"/>
        <v>1.471332729194863</v>
      </c>
      <c r="O36" s="12" t="s">
        <v>242</v>
      </c>
    </row>
    <row r="37" spans="1:15" x14ac:dyDescent="0.25">
      <c r="A37" s="30">
        <v>27</v>
      </c>
      <c r="B37" s="31" t="s">
        <v>244</v>
      </c>
      <c r="C37" s="32">
        <v>3.2</v>
      </c>
      <c r="D37" s="33" t="s">
        <v>210</v>
      </c>
      <c r="E37" s="48" t="str">
        <f t="shared" si="0"/>
        <v>Significantly Different</v>
      </c>
      <c r="G37" s="12">
        <f t="shared" si="1"/>
        <v>3.2</v>
      </c>
      <c r="H37" s="12">
        <f t="shared" si="2"/>
        <v>6</v>
      </c>
      <c r="I37" s="12" t="str">
        <f t="shared" si="3"/>
        <v>+/-</v>
      </c>
      <c r="J37" s="12" t="str">
        <f t="shared" si="4"/>
        <v>0.2</v>
      </c>
      <c r="K37" s="13">
        <f t="shared" si="5"/>
        <v>0.12158054711246201</v>
      </c>
      <c r="L37" s="13">
        <f t="shared" si="6"/>
        <v>0.29999999999999982</v>
      </c>
      <c r="M37" s="13">
        <f t="shared" si="7"/>
        <v>0.1359311840425404</v>
      </c>
      <c r="N37" s="13">
        <f t="shared" si="8"/>
        <v>2.2069990937922914</v>
      </c>
      <c r="O37" s="12" t="s">
        <v>223</v>
      </c>
    </row>
    <row r="38" spans="1:15" x14ac:dyDescent="0.25">
      <c r="A38" s="30">
        <v>27</v>
      </c>
      <c r="B38" s="31" t="s">
        <v>240</v>
      </c>
      <c r="C38" s="32">
        <v>3.2</v>
      </c>
      <c r="D38" s="33" t="s">
        <v>206</v>
      </c>
      <c r="E38" s="48" t="str">
        <f t="shared" si="0"/>
        <v>Significantly Different</v>
      </c>
      <c r="G38" s="12">
        <f t="shared" si="1"/>
        <v>3.2</v>
      </c>
      <c r="H38" s="12">
        <f t="shared" si="2"/>
        <v>6</v>
      </c>
      <c r="I38" s="12" t="str">
        <f t="shared" si="3"/>
        <v>+/-</v>
      </c>
      <c r="J38" s="12" t="str">
        <f t="shared" si="4"/>
        <v>0.1</v>
      </c>
      <c r="K38" s="13">
        <f t="shared" si="5"/>
        <v>6.0790273556231005E-2</v>
      </c>
      <c r="L38" s="13">
        <f t="shared" si="6"/>
        <v>0.29999999999999982</v>
      </c>
      <c r="M38" s="13">
        <f t="shared" si="7"/>
        <v>8.5970429323592404E-2</v>
      </c>
      <c r="N38" s="13">
        <f t="shared" si="8"/>
        <v>3.4895719651556099</v>
      </c>
      <c r="O38" s="12" t="s">
        <v>227</v>
      </c>
    </row>
    <row r="39" spans="1:15" x14ac:dyDescent="0.25">
      <c r="A39" s="30">
        <v>27</v>
      </c>
      <c r="B39" s="31" t="s">
        <v>216</v>
      </c>
      <c r="C39" s="32">
        <v>3.2</v>
      </c>
      <c r="D39" s="33" t="s">
        <v>253</v>
      </c>
      <c r="E39" s="48" t="str">
        <f t="shared" si="0"/>
        <v>Not Significantly Different</v>
      </c>
      <c r="G39" s="12">
        <f t="shared" si="1"/>
        <v>3.2</v>
      </c>
      <c r="H39" s="12">
        <f t="shared" si="2"/>
        <v>6</v>
      </c>
      <c r="I39" s="12" t="str">
        <f t="shared" si="3"/>
        <v>+/-</v>
      </c>
      <c r="J39" s="12" t="str">
        <f t="shared" si="4"/>
        <v>0.6</v>
      </c>
      <c r="K39" s="13">
        <f t="shared" si="5"/>
        <v>0.36474164133738601</v>
      </c>
      <c r="L39" s="13">
        <f t="shared" si="6"/>
        <v>0.29999999999999982</v>
      </c>
      <c r="M39" s="13">
        <f t="shared" si="7"/>
        <v>0.36977279819442066</v>
      </c>
      <c r="N39" s="13">
        <f t="shared" si="8"/>
        <v>0.8113090023519377</v>
      </c>
      <c r="O39" s="12" t="s">
        <v>254</v>
      </c>
    </row>
    <row r="40" spans="1:15" x14ac:dyDescent="0.25">
      <c r="A40" s="30">
        <v>30</v>
      </c>
      <c r="B40" s="31" t="s">
        <v>237</v>
      </c>
      <c r="C40" s="32">
        <v>3.1</v>
      </c>
      <c r="D40" s="33" t="s">
        <v>210</v>
      </c>
      <c r="E40" s="48" t="str">
        <f t="shared" si="0"/>
        <v>Significantly Different</v>
      </c>
      <c r="G40" s="12">
        <f t="shared" si="1"/>
        <v>3.1</v>
      </c>
      <c r="H40" s="12">
        <f t="shared" si="2"/>
        <v>6</v>
      </c>
      <c r="I40" s="12" t="str">
        <f t="shared" si="3"/>
        <v>+/-</v>
      </c>
      <c r="J40" s="12" t="str">
        <f t="shared" si="4"/>
        <v>0.2</v>
      </c>
      <c r="K40" s="13">
        <f t="shared" si="5"/>
        <v>0.12158054711246201</v>
      </c>
      <c r="L40" s="13">
        <f t="shared" si="6"/>
        <v>0.39999999999999991</v>
      </c>
      <c r="M40" s="13">
        <f t="shared" si="7"/>
        <v>0.1359311840425404</v>
      </c>
      <c r="N40" s="13">
        <f t="shared" si="8"/>
        <v>2.9426654583897229</v>
      </c>
      <c r="O40" s="12" t="s">
        <v>214</v>
      </c>
    </row>
    <row r="41" spans="1:15" x14ac:dyDescent="0.25">
      <c r="A41" s="30">
        <v>30</v>
      </c>
      <c r="B41" s="31" t="s">
        <v>250</v>
      </c>
      <c r="C41" s="32">
        <v>3.1</v>
      </c>
      <c r="D41" s="33" t="s">
        <v>210</v>
      </c>
      <c r="E41" s="48" t="str">
        <f t="shared" si="0"/>
        <v>Significantly Different</v>
      </c>
      <c r="G41" s="12">
        <f t="shared" si="1"/>
        <v>3.1</v>
      </c>
      <c r="H41" s="12">
        <f t="shared" si="2"/>
        <v>6</v>
      </c>
      <c r="I41" s="12" t="str">
        <f t="shared" si="3"/>
        <v>+/-</v>
      </c>
      <c r="J41" s="12" t="str">
        <f t="shared" si="4"/>
        <v>0.2</v>
      </c>
      <c r="K41" s="13">
        <f t="shared" si="5"/>
        <v>0.12158054711246201</v>
      </c>
      <c r="L41" s="13">
        <f t="shared" si="6"/>
        <v>0.39999999999999991</v>
      </c>
      <c r="M41" s="13">
        <f t="shared" si="7"/>
        <v>0.1359311840425404</v>
      </c>
      <c r="N41" s="13">
        <f t="shared" si="8"/>
        <v>2.9426654583897229</v>
      </c>
      <c r="O41" s="12" t="s">
        <v>257</v>
      </c>
    </row>
    <row r="42" spans="1:15" x14ac:dyDescent="0.25">
      <c r="A42" s="30">
        <v>32</v>
      </c>
      <c r="B42" s="31" t="s">
        <v>236</v>
      </c>
      <c r="C42" s="32">
        <v>2.9</v>
      </c>
      <c r="D42" s="33" t="s">
        <v>210</v>
      </c>
      <c r="E42" s="48" t="str">
        <f t="shared" si="0"/>
        <v>Significantly Different</v>
      </c>
      <c r="G42" s="12">
        <f t="shared" si="1"/>
        <v>2.9</v>
      </c>
      <c r="H42" s="12">
        <f t="shared" si="2"/>
        <v>6</v>
      </c>
      <c r="I42" s="12" t="str">
        <f t="shared" si="3"/>
        <v>+/-</v>
      </c>
      <c r="J42" s="12" t="str">
        <f t="shared" si="4"/>
        <v>0.2</v>
      </c>
      <c r="K42" s="13">
        <f t="shared" si="5"/>
        <v>0.12158054711246201</v>
      </c>
      <c r="L42" s="13">
        <f t="shared" si="6"/>
        <v>0.60000000000000009</v>
      </c>
      <c r="M42" s="13">
        <f t="shared" si="7"/>
        <v>0.1359311840425404</v>
      </c>
      <c r="N42" s="13">
        <f t="shared" si="8"/>
        <v>4.4139981875845855</v>
      </c>
      <c r="O42" s="12" t="s">
        <v>252</v>
      </c>
    </row>
    <row r="43" spans="1:15" x14ac:dyDescent="0.25">
      <c r="A43" s="30">
        <v>33</v>
      </c>
      <c r="B43" s="31" t="s">
        <v>242</v>
      </c>
      <c r="C43" s="32">
        <v>2.8</v>
      </c>
      <c r="D43" s="33" t="s">
        <v>210</v>
      </c>
      <c r="E43" s="48" t="str">
        <f t="shared" si="0"/>
        <v>Significantly Different</v>
      </c>
      <c r="G43" s="12">
        <f t="shared" si="1"/>
        <v>2.8</v>
      </c>
      <c r="H43" s="12">
        <f t="shared" si="2"/>
        <v>6</v>
      </c>
      <c r="I43" s="12" t="str">
        <f t="shared" si="3"/>
        <v>+/-</v>
      </c>
      <c r="J43" s="12" t="str">
        <f t="shared" si="4"/>
        <v>0.2</v>
      </c>
      <c r="K43" s="13">
        <f t="shared" si="5"/>
        <v>0.12158054711246201</v>
      </c>
      <c r="L43" s="13">
        <f t="shared" si="6"/>
        <v>0.70000000000000018</v>
      </c>
      <c r="M43" s="13">
        <f t="shared" si="7"/>
        <v>0.1359311840425404</v>
      </c>
      <c r="N43" s="13">
        <f t="shared" si="8"/>
        <v>5.149664552182017</v>
      </c>
      <c r="O43" s="12" t="s">
        <v>259</v>
      </c>
    </row>
    <row r="44" spans="1:15" x14ac:dyDescent="0.25">
      <c r="A44" s="30">
        <v>34</v>
      </c>
      <c r="B44" s="31" t="s">
        <v>233</v>
      </c>
      <c r="C44" s="32">
        <v>2.6</v>
      </c>
      <c r="D44" s="33" t="s">
        <v>255</v>
      </c>
      <c r="E44" s="48" t="str">
        <f t="shared" si="0"/>
        <v>Significantly Different</v>
      </c>
      <c r="G44" s="12">
        <f t="shared" si="1"/>
        <v>2.6</v>
      </c>
      <c r="H44" s="12">
        <f t="shared" si="2"/>
        <v>6</v>
      </c>
      <c r="I44" s="12" t="str">
        <f t="shared" si="3"/>
        <v>+/-</v>
      </c>
      <c r="J44" s="12" t="str">
        <f t="shared" si="4"/>
        <v>0.4</v>
      </c>
      <c r="K44" s="13">
        <f t="shared" si="5"/>
        <v>0.24316109422492402</v>
      </c>
      <c r="L44" s="13">
        <f t="shared" si="6"/>
        <v>0.89999999999999991</v>
      </c>
      <c r="M44" s="13">
        <f t="shared" si="7"/>
        <v>0.25064471888253259</v>
      </c>
      <c r="N44" s="13">
        <f t="shared" si="8"/>
        <v>3.5907399286629089</v>
      </c>
      <c r="O44" s="12" t="s">
        <v>261</v>
      </c>
    </row>
    <row r="45" spans="1:15" x14ac:dyDescent="0.25">
      <c r="A45" s="30">
        <v>35</v>
      </c>
      <c r="B45" s="31" t="s">
        <v>218</v>
      </c>
      <c r="C45" s="32">
        <v>2.4</v>
      </c>
      <c r="D45" s="33" t="s">
        <v>206</v>
      </c>
      <c r="E45" s="48" t="str">
        <f t="shared" si="0"/>
        <v>Significantly Different</v>
      </c>
      <c r="G45" s="12">
        <f t="shared" si="1"/>
        <v>2.4</v>
      </c>
      <c r="H45" s="12">
        <f t="shared" si="2"/>
        <v>6</v>
      </c>
      <c r="I45" s="12" t="str">
        <f t="shared" si="3"/>
        <v>+/-</v>
      </c>
      <c r="J45" s="12" t="str">
        <f t="shared" si="4"/>
        <v>0.1</v>
      </c>
      <c r="K45" s="13">
        <f t="shared" si="5"/>
        <v>6.0790273556231005E-2</v>
      </c>
      <c r="L45" s="13">
        <f t="shared" si="6"/>
        <v>1.1000000000000001</v>
      </c>
      <c r="M45" s="13">
        <f t="shared" si="7"/>
        <v>8.5970429323592404E-2</v>
      </c>
      <c r="N45" s="13">
        <f t="shared" si="8"/>
        <v>12.795097205570579</v>
      </c>
      <c r="O45" s="12" t="s">
        <v>230</v>
      </c>
    </row>
    <row r="46" spans="1:15" x14ac:dyDescent="0.25">
      <c r="A46" s="30">
        <v>35</v>
      </c>
      <c r="B46" s="31" t="s">
        <v>234</v>
      </c>
      <c r="C46" s="32">
        <v>2.4</v>
      </c>
      <c r="D46" s="33" t="s">
        <v>206</v>
      </c>
      <c r="E46" s="48" t="str">
        <f t="shared" si="0"/>
        <v>Significantly Different</v>
      </c>
      <c r="G46" s="12">
        <f t="shared" si="1"/>
        <v>2.4</v>
      </c>
      <c r="H46" s="12">
        <f t="shared" si="2"/>
        <v>6</v>
      </c>
      <c r="I46" s="12" t="str">
        <f t="shared" si="3"/>
        <v>+/-</v>
      </c>
      <c r="J46" s="12" t="str">
        <f t="shared" si="4"/>
        <v>0.1</v>
      </c>
      <c r="K46" s="13">
        <f t="shared" si="5"/>
        <v>6.0790273556231005E-2</v>
      </c>
      <c r="L46" s="13">
        <f t="shared" si="6"/>
        <v>1.1000000000000001</v>
      </c>
      <c r="M46" s="13">
        <f t="shared" si="7"/>
        <v>8.5970429323592404E-2</v>
      </c>
      <c r="N46" s="13">
        <f t="shared" si="8"/>
        <v>12.795097205570579</v>
      </c>
      <c r="O46" s="12" t="s">
        <v>243</v>
      </c>
    </row>
    <row r="47" spans="1:15" x14ac:dyDescent="0.25">
      <c r="A47" s="30">
        <v>37</v>
      </c>
      <c r="B47" s="31" t="s">
        <v>211</v>
      </c>
      <c r="C47" s="32">
        <v>2.2999999999999998</v>
      </c>
      <c r="D47" s="33" t="s">
        <v>255</v>
      </c>
      <c r="E47" s="48" t="str">
        <f t="shared" si="0"/>
        <v>Significantly Different</v>
      </c>
      <c r="G47" s="12">
        <f t="shared" si="1"/>
        <v>2.2999999999999998</v>
      </c>
      <c r="H47" s="12">
        <f t="shared" si="2"/>
        <v>6</v>
      </c>
      <c r="I47" s="12" t="str">
        <f t="shared" si="3"/>
        <v>+/-</v>
      </c>
      <c r="J47" s="12" t="str">
        <f t="shared" si="4"/>
        <v>0.4</v>
      </c>
      <c r="K47" s="13">
        <f t="shared" si="5"/>
        <v>0.24316109422492402</v>
      </c>
      <c r="L47" s="13">
        <f t="shared" si="6"/>
        <v>1.2000000000000002</v>
      </c>
      <c r="M47" s="13">
        <f t="shared" si="7"/>
        <v>0.25064471888253259</v>
      </c>
      <c r="N47" s="13">
        <f t="shared" si="8"/>
        <v>4.7876532382172128</v>
      </c>
      <c r="O47" s="12" t="s">
        <v>260</v>
      </c>
    </row>
    <row r="48" spans="1:15" x14ac:dyDescent="0.25">
      <c r="A48" s="30">
        <v>37</v>
      </c>
      <c r="B48" s="31" t="s">
        <v>247</v>
      </c>
      <c r="C48" s="32">
        <v>2.2999999999999998</v>
      </c>
      <c r="D48" s="33" t="s">
        <v>210</v>
      </c>
      <c r="E48" s="48" t="str">
        <f t="shared" si="0"/>
        <v>Significantly Different</v>
      </c>
      <c r="G48" s="12">
        <f t="shared" si="1"/>
        <v>2.2999999999999998</v>
      </c>
      <c r="H48" s="12">
        <f t="shared" si="2"/>
        <v>6</v>
      </c>
      <c r="I48" s="12" t="str">
        <f t="shared" si="3"/>
        <v>+/-</v>
      </c>
      <c r="J48" s="12" t="str">
        <f t="shared" si="4"/>
        <v>0.2</v>
      </c>
      <c r="K48" s="13">
        <f t="shared" si="5"/>
        <v>0.12158054711246201</v>
      </c>
      <c r="L48" s="13">
        <f t="shared" si="6"/>
        <v>1.2000000000000002</v>
      </c>
      <c r="M48" s="13">
        <f t="shared" si="7"/>
        <v>0.1359311840425404</v>
      </c>
      <c r="N48" s="13">
        <f t="shared" si="8"/>
        <v>8.827996375169171</v>
      </c>
      <c r="O48" s="12" t="s">
        <v>239</v>
      </c>
    </row>
    <row r="49" spans="1:15" x14ac:dyDescent="0.25">
      <c r="A49" s="30">
        <v>37</v>
      </c>
      <c r="B49" s="31" t="s">
        <v>252</v>
      </c>
      <c r="C49" s="32">
        <v>2.2999999999999998</v>
      </c>
      <c r="D49" s="33" t="s">
        <v>210</v>
      </c>
      <c r="E49" s="48" t="str">
        <f t="shared" si="0"/>
        <v>Significantly Different</v>
      </c>
      <c r="G49" s="12">
        <f t="shared" si="1"/>
        <v>2.2999999999999998</v>
      </c>
      <c r="H49" s="12">
        <f t="shared" si="2"/>
        <v>6</v>
      </c>
      <c r="I49" s="12" t="str">
        <f t="shared" si="3"/>
        <v>+/-</v>
      </c>
      <c r="J49" s="12" t="str">
        <f t="shared" si="4"/>
        <v>0.2</v>
      </c>
      <c r="K49" s="13">
        <f t="shared" si="5"/>
        <v>0.12158054711246201</v>
      </c>
      <c r="L49" s="13">
        <f t="shared" si="6"/>
        <v>1.2000000000000002</v>
      </c>
      <c r="M49" s="13">
        <f t="shared" si="7"/>
        <v>0.1359311840425404</v>
      </c>
      <c r="N49" s="13">
        <f t="shared" si="8"/>
        <v>8.827996375169171</v>
      </c>
      <c r="O49" s="12" t="s">
        <v>248</v>
      </c>
    </row>
    <row r="50" spans="1:15" x14ac:dyDescent="0.25">
      <c r="A50" s="30">
        <v>40</v>
      </c>
      <c r="B50" s="31" t="s">
        <v>207</v>
      </c>
      <c r="C50" s="32">
        <v>2.2000000000000002</v>
      </c>
      <c r="D50" s="33" t="s">
        <v>228</v>
      </c>
      <c r="E50" s="48" t="str">
        <f t="shared" si="0"/>
        <v>Significantly Different</v>
      </c>
      <c r="G50" s="12">
        <f t="shared" si="1"/>
        <v>2.2000000000000002</v>
      </c>
      <c r="H50" s="12">
        <f t="shared" si="2"/>
        <v>6</v>
      </c>
      <c r="I50" s="12" t="str">
        <f t="shared" si="3"/>
        <v>+/-</v>
      </c>
      <c r="J50" s="12" t="str">
        <f t="shared" si="4"/>
        <v>0.3</v>
      </c>
      <c r="K50" s="13">
        <f t="shared" si="5"/>
        <v>0.18237082066869301</v>
      </c>
      <c r="L50" s="13">
        <f t="shared" si="6"/>
        <v>1.2999999999999998</v>
      </c>
      <c r="M50" s="13">
        <f t="shared" si="7"/>
        <v>0.19223572402239389</v>
      </c>
      <c r="N50" s="13">
        <f t="shared" si="8"/>
        <v>6.7625307762700784</v>
      </c>
      <c r="O50" s="12" t="s">
        <v>245</v>
      </c>
    </row>
    <row r="51" spans="1:15" x14ac:dyDescent="0.25">
      <c r="A51" s="30">
        <v>40</v>
      </c>
      <c r="B51" s="31" t="s">
        <v>214</v>
      </c>
      <c r="C51" s="32">
        <v>2.2000000000000002</v>
      </c>
      <c r="D51" s="33" t="s">
        <v>228</v>
      </c>
      <c r="E51" s="48" t="str">
        <f t="shared" si="0"/>
        <v>Significantly Different</v>
      </c>
      <c r="G51" s="12">
        <f t="shared" si="1"/>
        <v>2.2000000000000002</v>
      </c>
      <c r="H51" s="12">
        <f t="shared" si="2"/>
        <v>6</v>
      </c>
      <c r="I51" s="12" t="str">
        <f t="shared" si="3"/>
        <v>+/-</v>
      </c>
      <c r="J51" s="12" t="str">
        <f t="shared" si="4"/>
        <v>0.3</v>
      </c>
      <c r="K51" s="13">
        <f t="shared" si="5"/>
        <v>0.18237082066869301</v>
      </c>
      <c r="L51" s="13">
        <f t="shared" si="6"/>
        <v>1.2999999999999998</v>
      </c>
      <c r="M51" s="13">
        <f t="shared" si="7"/>
        <v>0.19223572402239389</v>
      </c>
      <c r="N51" s="13">
        <f t="shared" si="8"/>
        <v>6.7625307762700784</v>
      </c>
      <c r="O51" s="12" t="s">
        <v>263</v>
      </c>
    </row>
    <row r="52" spans="1:15" x14ac:dyDescent="0.25">
      <c r="A52" s="30">
        <v>40</v>
      </c>
      <c r="B52" s="31" t="s">
        <v>257</v>
      </c>
      <c r="C52" s="32">
        <v>2.2000000000000002</v>
      </c>
      <c r="D52" s="33" t="s">
        <v>206</v>
      </c>
      <c r="E52" s="48" t="str">
        <f t="shared" si="0"/>
        <v>Significantly Different</v>
      </c>
      <c r="G52" s="12">
        <f t="shared" si="1"/>
        <v>2.2000000000000002</v>
      </c>
      <c r="H52" s="12">
        <f t="shared" si="2"/>
        <v>6</v>
      </c>
      <c r="I52" s="12" t="str">
        <f t="shared" si="3"/>
        <v>+/-</v>
      </c>
      <c r="J52" s="12" t="str">
        <f t="shared" si="4"/>
        <v>0.1</v>
      </c>
      <c r="K52" s="13">
        <f t="shared" si="5"/>
        <v>6.0790273556231005E-2</v>
      </c>
      <c r="L52" s="13">
        <f t="shared" si="6"/>
        <v>1.2999999999999998</v>
      </c>
      <c r="M52" s="13">
        <f t="shared" si="7"/>
        <v>8.5970429323592404E-2</v>
      </c>
      <c r="N52" s="13">
        <f t="shared" si="8"/>
        <v>15.121478515674317</v>
      </c>
      <c r="O52" s="12" t="s">
        <v>238</v>
      </c>
    </row>
    <row r="53" spans="1:15" x14ac:dyDescent="0.25">
      <c r="A53" s="30">
        <v>40</v>
      </c>
      <c r="B53" s="31" t="s">
        <v>209</v>
      </c>
      <c r="C53" s="32">
        <v>2.2000000000000002</v>
      </c>
      <c r="D53" s="33" t="s">
        <v>255</v>
      </c>
      <c r="E53" s="48" t="str">
        <f t="shared" si="0"/>
        <v>Significantly Different</v>
      </c>
      <c r="G53" s="12">
        <f t="shared" si="1"/>
        <v>2.2000000000000002</v>
      </c>
      <c r="H53" s="12">
        <f t="shared" si="2"/>
        <v>6</v>
      </c>
      <c r="I53" s="12" t="str">
        <f t="shared" si="3"/>
        <v>+/-</v>
      </c>
      <c r="J53" s="12" t="str">
        <f t="shared" si="4"/>
        <v>0.4</v>
      </c>
      <c r="K53" s="13">
        <f t="shared" si="5"/>
        <v>0.24316109422492402</v>
      </c>
      <c r="L53" s="13">
        <f t="shared" si="6"/>
        <v>1.2999999999999998</v>
      </c>
      <c r="M53" s="13">
        <f t="shared" si="7"/>
        <v>0.25064471888253259</v>
      </c>
      <c r="N53" s="13">
        <f t="shared" si="8"/>
        <v>5.1866243414019788</v>
      </c>
      <c r="O53" s="12" t="s">
        <v>251</v>
      </c>
    </row>
    <row r="54" spans="1:15" x14ac:dyDescent="0.25">
      <c r="A54" s="30">
        <v>44</v>
      </c>
      <c r="B54" s="31" t="s">
        <v>243</v>
      </c>
      <c r="C54" s="32">
        <v>2</v>
      </c>
      <c r="D54" s="33" t="s">
        <v>206</v>
      </c>
      <c r="E54" s="48" t="str">
        <f t="shared" si="0"/>
        <v>Significantly Different</v>
      </c>
      <c r="G54" s="12">
        <f t="shared" si="1"/>
        <v>2</v>
      </c>
      <c r="H54" s="12">
        <f t="shared" si="2"/>
        <v>6</v>
      </c>
      <c r="I54" s="12" t="str">
        <f t="shared" si="3"/>
        <v>+/-</v>
      </c>
      <c r="J54" s="12" t="str">
        <f t="shared" si="4"/>
        <v>0.1</v>
      </c>
      <c r="K54" s="13">
        <f t="shared" si="5"/>
        <v>6.0790273556231005E-2</v>
      </c>
      <c r="L54" s="13">
        <f t="shared" si="6"/>
        <v>1.5</v>
      </c>
      <c r="M54" s="13">
        <f t="shared" si="7"/>
        <v>8.5970429323592404E-2</v>
      </c>
      <c r="N54" s="13">
        <f t="shared" si="8"/>
        <v>17.44785982577806</v>
      </c>
      <c r="O54" s="12" t="s">
        <v>258</v>
      </c>
    </row>
    <row r="55" spans="1:15" x14ac:dyDescent="0.25">
      <c r="A55" s="30">
        <v>45</v>
      </c>
      <c r="B55" s="31" t="s">
        <v>249</v>
      </c>
      <c r="C55" s="32">
        <v>1.8</v>
      </c>
      <c r="D55" s="33" t="s">
        <v>206</v>
      </c>
      <c r="E55" s="48" t="str">
        <f t="shared" si="0"/>
        <v>Significantly Different</v>
      </c>
      <c r="G55" s="12">
        <f t="shared" si="1"/>
        <v>1.8</v>
      </c>
      <c r="H55" s="12">
        <f t="shared" si="2"/>
        <v>6</v>
      </c>
      <c r="I55" s="12" t="str">
        <f t="shared" si="3"/>
        <v>+/-</v>
      </c>
      <c r="J55" s="12" t="str">
        <f t="shared" si="4"/>
        <v>0.1</v>
      </c>
      <c r="K55" s="13">
        <f t="shared" si="5"/>
        <v>6.0790273556231005E-2</v>
      </c>
      <c r="L55" s="13">
        <f t="shared" si="6"/>
        <v>1.7</v>
      </c>
      <c r="M55" s="13">
        <f t="shared" si="7"/>
        <v>8.5970429323592404E-2</v>
      </c>
      <c r="N55" s="13">
        <f t="shared" si="8"/>
        <v>19.774241135881802</v>
      </c>
      <c r="O55" s="12" t="s">
        <v>232</v>
      </c>
    </row>
    <row r="56" spans="1:15" x14ac:dyDescent="0.25">
      <c r="A56" s="30">
        <v>45</v>
      </c>
      <c r="B56" s="31" t="s">
        <v>248</v>
      </c>
      <c r="C56" s="32">
        <v>1.8</v>
      </c>
      <c r="D56" s="33" t="s">
        <v>206</v>
      </c>
      <c r="E56" s="48" t="str">
        <f t="shared" si="0"/>
        <v>Significantly Different</v>
      </c>
      <c r="G56" s="12">
        <f t="shared" si="1"/>
        <v>1.8</v>
      </c>
      <c r="H56" s="12">
        <f t="shared" si="2"/>
        <v>6</v>
      </c>
      <c r="I56" s="12" t="str">
        <f t="shared" si="3"/>
        <v>+/-</v>
      </c>
      <c r="J56" s="12" t="str">
        <f t="shared" si="4"/>
        <v>0.1</v>
      </c>
      <c r="K56" s="13">
        <f t="shared" si="5"/>
        <v>6.0790273556231005E-2</v>
      </c>
      <c r="L56" s="13">
        <f t="shared" si="6"/>
        <v>1.7</v>
      </c>
      <c r="M56" s="13">
        <f t="shared" si="7"/>
        <v>8.5970429323592404E-2</v>
      </c>
      <c r="N56" s="13">
        <f t="shared" si="8"/>
        <v>19.774241135881802</v>
      </c>
      <c r="O56" s="12" t="s">
        <v>209</v>
      </c>
    </row>
    <row r="57" spans="1:15" x14ac:dyDescent="0.25">
      <c r="A57" s="30">
        <v>47</v>
      </c>
      <c r="B57" s="31" t="s">
        <v>222</v>
      </c>
      <c r="C57" s="32">
        <v>1.6</v>
      </c>
      <c r="D57" s="33" t="s">
        <v>210</v>
      </c>
      <c r="E57" s="48" t="str">
        <f t="shared" si="0"/>
        <v>Significantly Different</v>
      </c>
      <c r="G57" s="12">
        <f t="shared" si="1"/>
        <v>1.6</v>
      </c>
      <c r="H57" s="12">
        <f t="shared" si="2"/>
        <v>6</v>
      </c>
      <c r="I57" s="12" t="str">
        <f t="shared" si="3"/>
        <v>+/-</v>
      </c>
      <c r="J57" s="12" t="str">
        <f t="shared" si="4"/>
        <v>0.2</v>
      </c>
      <c r="K57" s="13">
        <f t="shared" si="5"/>
        <v>0.12158054711246201</v>
      </c>
      <c r="L57" s="13">
        <f t="shared" si="6"/>
        <v>1.9</v>
      </c>
      <c r="M57" s="13">
        <f t="shared" si="7"/>
        <v>0.1359311840425404</v>
      </c>
      <c r="N57" s="13">
        <f t="shared" si="8"/>
        <v>13.977660927351186</v>
      </c>
      <c r="O57" s="12" t="s">
        <v>262</v>
      </c>
    </row>
    <row r="58" spans="1:15" x14ac:dyDescent="0.25">
      <c r="A58" s="30">
        <v>47</v>
      </c>
      <c r="B58" s="31" t="s">
        <v>235</v>
      </c>
      <c r="C58" s="32">
        <v>1.6</v>
      </c>
      <c r="D58" s="33" t="s">
        <v>206</v>
      </c>
      <c r="E58" s="48" t="str">
        <f t="shared" si="0"/>
        <v>Significantly Different</v>
      </c>
      <c r="G58" s="12">
        <f t="shared" si="1"/>
        <v>1.6</v>
      </c>
      <c r="H58" s="12">
        <f t="shared" si="2"/>
        <v>6</v>
      </c>
      <c r="I58" s="12" t="str">
        <f t="shared" si="3"/>
        <v>+/-</v>
      </c>
      <c r="J58" s="12" t="str">
        <f t="shared" si="4"/>
        <v>0.1</v>
      </c>
      <c r="K58" s="13">
        <f t="shared" si="5"/>
        <v>6.0790273556231005E-2</v>
      </c>
      <c r="L58" s="13">
        <f t="shared" si="6"/>
        <v>1.9</v>
      </c>
      <c r="M58" s="13">
        <f t="shared" si="7"/>
        <v>8.5970429323592404E-2</v>
      </c>
      <c r="N58" s="13">
        <f t="shared" si="8"/>
        <v>22.100622445985543</v>
      </c>
      <c r="O58" s="12" t="s">
        <v>256</v>
      </c>
    </row>
    <row r="59" spans="1:15" x14ac:dyDescent="0.25">
      <c r="A59" s="30">
        <v>47</v>
      </c>
      <c r="B59" s="31" t="s">
        <v>259</v>
      </c>
      <c r="C59" s="32">
        <v>1.6</v>
      </c>
      <c r="D59" s="33" t="s">
        <v>206</v>
      </c>
      <c r="E59" s="48" t="str">
        <f t="shared" si="0"/>
        <v>Significantly Different</v>
      </c>
      <c r="G59" s="12">
        <f t="shared" si="1"/>
        <v>1.6</v>
      </c>
      <c r="H59" s="12">
        <f t="shared" si="2"/>
        <v>6</v>
      </c>
      <c r="I59" s="12" t="str">
        <f t="shared" si="3"/>
        <v>+/-</v>
      </c>
      <c r="J59" s="12" t="str">
        <f t="shared" si="4"/>
        <v>0.1</v>
      </c>
      <c r="K59" s="13">
        <f t="shared" si="5"/>
        <v>6.0790273556231005E-2</v>
      </c>
      <c r="L59" s="13">
        <f t="shared" si="6"/>
        <v>1.9</v>
      </c>
      <c r="M59" s="13">
        <f t="shared" si="7"/>
        <v>8.5970429323592404E-2</v>
      </c>
      <c r="N59" s="13">
        <f t="shared" si="8"/>
        <v>22.100622445985543</v>
      </c>
      <c r="O59" s="12" t="s">
        <v>212</v>
      </c>
    </row>
    <row r="60" spans="1:15" x14ac:dyDescent="0.25">
      <c r="A60" s="30">
        <v>47</v>
      </c>
      <c r="B60" s="31" t="s">
        <v>212</v>
      </c>
      <c r="C60" s="32">
        <v>1.6</v>
      </c>
      <c r="D60" s="33" t="s">
        <v>210</v>
      </c>
      <c r="E60" s="48" t="str">
        <f t="shared" si="0"/>
        <v>Significantly Different</v>
      </c>
      <c r="G60" s="12">
        <f t="shared" si="1"/>
        <v>1.6</v>
      </c>
      <c r="H60" s="12">
        <f t="shared" si="2"/>
        <v>6</v>
      </c>
      <c r="I60" s="12" t="str">
        <f t="shared" si="3"/>
        <v>+/-</v>
      </c>
      <c r="J60" s="12" t="str">
        <f t="shared" si="4"/>
        <v>0.2</v>
      </c>
      <c r="K60" s="13">
        <f t="shared" si="5"/>
        <v>0.12158054711246201</v>
      </c>
      <c r="L60" s="13">
        <f t="shared" si="6"/>
        <v>1.9</v>
      </c>
      <c r="M60" s="13">
        <f t="shared" si="7"/>
        <v>0.1359311840425404</v>
      </c>
      <c r="N60" s="13">
        <f t="shared" si="8"/>
        <v>13.977660927351186</v>
      </c>
      <c r="O60" s="12" t="s">
        <v>234</v>
      </c>
    </row>
    <row r="61" spans="1:15" x14ac:dyDescent="0.25">
      <c r="A61" s="30">
        <v>51</v>
      </c>
      <c r="B61" s="31" t="s">
        <v>245</v>
      </c>
      <c r="C61" s="32">
        <v>0.9</v>
      </c>
      <c r="D61" s="33" t="s">
        <v>210</v>
      </c>
      <c r="E61" s="48" t="str">
        <f t="shared" si="0"/>
        <v>Significantly Different</v>
      </c>
      <c r="G61" s="12">
        <f t="shared" si="1"/>
        <v>0.9</v>
      </c>
      <c r="H61" s="12">
        <f t="shared" si="2"/>
        <v>6</v>
      </c>
      <c r="I61" s="12" t="str">
        <f t="shared" si="3"/>
        <v>+/-</v>
      </c>
      <c r="J61" s="12" t="str">
        <f t="shared" si="4"/>
        <v>0.2</v>
      </c>
      <c r="K61" s="13">
        <f t="shared" si="5"/>
        <v>0.12158054711246201</v>
      </c>
      <c r="L61" s="13">
        <f t="shared" si="6"/>
        <v>2.6</v>
      </c>
      <c r="M61" s="13">
        <f t="shared" si="7"/>
        <v>0.1359311840425404</v>
      </c>
      <c r="N61" s="13">
        <f t="shared" si="8"/>
        <v>19.127325479533202</v>
      </c>
      <c r="O61" s="12" t="s">
        <v>216</v>
      </c>
    </row>
    <row r="62" spans="1:15" ht="15.75" thickBot="1" x14ac:dyDescent="0.3">
      <c r="A62" s="36"/>
      <c r="B62" s="37" t="s">
        <v>264</v>
      </c>
      <c r="C62" s="38">
        <v>0.3</v>
      </c>
      <c r="D62" s="39" t="s">
        <v>206</v>
      </c>
      <c r="E62" s="49" t="str">
        <f t="shared" si="0"/>
        <v>Significantly Different</v>
      </c>
      <c r="G62" s="12">
        <f t="shared" si="1"/>
        <v>0.3</v>
      </c>
      <c r="H62" s="12">
        <f t="shared" si="2"/>
        <v>6</v>
      </c>
      <c r="I62" s="12" t="str">
        <f t="shared" si="3"/>
        <v>+/-</v>
      </c>
      <c r="J62" s="12" t="str">
        <f t="shared" si="4"/>
        <v>0.1</v>
      </c>
      <c r="K62" s="13">
        <f t="shared" si="5"/>
        <v>6.0790273556231005E-2</v>
      </c>
      <c r="L62" s="13">
        <f t="shared" si="6"/>
        <v>3.2</v>
      </c>
      <c r="M62" s="13">
        <f t="shared" si="7"/>
        <v>8.5970429323592404E-2</v>
      </c>
      <c r="N62" s="13">
        <f t="shared" si="8"/>
        <v>37.222100961659862</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95" priority="5" operator="equal">
      <formula>"State Selected"</formula>
    </cfRule>
    <cfRule type="cellIs" dxfId="94" priority="6" operator="equal">
      <formula>"Not Significantly Different"</formula>
    </cfRule>
  </conditionalFormatting>
  <conditionalFormatting sqref="E10:E62">
    <cfRule type="cellIs" dxfId="93" priority="1" operator="equal">
      <formula>"OTHER ERROR"</formula>
    </cfRule>
    <cfRule type="cellIs" dxfId="92" priority="2" operator="equal">
      <formula>"Statistical Test not applicable"</formula>
    </cfRule>
    <cfRule type="cellIs" dxfId="91" priority="3" operator="equal">
      <formula>"Geography Selected"</formula>
    </cfRule>
    <cfRule type="cellIs" dxfId="90"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1BD547AB-23CD-45B2-917A-6E5C25EE4F5A}">
      <formula1>$O$10:$O$62</formula1>
    </dataValidation>
  </dataValidation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424AE-4FC5-46E8-97C2-0C4831287278}">
  <sheetPr codeName="Sheet150"/>
  <dimension ref="A1:P73"/>
  <sheetViews>
    <sheetView zoomScaleNormal="100" workbookViewId="0">
      <pane ySplit="9" topLeftCell="A38" activePane="bottomLeft" state="frozen"/>
      <selection pane="bottomLeft" activeCell="A57" sqref="A57"/>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149</v>
      </c>
    </row>
    <row r="2" spans="1:16" x14ac:dyDescent="0.25">
      <c r="A2" s="14" t="s">
        <v>181</v>
      </c>
      <c r="B2" s="12" t="s">
        <v>711</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12.5</v>
      </c>
      <c r="C6" s="12" t="s">
        <v>188</v>
      </c>
      <c r="H6" s="19" t="s">
        <v>189</v>
      </c>
      <c r="I6" s="12">
        <f>VLOOKUP($B$4,$B$9:$K$62,6,FALSE)</f>
        <v>12.5</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12.5</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12.5</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226</v>
      </c>
      <c r="C11" s="32">
        <v>34.1</v>
      </c>
      <c r="D11" s="35" t="s">
        <v>320</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34.1</v>
      </c>
      <c r="H11" s="12">
        <f t="shared" ref="H11:H62" si="2">LEN(TRIM(D11))</f>
        <v>6</v>
      </c>
      <c r="I11" s="12" t="str">
        <f t="shared" ref="I11:I62" si="3">IF(H11&gt;=3,MID(TRIM(D11),1,3),"NO")</f>
        <v>+/-</v>
      </c>
      <c r="J11" s="12" t="str">
        <f t="shared" ref="J11:J62" si="4">IF(TRIM(I11)="+/-",MID(TRIM(D11),4,H11-3),D11)</f>
        <v>1.0</v>
      </c>
      <c r="K11" s="13">
        <f t="shared" ref="K11:K62" si="5">IF(TRIM(J11)="*****",0,IF(ISERROR(VALUE(J11)),"NA",VALUE(J11/$I$4)))</f>
        <v>0.60790273556231</v>
      </c>
      <c r="L11" s="13">
        <f t="shared" ref="L11:L62" si="6">IF(AND(ISNUMBER(G11),ISNUMBER($I$6)),$I$6-G11,"N/A")</f>
        <v>-21.6</v>
      </c>
      <c r="M11" s="13">
        <f t="shared" ref="M11:M62" si="7">IF(AND(ISNUMBER(K11),ISNUMBER($I$7)),SQRT(K11^2+($I$7)^2),"N/A")</f>
        <v>0.61093468821403585</v>
      </c>
      <c r="N11" s="13">
        <f>IF(AND(ISNUMBER(L11),ISNUMBER(M11),M11&lt;&gt;0),L11/M11,"NA")</f>
        <v>-35.35566144254134</v>
      </c>
      <c r="O11" s="12" t="s">
        <v>208</v>
      </c>
    </row>
    <row r="12" spans="1:16" x14ac:dyDescent="0.25">
      <c r="A12" s="30">
        <v>2</v>
      </c>
      <c r="B12" s="31" t="s">
        <v>259</v>
      </c>
      <c r="C12" s="32">
        <v>32.1</v>
      </c>
      <c r="D12" s="33" t="s">
        <v>210</v>
      </c>
      <c r="E12" s="48" t="str">
        <f t="shared" si="0"/>
        <v>Significantly Different</v>
      </c>
      <c r="G12" s="12">
        <f t="shared" si="1"/>
        <v>32.1</v>
      </c>
      <c r="H12" s="12">
        <f t="shared" si="2"/>
        <v>6</v>
      </c>
      <c r="I12" s="12" t="str">
        <f t="shared" si="3"/>
        <v>+/-</v>
      </c>
      <c r="J12" s="12" t="str">
        <f t="shared" si="4"/>
        <v>0.2</v>
      </c>
      <c r="K12" s="13">
        <f t="shared" si="5"/>
        <v>0.12158054711246201</v>
      </c>
      <c r="L12" s="13">
        <f t="shared" si="6"/>
        <v>-19.600000000000001</v>
      </c>
      <c r="M12" s="13">
        <f t="shared" si="7"/>
        <v>0.1359311840425404</v>
      </c>
      <c r="N12" s="13">
        <f t="shared" ref="N12:N62" si="8">IF(AND(ISNUMBER(L12),ISNUMBER(M12),M12&lt;&gt;0),L12/M12,"NA")</f>
        <v>-144.19060746109645</v>
      </c>
      <c r="O12" s="12" t="s">
        <v>211</v>
      </c>
    </row>
    <row r="13" spans="1:16" x14ac:dyDescent="0.25">
      <c r="A13" s="30">
        <v>3</v>
      </c>
      <c r="B13" s="31" t="s">
        <v>247</v>
      </c>
      <c r="C13" s="32">
        <v>31.9</v>
      </c>
      <c r="D13" s="33" t="s">
        <v>255</v>
      </c>
      <c r="E13" s="48" t="str">
        <f t="shared" si="0"/>
        <v>Significantly Different</v>
      </c>
      <c r="G13" s="12">
        <f t="shared" si="1"/>
        <v>31.9</v>
      </c>
      <c r="H13" s="12">
        <f t="shared" si="2"/>
        <v>6</v>
      </c>
      <c r="I13" s="12" t="str">
        <f t="shared" si="3"/>
        <v>+/-</v>
      </c>
      <c r="J13" s="12" t="str">
        <f t="shared" si="4"/>
        <v>0.4</v>
      </c>
      <c r="K13" s="13">
        <f t="shared" si="5"/>
        <v>0.24316109422492402</v>
      </c>
      <c r="L13" s="13">
        <f t="shared" si="6"/>
        <v>-19.399999999999999</v>
      </c>
      <c r="M13" s="13">
        <f t="shared" si="7"/>
        <v>0.25064471888253259</v>
      </c>
      <c r="N13" s="13">
        <f t="shared" si="8"/>
        <v>-77.400394017844931</v>
      </c>
      <c r="O13" s="12" t="s">
        <v>213</v>
      </c>
    </row>
    <row r="14" spans="1:16" x14ac:dyDescent="0.25">
      <c r="A14" s="30">
        <v>4</v>
      </c>
      <c r="B14" s="31" t="s">
        <v>245</v>
      </c>
      <c r="C14" s="32">
        <v>31.4</v>
      </c>
      <c r="D14" s="33" t="s">
        <v>321</v>
      </c>
      <c r="E14" s="48" t="str">
        <f t="shared" si="0"/>
        <v>Significantly Different</v>
      </c>
      <c r="G14" s="12">
        <f t="shared" si="1"/>
        <v>31.4</v>
      </c>
      <c r="H14" s="12">
        <f t="shared" si="2"/>
        <v>6</v>
      </c>
      <c r="I14" s="12" t="str">
        <f t="shared" si="3"/>
        <v>+/-</v>
      </c>
      <c r="J14" s="12" t="str">
        <f t="shared" si="4"/>
        <v>1.2</v>
      </c>
      <c r="K14" s="13">
        <f t="shared" si="5"/>
        <v>0.72948328267477203</v>
      </c>
      <c r="L14" s="13">
        <f t="shared" si="6"/>
        <v>-18.899999999999999</v>
      </c>
      <c r="M14" s="13">
        <f t="shared" si="7"/>
        <v>0.73201182849801194</v>
      </c>
      <c r="N14" s="13">
        <f t="shared" si="8"/>
        <v>-25.819254913927022</v>
      </c>
      <c r="O14" s="12" t="s">
        <v>215</v>
      </c>
    </row>
    <row r="15" spans="1:16" x14ac:dyDescent="0.25">
      <c r="A15" s="30">
        <v>5</v>
      </c>
      <c r="B15" s="31" t="s">
        <v>248</v>
      </c>
      <c r="C15" s="32">
        <v>26.3</v>
      </c>
      <c r="D15" s="33" t="s">
        <v>228</v>
      </c>
      <c r="E15" s="48" t="str">
        <f t="shared" si="0"/>
        <v>Significantly Different</v>
      </c>
      <c r="G15" s="12">
        <f t="shared" si="1"/>
        <v>26.3</v>
      </c>
      <c r="H15" s="12">
        <f t="shared" si="2"/>
        <v>6</v>
      </c>
      <c r="I15" s="12" t="str">
        <f t="shared" si="3"/>
        <v>+/-</v>
      </c>
      <c r="J15" s="12" t="str">
        <f t="shared" si="4"/>
        <v>0.3</v>
      </c>
      <c r="K15" s="13">
        <f t="shared" si="5"/>
        <v>0.18237082066869301</v>
      </c>
      <c r="L15" s="13">
        <f t="shared" si="6"/>
        <v>-13.8</v>
      </c>
      <c r="M15" s="13">
        <f t="shared" si="7"/>
        <v>0.19223572402239389</v>
      </c>
      <c r="N15" s="13">
        <f t="shared" si="8"/>
        <v>-71.786865163482375</v>
      </c>
      <c r="O15" s="12" t="s">
        <v>218</v>
      </c>
    </row>
    <row r="16" spans="1:16" x14ac:dyDescent="0.25">
      <c r="A16" s="30">
        <v>6</v>
      </c>
      <c r="B16" s="31" t="s">
        <v>209</v>
      </c>
      <c r="C16" s="32">
        <v>25.5</v>
      </c>
      <c r="D16" s="33" t="s">
        <v>314</v>
      </c>
      <c r="E16" s="48" t="str">
        <f t="shared" si="0"/>
        <v>Significantly Different</v>
      </c>
      <c r="G16" s="12">
        <f t="shared" si="1"/>
        <v>25.5</v>
      </c>
      <c r="H16" s="12">
        <f t="shared" si="2"/>
        <v>6</v>
      </c>
      <c r="I16" s="12" t="str">
        <f t="shared" si="3"/>
        <v>+/-</v>
      </c>
      <c r="J16" s="12" t="str">
        <f t="shared" si="4"/>
        <v>1.1</v>
      </c>
      <c r="K16" s="13">
        <f t="shared" si="5"/>
        <v>0.66869300911854113</v>
      </c>
      <c r="L16" s="13">
        <f t="shared" si="6"/>
        <v>-13</v>
      </c>
      <c r="M16" s="13">
        <f t="shared" si="7"/>
        <v>0.67145051776214359</v>
      </c>
      <c r="N16" s="13">
        <f t="shared" si="8"/>
        <v>-19.361069291192585</v>
      </c>
      <c r="O16" s="12" t="s">
        <v>220</v>
      </c>
    </row>
    <row r="17" spans="1:15" x14ac:dyDescent="0.25">
      <c r="A17" s="30">
        <v>7</v>
      </c>
      <c r="B17" s="31" t="s">
        <v>219</v>
      </c>
      <c r="C17" s="32">
        <v>25.4</v>
      </c>
      <c r="D17" s="33" t="s">
        <v>255</v>
      </c>
      <c r="E17" s="48" t="str">
        <f t="shared" si="0"/>
        <v>Significantly Different</v>
      </c>
      <c r="G17" s="12">
        <f t="shared" si="1"/>
        <v>25.4</v>
      </c>
      <c r="H17" s="12">
        <f t="shared" si="2"/>
        <v>6</v>
      </c>
      <c r="I17" s="12" t="str">
        <f t="shared" si="3"/>
        <v>+/-</v>
      </c>
      <c r="J17" s="12" t="str">
        <f t="shared" si="4"/>
        <v>0.4</v>
      </c>
      <c r="K17" s="13">
        <f t="shared" si="5"/>
        <v>0.24316109422492402</v>
      </c>
      <c r="L17" s="13">
        <f t="shared" si="6"/>
        <v>-12.899999999999999</v>
      </c>
      <c r="M17" s="13">
        <f t="shared" si="7"/>
        <v>0.25064471888253259</v>
      </c>
      <c r="N17" s="13">
        <f t="shared" si="8"/>
        <v>-51.467272310835028</v>
      </c>
      <c r="O17" s="12" t="s">
        <v>222</v>
      </c>
    </row>
    <row r="18" spans="1:15" x14ac:dyDescent="0.25">
      <c r="A18" s="30">
        <v>8</v>
      </c>
      <c r="B18" s="31" t="s">
        <v>207</v>
      </c>
      <c r="C18" s="32">
        <v>23.2</v>
      </c>
      <c r="D18" s="33" t="s">
        <v>294</v>
      </c>
      <c r="E18" s="48" t="str">
        <f t="shared" si="0"/>
        <v>Significantly Different</v>
      </c>
      <c r="G18" s="12">
        <f t="shared" si="1"/>
        <v>23.2</v>
      </c>
      <c r="H18" s="12">
        <f t="shared" si="2"/>
        <v>6</v>
      </c>
      <c r="I18" s="12" t="str">
        <f t="shared" si="3"/>
        <v>+/-</v>
      </c>
      <c r="J18" s="12" t="str">
        <f t="shared" si="4"/>
        <v>0.8</v>
      </c>
      <c r="K18" s="13">
        <f t="shared" si="5"/>
        <v>0.48632218844984804</v>
      </c>
      <c r="L18" s="13">
        <f t="shared" si="6"/>
        <v>-10.7</v>
      </c>
      <c r="M18" s="13">
        <f t="shared" si="7"/>
        <v>0.49010685399991183</v>
      </c>
      <c r="N18" s="13">
        <f t="shared" si="8"/>
        <v>-21.831973808719525</v>
      </c>
      <c r="O18" s="12" t="s">
        <v>224</v>
      </c>
    </row>
    <row r="19" spans="1:15" x14ac:dyDescent="0.25">
      <c r="A19" s="30">
        <v>9</v>
      </c>
      <c r="B19" s="31" t="s">
        <v>235</v>
      </c>
      <c r="C19" s="32">
        <v>21.3</v>
      </c>
      <c r="D19" s="33" t="s">
        <v>228</v>
      </c>
      <c r="E19" s="48" t="str">
        <f t="shared" si="0"/>
        <v>Significantly Different</v>
      </c>
      <c r="G19" s="12">
        <f t="shared" si="1"/>
        <v>21.3</v>
      </c>
      <c r="H19" s="12">
        <f t="shared" si="2"/>
        <v>6</v>
      </c>
      <c r="I19" s="12" t="str">
        <f t="shared" si="3"/>
        <v>+/-</v>
      </c>
      <c r="J19" s="12" t="str">
        <f t="shared" si="4"/>
        <v>0.3</v>
      </c>
      <c r="K19" s="13">
        <f t="shared" si="5"/>
        <v>0.18237082066869301</v>
      </c>
      <c r="L19" s="13">
        <f t="shared" si="6"/>
        <v>-8.8000000000000007</v>
      </c>
      <c r="M19" s="13">
        <f t="shared" si="7"/>
        <v>0.19223572402239389</v>
      </c>
      <c r="N19" s="13">
        <f t="shared" si="8"/>
        <v>-45.777131408597462</v>
      </c>
      <c r="O19" s="12" t="s">
        <v>226</v>
      </c>
    </row>
    <row r="20" spans="1:15" x14ac:dyDescent="0.25">
      <c r="A20" s="30">
        <v>10</v>
      </c>
      <c r="B20" s="31" t="s">
        <v>222</v>
      </c>
      <c r="C20" s="32">
        <v>21.1</v>
      </c>
      <c r="D20" s="35" t="s">
        <v>217</v>
      </c>
      <c r="E20" s="48" t="str">
        <f t="shared" si="0"/>
        <v>Significantly Different</v>
      </c>
      <c r="G20" s="12">
        <f t="shared" si="1"/>
        <v>21.1</v>
      </c>
      <c r="H20" s="12">
        <f t="shared" si="2"/>
        <v>6</v>
      </c>
      <c r="I20" s="12" t="str">
        <f t="shared" si="3"/>
        <v>+/-</v>
      </c>
      <c r="J20" s="12" t="str">
        <f t="shared" si="4"/>
        <v>0.5</v>
      </c>
      <c r="K20" s="13">
        <f t="shared" si="5"/>
        <v>0.303951367781155</v>
      </c>
      <c r="L20" s="13">
        <f t="shared" si="6"/>
        <v>-8.6000000000000014</v>
      </c>
      <c r="M20" s="13">
        <f t="shared" si="7"/>
        <v>0.30997079109986531</v>
      </c>
      <c r="N20" s="13">
        <f t="shared" si="8"/>
        <v>-27.744549637998901</v>
      </c>
      <c r="O20" s="12" t="s">
        <v>229</v>
      </c>
    </row>
    <row r="21" spans="1:15" x14ac:dyDescent="0.25">
      <c r="A21" s="30">
        <v>11</v>
      </c>
      <c r="B21" s="31" t="s">
        <v>227</v>
      </c>
      <c r="C21" s="32">
        <v>20.3</v>
      </c>
      <c r="D21" s="33" t="s">
        <v>253</v>
      </c>
      <c r="E21" s="48" t="str">
        <f t="shared" si="0"/>
        <v>Significantly Different</v>
      </c>
      <c r="G21" s="12">
        <f t="shared" si="1"/>
        <v>20.3</v>
      </c>
      <c r="H21" s="12">
        <f t="shared" si="2"/>
        <v>6</v>
      </c>
      <c r="I21" s="12" t="str">
        <f t="shared" si="3"/>
        <v>+/-</v>
      </c>
      <c r="J21" s="12" t="str">
        <f t="shared" si="4"/>
        <v>0.6</v>
      </c>
      <c r="K21" s="13">
        <f t="shared" si="5"/>
        <v>0.36474164133738601</v>
      </c>
      <c r="L21" s="13">
        <f t="shared" si="6"/>
        <v>-7.8000000000000007</v>
      </c>
      <c r="M21" s="13">
        <f t="shared" si="7"/>
        <v>0.36977279819442066</v>
      </c>
      <c r="N21" s="13">
        <f t="shared" si="8"/>
        <v>-21.094034061150396</v>
      </c>
      <c r="O21" s="12" t="s">
        <v>231</v>
      </c>
    </row>
    <row r="22" spans="1:15" x14ac:dyDescent="0.25">
      <c r="A22" s="30">
        <v>12</v>
      </c>
      <c r="B22" s="31" t="s">
        <v>214</v>
      </c>
      <c r="C22" s="32">
        <v>19.899999999999999</v>
      </c>
      <c r="D22" s="33" t="s">
        <v>265</v>
      </c>
      <c r="E22" s="48" t="str">
        <f t="shared" si="0"/>
        <v>Significantly Different</v>
      </c>
      <c r="G22" s="12">
        <f t="shared" si="1"/>
        <v>19.899999999999999</v>
      </c>
      <c r="H22" s="12">
        <f t="shared" si="2"/>
        <v>6</v>
      </c>
      <c r="I22" s="12" t="str">
        <f t="shared" si="3"/>
        <v>+/-</v>
      </c>
      <c r="J22" s="12" t="str">
        <f t="shared" si="4"/>
        <v>0.7</v>
      </c>
      <c r="K22" s="13">
        <f t="shared" si="5"/>
        <v>0.42553191489361697</v>
      </c>
      <c r="L22" s="13">
        <f t="shared" si="6"/>
        <v>-7.3999999999999986</v>
      </c>
      <c r="M22" s="13">
        <f t="shared" si="7"/>
        <v>0.42985214661796195</v>
      </c>
      <c r="N22" s="13">
        <f t="shared" si="8"/>
        <v>-17.215221694767685</v>
      </c>
      <c r="O22" s="12" t="s">
        <v>233</v>
      </c>
    </row>
    <row r="23" spans="1:15" x14ac:dyDescent="0.25">
      <c r="A23" s="30">
        <v>13</v>
      </c>
      <c r="B23" s="31" t="s">
        <v>243</v>
      </c>
      <c r="C23" s="32">
        <v>19.8</v>
      </c>
      <c r="D23" s="33" t="s">
        <v>228</v>
      </c>
      <c r="E23" s="48" t="str">
        <f t="shared" si="0"/>
        <v>Significantly Different</v>
      </c>
      <c r="G23" s="12">
        <f t="shared" si="1"/>
        <v>19.8</v>
      </c>
      <c r="H23" s="12">
        <f t="shared" si="2"/>
        <v>6</v>
      </c>
      <c r="I23" s="12" t="str">
        <f t="shared" si="3"/>
        <v>+/-</v>
      </c>
      <c r="J23" s="12" t="str">
        <f t="shared" si="4"/>
        <v>0.3</v>
      </c>
      <c r="K23" s="13">
        <f t="shared" si="5"/>
        <v>0.18237082066869301</v>
      </c>
      <c r="L23" s="13">
        <f t="shared" si="6"/>
        <v>-7.3000000000000007</v>
      </c>
      <c r="M23" s="13">
        <f t="shared" si="7"/>
        <v>0.19223572402239389</v>
      </c>
      <c r="N23" s="13">
        <f t="shared" si="8"/>
        <v>-37.974211282131982</v>
      </c>
      <c r="O23" s="12" t="s">
        <v>221</v>
      </c>
    </row>
    <row r="24" spans="1:15" x14ac:dyDescent="0.25">
      <c r="A24" s="30">
        <v>14</v>
      </c>
      <c r="B24" s="31" t="s">
        <v>234</v>
      </c>
      <c r="C24" s="32">
        <v>19.5</v>
      </c>
      <c r="D24" s="33" t="s">
        <v>228</v>
      </c>
      <c r="E24" s="48" t="str">
        <f t="shared" si="0"/>
        <v>Significantly Different</v>
      </c>
      <c r="G24" s="12">
        <f t="shared" si="1"/>
        <v>19.5</v>
      </c>
      <c r="H24" s="12">
        <f t="shared" si="2"/>
        <v>6</v>
      </c>
      <c r="I24" s="12" t="str">
        <f t="shared" si="3"/>
        <v>+/-</v>
      </c>
      <c r="J24" s="12" t="str">
        <f t="shared" si="4"/>
        <v>0.3</v>
      </c>
      <c r="K24" s="13">
        <f t="shared" si="5"/>
        <v>0.18237082066869301</v>
      </c>
      <c r="L24" s="13">
        <f t="shared" si="6"/>
        <v>-7</v>
      </c>
      <c r="M24" s="13">
        <f t="shared" si="7"/>
        <v>0.19223572402239389</v>
      </c>
      <c r="N24" s="13">
        <f t="shared" si="8"/>
        <v>-36.413627256838886</v>
      </c>
      <c r="O24" s="12" t="s">
        <v>235</v>
      </c>
    </row>
    <row r="25" spans="1:15" x14ac:dyDescent="0.25">
      <c r="A25" s="30">
        <v>15</v>
      </c>
      <c r="B25" s="31" t="s">
        <v>257</v>
      </c>
      <c r="C25" s="32">
        <v>18.3</v>
      </c>
      <c r="D25" s="33" t="s">
        <v>228</v>
      </c>
      <c r="E25" s="48" t="str">
        <f t="shared" si="0"/>
        <v>Significantly Different</v>
      </c>
      <c r="G25" s="12">
        <f t="shared" si="1"/>
        <v>18.3</v>
      </c>
      <c r="H25" s="12">
        <f t="shared" si="2"/>
        <v>6</v>
      </c>
      <c r="I25" s="12" t="str">
        <f t="shared" si="3"/>
        <v>+/-</v>
      </c>
      <c r="J25" s="12" t="str">
        <f t="shared" si="4"/>
        <v>0.3</v>
      </c>
      <c r="K25" s="13">
        <f t="shared" si="5"/>
        <v>0.18237082066869301</v>
      </c>
      <c r="L25" s="13">
        <f t="shared" si="6"/>
        <v>-5.8000000000000007</v>
      </c>
      <c r="M25" s="13">
        <f t="shared" si="7"/>
        <v>0.19223572402239389</v>
      </c>
      <c r="N25" s="13">
        <f t="shared" si="8"/>
        <v>-30.171291155666509</v>
      </c>
      <c r="O25" s="12" t="s">
        <v>237</v>
      </c>
    </row>
    <row r="26" spans="1:15" x14ac:dyDescent="0.25">
      <c r="A26" s="30">
        <v>16</v>
      </c>
      <c r="B26" s="31" t="s">
        <v>238</v>
      </c>
      <c r="C26" s="32">
        <v>17.5</v>
      </c>
      <c r="D26" s="33" t="s">
        <v>294</v>
      </c>
      <c r="E26" s="48" t="str">
        <f t="shared" si="0"/>
        <v>Significantly Different</v>
      </c>
      <c r="G26" s="12">
        <f t="shared" si="1"/>
        <v>17.5</v>
      </c>
      <c r="H26" s="12">
        <f t="shared" si="2"/>
        <v>6</v>
      </c>
      <c r="I26" s="12" t="str">
        <f t="shared" si="3"/>
        <v>+/-</v>
      </c>
      <c r="J26" s="12" t="str">
        <f t="shared" si="4"/>
        <v>0.8</v>
      </c>
      <c r="K26" s="13">
        <f t="shared" si="5"/>
        <v>0.48632218844984804</v>
      </c>
      <c r="L26" s="13">
        <f t="shared" si="6"/>
        <v>-5</v>
      </c>
      <c r="M26" s="13">
        <f t="shared" si="7"/>
        <v>0.49010685399991183</v>
      </c>
      <c r="N26" s="13">
        <f t="shared" si="8"/>
        <v>-10.201856919962395</v>
      </c>
      <c r="O26" s="12" t="s">
        <v>219</v>
      </c>
    </row>
    <row r="27" spans="1:15" x14ac:dyDescent="0.25">
      <c r="A27" s="30">
        <v>17</v>
      </c>
      <c r="B27" s="31" t="s">
        <v>237</v>
      </c>
      <c r="C27" s="32">
        <v>16.600000000000001</v>
      </c>
      <c r="D27" s="33" t="s">
        <v>228</v>
      </c>
      <c r="E27" s="48" t="str">
        <f t="shared" si="0"/>
        <v>Significantly Different</v>
      </c>
      <c r="G27" s="12">
        <f t="shared" si="1"/>
        <v>16.600000000000001</v>
      </c>
      <c r="H27" s="12">
        <f t="shared" si="2"/>
        <v>6</v>
      </c>
      <c r="I27" s="12" t="str">
        <f t="shared" si="3"/>
        <v>+/-</v>
      </c>
      <c r="J27" s="12" t="str">
        <f t="shared" si="4"/>
        <v>0.3</v>
      </c>
      <c r="K27" s="13">
        <f t="shared" si="5"/>
        <v>0.18237082066869301</v>
      </c>
      <c r="L27" s="13">
        <f t="shared" si="6"/>
        <v>-4.1000000000000014</v>
      </c>
      <c r="M27" s="13">
        <f t="shared" si="7"/>
        <v>0.19223572402239389</v>
      </c>
      <c r="N27" s="13">
        <f t="shared" si="8"/>
        <v>-21.327981679005642</v>
      </c>
      <c r="O27" s="12" t="s">
        <v>236</v>
      </c>
    </row>
    <row r="28" spans="1:15" x14ac:dyDescent="0.25">
      <c r="A28" s="30">
        <v>18</v>
      </c>
      <c r="B28" s="31" t="s">
        <v>236</v>
      </c>
      <c r="C28" s="32">
        <v>16.100000000000001</v>
      </c>
      <c r="D28" s="33" t="s">
        <v>255</v>
      </c>
      <c r="E28" s="48" t="str">
        <f t="shared" si="0"/>
        <v>Significantly Different</v>
      </c>
      <c r="G28" s="12">
        <f t="shared" si="1"/>
        <v>16.100000000000001</v>
      </c>
      <c r="H28" s="12">
        <f t="shared" si="2"/>
        <v>6</v>
      </c>
      <c r="I28" s="12" t="str">
        <f t="shared" si="3"/>
        <v>+/-</v>
      </c>
      <c r="J28" s="12" t="str">
        <f t="shared" si="4"/>
        <v>0.4</v>
      </c>
      <c r="K28" s="13">
        <f t="shared" si="5"/>
        <v>0.24316109422492402</v>
      </c>
      <c r="L28" s="13">
        <f t="shared" si="6"/>
        <v>-3.6000000000000014</v>
      </c>
      <c r="M28" s="13">
        <f t="shared" si="7"/>
        <v>0.25064471888253259</v>
      </c>
      <c r="N28" s="13">
        <f t="shared" si="8"/>
        <v>-14.362959714651643</v>
      </c>
      <c r="O28" s="12" t="s">
        <v>225</v>
      </c>
    </row>
    <row r="29" spans="1:15" x14ac:dyDescent="0.25">
      <c r="A29" s="30">
        <v>18</v>
      </c>
      <c r="B29" s="31" t="s">
        <v>240</v>
      </c>
      <c r="C29" s="32">
        <v>16.100000000000001</v>
      </c>
      <c r="D29" s="33" t="s">
        <v>228</v>
      </c>
      <c r="E29" s="48" t="str">
        <f t="shared" si="0"/>
        <v>Significantly Different</v>
      </c>
      <c r="G29" s="12">
        <f t="shared" si="1"/>
        <v>16.100000000000001</v>
      </c>
      <c r="H29" s="12">
        <f t="shared" si="2"/>
        <v>6</v>
      </c>
      <c r="I29" s="12" t="str">
        <f t="shared" si="3"/>
        <v>+/-</v>
      </c>
      <c r="J29" s="12" t="str">
        <f t="shared" si="4"/>
        <v>0.3</v>
      </c>
      <c r="K29" s="13">
        <f t="shared" si="5"/>
        <v>0.18237082066869301</v>
      </c>
      <c r="L29" s="13">
        <f t="shared" si="6"/>
        <v>-3.6000000000000014</v>
      </c>
      <c r="M29" s="13">
        <f t="shared" si="7"/>
        <v>0.19223572402239389</v>
      </c>
      <c r="N29" s="13">
        <f t="shared" si="8"/>
        <v>-18.727008303517149</v>
      </c>
      <c r="O29" s="12" t="s">
        <v>241</v>
      </c>
    </row>
    <row r="30" spans="1:15" x14ac:dyDescent="0.25">
      <c r="A30" s="30">
        <v>20</v>
      </c>
      <c r="B30" s="31" t="s">
        <v>212</v>
      </c>
      <c r="C30" s="32">
        <v>15</v>
      </c>
      <c r="D30" s="33" t="s">
        <v>253</v>
      </c>
      <c r="E30" s="48" t="str">
        <f t="shared" si="0"/>
        <v>Significantly Different</v>
      </c>
      <c r="G30" s="12">
        <f t="shared" si="1"/>
        <v>15</v>
      </c>
      <c r="H30" s="12">
        <f t="shared" si="2"/>
        <v>6</v>
      </c>
      <c r="I30" s="12" t="str">
        <f t="shared" si="3"/>
        <v>+/-</v>
      </c>
      <c r="J30" s="12" t="str">
        <f t="shared" si="4"/>
        <v>0.6</v>
      </c>
      <c r="K30" s="13">
        <f t="shared" si="5"/>
        <v>0.36474164133738601</v>
      </c>
      <c r="L30" s="13">
        <f t="shared" si="6"/>
        <v>-2.5</v>
      </c>
      <c r="M30" s="13">
        <f t="shared" si="7"/>
        <v>0.36977279819442066</v>
      </c>
      <c r="N30" s="13">
        <f t="shared" si="8"/>
        <v>-6.7609083529328187</v>
      </c>
      <c r="O30" s="12" t="s">
        <v>207</v>
      </c>
    </row>
    <row r="31" spans="1:15" x14ac:dyDescent="0.25">
      <c r="A31" s="30">
        <v>21</v>
      </c>
      <c r="B31" s="31" t="s">
        <v>249</v>
      </c>
      <c r="C31" s="32">
        <v>14.6</v>
      </c>
      <c r="D31" s="33" t="s">
        <v>210</v>
      </c>
      <c r="E31" s="48" t="str">
        <f t="shared" si="0"/>
        <v>Significantly Different</v>
      </c>
      <c r="G31" s="12">
        <f t="shared" si="1"/>
        <v>14.6</v>
      </c>
      <c r="H31" s="12">
        <f t="shared" si="2"/>
        <v>6</v>
      </c>
      <c r="I31" s="12" t="str">
        <f t="shared" si="3"/>
        <v>+/-</v>
      </c>
      <c r="J31" s="12" t="str">
        <f t="shared" si="4"/>
        <v>0.2</v>
      </c>
      <c r="K31" s="13">
        <f t="shared" si="5"/>
        <v>0.12158054711246201</v>
      </c>
      <c r="L31" s="13">
        <f t="shared" si="6"/>
        <v>-2.0999999999999996</v>
      </c>
      <c r="M31" s="13">
        <f t="shared" si="7"/>
        <v>0.1359311840425404</v>
      </c>
      <c r="N31" s="13">
        <f t="shared" si="8"/>
        <v>-15.448993656546046</v>
      </c>
      <c r="O31" s="12" t="s">
        <v>244</v>
      </c>
    </row>
    <row r="32" spans="1:15" x14ac:dyDescent="0.25">
      <c r="A32" s="30">
        <v>22</v>
      </c>
      <c r="B32" s="31" t="s">
        <v>242</v>
      </c>
      <c r="C32" s="32">
        <v>14</v>
      </c>
      <c r="D32" s="33" t="s">
        <v>228</v>
      </c>
      <c r="E32" s="48" t="str">
        <f t="shared" si="0"/>
        <v>Significantly Different</v>
      </c>
      <c r="G32" s="12">
        <f t="shared" si="1"/>
        <v>14</v>
      </c>
      <c r="H32" s="12">
        <f t="shared" si="2"/>
        <v>6</v>
      </c>
      <c r="I32" s="12" t="str">
        <f t="shared" si="3"/>
        <v>+/-</v>
      </c>
      <c r="J32" s="12" t="str">
        <f t="shared" si="4"/>
        <v>0.3</v>
      </c>
      <c r="K32" s="13">
        <f t="shared" si="5"/>
        <v>0.18237082066869301</v>
      </c>
      <c r="L32" s="13">
        <f t="shared" si="6"/>
        <v>-1.5</v>
      </c>
      <c r="M32" s="13">
        <f t="shared" si="7"/>
        <v>0.19223572402239389</v>
      </c>
      <c r="N32" s="13">
        <f t="shared" si="8"/>
        <v>-7.8029201264654757</v>
      </c>
      <c r="O32" s="12" t="s">
        <v>247</v>
      </c>
    </row>
    <row r="33" spans="1:15" x14ac:dyDescent="0.25">
      <c r="A33" s="30">
        <v>23</v>
      </c>
      <c r="B33" s="31" t="s">
        <v>223</v>
      </c>
      <c r="C33" s="32">
        <v>13.4</v>
      </c>
      <c r="D33" s="33" t="s">
        <v>253</v>
      </c>
      <c r="E33" s="48" t="str">
        <f t="shared" si="0"/>
        <v>Significantly Different</v>
      </c>
      <c r="G33" s="12">
        <f t="shared" si="1"/>
        <v>13.4</v>
      </c>
      <c r="H33" s="12">
        <f t="shared" si="2"/>
        <v>6</v>
      </c>
      <c r="I33" s="12" t="str">
        <f t="shared" si="3"/>
        <v>+/-</v>
      </c>
      <c r="J33" s="12" t="str">
        <f t="shared" si="4"/>
        <v>0.6</v>
      </c>
      <c r="K33" s="13">
        <f t="shared" si="5"/>
        <v>0.36474164133738601</v>
      </c>
      <c r="L33" s="13">
        <f t="shared" si="6"/>
        <v>-0.90000000000000036</v>
      </c>
      <c r="M33" s="13">
        <f t="shared" si="7"/>
        <v>0.36977279819442066</v>
      </c>
      <c r="N33" s="13">
        <f t="shared" si="8"/>
        <v>-2.4339270070558157</v>
      </c>
      <c r="O33" s="12" t="s">
        <v>249</v>
      </c>
    </row>
    <row r="34" spans="1:15" x14ac:dyDescent="0.25">
      <c r="A34" s="30">
        <v>24</v>
      </c>
      <c r="B34" s="31" t="s">
        <v>230</v>
      </c>
      <c r="C34" s="32">
        <v>12.7</v>
      </c>
      <c r="D34" s="33" t="s">
        <v>265</v>
      </c>
      <c r="E34" s="48" t="str">
        <f t="shared" si="0"/>
        <v>Not Significantly Different</v>
      </c>
      <c r="G34" s="12">
        <f t="shared" si="1"/>
        <v>12.7</v>
      </c>
      <c r="H34" s="12">
        <f t="shared" si="2"/>
        <v>6</v>
      </c>
      <c r="I34" s="12" t="str">
        <f t="shared" si="3"/>
        <v>+/-</v>
      </c>
      <c r="J34" s="12" t="str">
        <f t="shared" si="4"/>
        <v>0.7</v>
      </c>
      <c r="K34" s="13">
        <f t="shared" si="5"/>
        <v>0.42553191489361697</v>
      </c>
      <c r="L34" s="13">
        <f t="shared" si="6"/>
        <v>-0.19999999999999929</v>
      </c>
      <c r="M34" s="13">
        <f t="shared" si="7"/>
        <v>0.42985214661796195</v>
      </c>
      <c r="N34" s="13">
        <f t="shared" si="8"/>
        <v>-0.46527626202074668</v>
      </c>
      <c r="O34" s="12" t="s">
        <v>240</v>
      </c>
    </row>
    <row r="35" spans="1:15" x14ac:dyDescent="0.25">
      <c r="A35" s="30">
        <v>25</v>
      </c>
      <c r="B35" s="31" t="s">
        <v>244</v>
      </c>
      <c r="C35" s="32">
        <v>11.7</v>
      </c>
      <c r="D35" s="33" t="s">
        <v>228</v>
      </c>
      <c r="E35" s="48" t="str">
        <f t="shared" si="0"/>
        <v>Significantly Different</v>
      </c>
      <c r="G35" s="12">
        <f t="shared" si="1"/>
        <v>11.7</v>
      </c>
      <c r="H35" s="12">
        <f t="shared" si="2"/>
        <v>6</v>
      </c>
      <c r="I35" s="12" t="str">
        <f t="shared" si="3"/>
        <v>+/-</v>
      </c>
      <c r="J35" s="12" t="str">
        <f t="shared" si="4"/>
        <v>0.3</v>
      </c>
      <c r="K35" s="13">
        <f t="shared" si="5"/>
        <v>0.18237082066869301</v>
      </c>
      <c r="L35" s="13">
        <f t="shared" si="6"/>
        <v>0.80000000000000071</v>
      </c>
      <c r="M35" s="13">
        <f t="shared" si="7"/>
        <v>0.19223572402239389</v>
      </c>
      <c r="N35" s="13">
        <f t="shared" si="8"/>
        <v>4.1615574007815903</v>
      </c>
      <c r="O35" s="12" t="s">
        <v>250</v>
      </c>
    </row>
    <row r="36" spans="1:15" x14ac:dyDescent="0.25">
      <c r="A36" s="30">
        <v>26</v>
      </c>
      <c r="B36" s="31" t="s">
        <v>216</v>
      </c>
      <c r="C36" s="32">
        <v>11.2</v>
      </c>
      <c r="D36" s="33" t="s">
        <v>246</v>
      </c>
      <c r="E36" s="48" t="str">
        <f t="shared" si="0"/>
        <v>Significantly Different</v>
      </c>
      <c r="G36" s="12">
        <f t="shared" si="1"/>
        <v>11.2</v>
      </c>
      <c r="H36" s="12">
        <f t="shared" si="2"/>
        <v>6</v>
      </c>
      <c r="I36" s="12" t="str">
        <f t="shared" si="3"/>
        <v>+/-</v>
      </c>
      <c r="J36" s="12" t="str">
        <f t="shared" si="4"/>
        <v>0.9</v>
      </c>
      <c r="K36" s="13">
        <f t="shared" si="5"/>
        <v>0.54711246200607899</v>
      </c>
      <c r="L36" s="13">
        <f t="shared" si="6"/>
        <v>1.3000000000000007</v>
      </c>
      <c r="M36" s="13">
        <f t="shared" si="7"/>
        <v>0.55047933970440222</v>
      </c>
      <c r="N36" s="13">
        <f t="shared" si="8"/>
        <v>2.3615781851105946</v>
      </c>
      <c r="O36" s="12" t="s">
        <v>242</v>
      </c>
    </row>
    <row r="37" spans="1:15" x14ac:dyDescent="0.25">
      <c r="A37" s="30">
        <v>27</v>
      </c>
      <c r="B37" s="31" t="s">
        <v>239</v>
      </c>
      <c r="C37" s="32">
        <v>11</v>
      </c>
      <c r="D37" s="33" t="s">
        <v>255</v>
      </c>
      <c r="E37" s="48" t="str">
        <f t="shared" si="0"/>
        <v>Significantly Different</v>
      </c>
      <c r="G37" s="12">
        <f t="shared" si="1"/>
        <v>11</v>
      </c>
      <c r="H37" s="12">
        <f t="shared" si="2"/>
        <v>6</v>
      </c>
      <c r="I37" s="12" t="str">
        <f t="shared" si="3"/>
        <v>+/-</v>
      </c>
      <c r="J37" s="12" t="str">
        <f t="shared" si="4"/>
        <v>0.4</v>
      </c>
      <c r="K37" s="13">
        <f t="shared" si="5"/>
        <v>0.24316109422492402</v>
      </c>
      <c r="L37" s="13">
        <f t="shared" si="6"/>
        <v>1.5</v>
      </c>
      <c r="M37" s="13">
        <f t="shared" si="7"/>
        <v>0.25064471888253259</v>
      </c>
      <c r="N37" s="13">
        <f t="shared" si="8"/>
        <v>5.9845665477715153</v>
      </c>
      <c r="O37" s="12" t="s">
        <v>223</v>
      </c>
    </row>
    <row r="38" spans="1:15" x14ac:dyDescent="0.25">
      <c r="A38" s="30">
        <v>28</v>
      </c>
      <c r="B38" s="31" t="s">
        <v>225</v>
      </c>
      <c r="C38" s="32">
        <v>9.9</v>
      </c>
      <c r="D38" s="33" t="s">
        <v>228</v>
      </c>
      <c r="E38" s="48" t="str">
        <f t="shared" si="0"/>
        <v>Significantly Different</v>
      </c>
      <c r="G38" s="12">
        <f t="shared" si="1"/>
        <v>9.9</v>
      </c>
      <c r="H38" s="12">
        <f t="shared" si="2"/>
        <v>6</v>
      </c>
      <c r="I38" s="12" t="str">
        <f t="shared" si="3"/>
        <v>+/-</v>
      </c>
      <c r="J38" s="12" t="str">
        <f t="shared" si="4"/>
        <v>0.3</v>
      </c>
      <c r="K38" s="13">
        <f t="shared" si="5"/>
        <v>0.18237082066869301</v>
      </c>
      <c r="L38" s="13">
        <f t="shared" si="6"/>
        <v>2.5999999999999996</v>
      </c>
      <c r="M38" s="13">
        <f t="shared" si="7"/>
        <v>0.19223572402239389</v>
      </c>
      <c r="N38" s="13">
        <f t="shared" si="8"/>
        <v>13.525061552540157</v>
      </c>
      <c r="O38" s="12" t="s">
        <v>227</v>
      </c>
    </row>
    <row r="39" spans="1:15" x14ac:dyDescent="0.25">
      <c r="A39" s="30">
        <v>28</v>
      </c>
      <c r="B39" s="31" t="s">
        <v>256</v>
      </c>
      <c r="C39" s="32">
        <v>9.9</v>
      </c>
      <c r="D39" s="33" t="s">
        <v>210</v>
      </c>
      <c r="E39" s="48" t="str">
        <f t="shared" si="0"/>
        <v>Significantly Different</v>
      </c>
      <c r="G39" s="12">
        <f t="shared" si="1"/>
        <v>9.9</v>
      </c>
      <c r="H39" s="12">
        <f t="shared" si="2"/>
        <v>6</v>
      </c>
      <c r="I39" s="12" t="str">
        <f t="shared" si="3"/>
        <v>+/-</v>
      </c>
      <c r="J39" s="12" t="str">
        <f t="shared" si="4"/>
        <v>0.2</v>
      </c>
      <c r="K39" s="13">
        <f t="shared" si="5"/>
        <v>0.12158054711246201</v>
      </c>
      <c r="L39" s="13">
        <f t="shared" si="6"/>
        <v>2.5999999999999996</v>
      </c>
      <c r="M39" s="13">
        <f t="shared" si="7"/>
        <v>0.1359311840425404</v>
      </c>
      <c r="N39" s="13">
        <f t="shared" si="8"/>
        <v>19.127325479533198</v>
      </c>
      <c r="O39" s="12" t="s">
        <v>254</v>
      </c>
    </row>
    <row r="40" spans="1:15" x14ac:dyDescent="0.25">
      <c r="A40" s="30">
        <v>30</v>
      </c>
      <c r="B40" s="31" t="s">
        <v>218</v>
      </c>
      <c r="C40" s="32">
        <v>9.1</v>
      </c>
      <c r="D40" s="33" t="s">
        <v>206</v>
      </c>
      <c r="E40" s="48" t="str">
        <f t="shared" si="0"/>
        <v>Significantly Different</v>
      </c>
      <c r="G40" s="12">
        <f t="shared" si="1"/>
        <v>9.1</v>
      </c>
      <c r="H40" s="12">
        <f t="shared" si="2"/>
        <v>6</v>
      </c>
      <c r="I40" s="12" t="str">
        <f t="shared" si="3"/>
        <v>+/-</v>
      </c>
      <c r="J40" s="12" t="str">
        <f t="shared" si="4"/>
        <v>0.1</v>
      </c>
      <c r="K40" s="13">
        <f t="shared" si="5"/>
        <v>6.0790273556231005E-2</v>
      </c>
      <c r="L40" s="13">
        <f t="shared" si="6"/>
        <v>3.4000000000000004</v>
      </c>
      <c r="M40" s="13">
        <f t="shared" si="7"/>
        <v>8.5970429323592404E-2</v>
      </c>
      <c r="N40" s="13">
        <f t="shared" si="8"/>
        <v>39.548482271763611</v>
      </c>
      <c r="O40" s="12" t="s">
        <v>214</v>
      </c>
    </row>
    <row r="41" spans="1:15" x14ac:dyDescent="0.25">
      <c r="A41" s="30">
        <v>31</v>
      </c>
      <c r="B41" s="31" t="s">
        <v>224</v>
      </c>
      <c r="C41" s="32">
        <v>8.6</v>
      </c>
      <c r="D41" s="33" t="s">
        <v>217</v>
      </c>
      <c r="E41" s="48" t="str">
        <f t="shared" si="0"/>
        <v>Significantly Different</v>
      </c>
      <c r="G41" s="12">
        <f t="shared" si="1"/>
        <v>8.6</v>
      </c>
      <c r="H41" s="12">
        <f t="shared" si="2"/>
        <v>6</v>
      </c>
      <c r="I41" s="12" t="str">
        <f t="shared" si="3"/>
        <v>+/-</v>
      </c>
      <c r="J41" s="12" t="str">
        <f t="shared" si="4"/>
        <v>0.5</v>
      </c>
      <c r="K41" s="13">
        <f t="shared" si="5"/>
        <v>0.303951367781155</v>
      </c>
      <c r="L41" s="13">
        <f t="shared" si="6"/>
        <v>3.9000000000000004</v>
      </c>
      <c r="M41" s="13">
        <f t="shared" si="7"/>
        <v>0.30997079109986531</v>
      </c>
      <c r="N41" s="13">
        <f t="shared" si="8"/>
        <v>12.581830649790199</v>
      </c>
      <c r="O41" s="12" t="s">
        <v>257</v>
      </c>
    </row>
    <row r="42" spans="1:15" x14ac:dyDescent="0.25">
      <c r="A42" s="30">
        <v>32</v>
      </c>
      <c r="B42" s="31" t="s">
        <v>221</v>
      </c>
      <c r="C42" s="32">
        <v>8.5</v>
      </c>
      <c r="D42" s="33" t="s">
        <v>217</v>
      </c>
      <c r="E42" s="48" t="str">
        <f t="shared" si="0"/>
        <v>Significantly Different</v>
      </c>
      <c r="G42" s="12">
        <f t="shared" si="1"/>
        <v>8.5</v>
      </c>
      <c r="H42" s="12">
        <f t="shared" si="2"/>
        <v>6</v>
      </c>
      <c r="I42" s="12" t="str">
        <f t="shared" si="3"/>
        <v>+/-</v>
      </c>
      <c r="J42" s="12" t="str">
        <f t="shared" si="4"/>
        <v>0.5</v>
      </c>
      <c r="K42" s="13">
        <f t="shared" si="5"/>
        <v>0.303951367781155</v>
      </c>
      <c r="L42" s="13">
        <f t="shared" si="6"/>
        <v>4</v>
      </c>
      <c r="M42" s="13">
        <f t="shared" si="7"/>
        <v>0.30997079109986531</v>
      </c>
      <c r="N42" s="13">
        <f t="shared" si="8"/>
        <v>12.90444169209251</v>
      </c>
      <c r="O42" s="12" t="s">
        <v>252</v>
      </c>
    </row>
    <row r="43" spans="1:15" x14ac:dyDescent="0.25">
      <c r="A43" s="30">
        <v>33</v>
      </c>
      <c r="B43" s="31" t="s">
        <v>220</v>
      </c>
      <c r="C43" s="32">
        <v>7.6</v>
      </c>
      <c r="D43" s="33" t="s">
        <v>210</v>
      </c>
      <c r="E43" s="48" t="str">
        <f t="shared" si="0"/>
        <v>Significantly Different</v>
      </c>
      <c r="G43" s="12">
        <f t="shared" si="1"/>
        <v>7.6</v>
      </c>
      <c r="H43" s="12">
        <f t="shared" si="2"/>
        <v>6</v>
      </c>
      <c r="I43" s="12" t="str">
        <f t="shared" si="3"/>
        <v>+/-</v>
      </c>
      <c r="J43" s="12" t="str">
        <f t="shared" si="4"/>
        <v>0.2</v>
      </c>
      <c r="K43" s="13">
        <f t="shared" si="5"/>
        <v>0.12158054711246201</v>
      </c>
      <c r="L43" s="13">
        <f t="shared" si="6"/>
        <v>4.9000000000000004</v>
      </c>
      <c r="M43" s="13">
        <f t="shared" si="7"/>
        <v>0.1359311840425404</v>
      </c>
      <c r="N43" s="13">
        <f t="shared" si="8"/>
        <v>36.047651865274112</v>
      </c>
      <c r="O43" s="12" t="s">
        <v>259</v>
      </c>
    </row>
    <row r="44" spans="1:15" x14ac:dyDescent="0.25">
      <c r="A44" s="30">
        <v>33</v>
      </c>
      <c r="B44" s="31" t="s">
        <v>260</v>
      </c>
      <c r="C44" s="32">
        <v>7.6</v>
      </c>
      <c r="D44" s="33" t="s">
        <v>210</v>
      </c>
      <c r="E44" s="48" t="str">
        <f t="shared" si="0"/>
        <v>Significantly Different</v>
      </c>
      <c r="G44" s="12">
        <f t="shared" si="1"/>
        <v>7.6</v>
      </c>
      <c r="H44" s="12">
        <f t="shared" si="2"/>
        <v>6</v>
      </c>
      <c r="I44" s="12" t="str">
        <f t="shared" si="3"/>
        <v>+/-</v>
      </c>
      <c r="J44" s="12" t="str">
        <f t="shared" si="4"/>
        <v>0.2</v>
      </c>
      <c r="K44" s="13">
        <f t="shared" si="5"/>
        <v>0.12158054711246201</v>
      </c>
      <c r="L44" s="13">
        <f t="shared" si="6"/>
        <v>4.9000000000000004</v>
      </c>
      <c r="M44" s="13">
        <f t="shared" si="7"/>
        <v>0.1359311840425404</v>
      </c>
      <c r="N44" s="13">
        <f t="shared" si="8"/>
        <v>36.047651865274112</v>
      </c>
      <c r="O44" s="12" t="s">
        <v>261</v>
      </c>
    </row>
    <row r="45" spans="1:15" x14ac:dyDescent="0.25">
      <c r="A45" s="30">
        <v>35</v>
      </c>
      <c r="B45" s="31" t="s">
        <v>262</v>
      </c>
      <c r="C45" s="32">
        <v>7.4</v>
      </c>
      <c r="D45" s="33" t="s">
        <v>210</v>
      </c>
      <c r="E45" s="48" t="str">
        <f t="shared" si="0"/>
        <v>Significantly Different</v>
      </c>
      <c r="G45" s="12">
        <f t="shared" si="1"/>
        <v>7.4</v>
      </c>
      <c r="H45" s="12">
        <f t="shared" si="2"/>
        <v>6</v>
      </c>
      <c r="I45" s="12" t="str">
        <f t="shared" si="3"/>
        <v>+/-</v>
      </c>
      <c r="J45" s="12" t="str">
        <f t="shared" si="4"/>
        <v>0.2</v>
      </c>
      <c r="K45" s="13">
        <f t="shared" si="5"/>
        <v>0.12158054711246201</v>
      </c>
      <c r="L45" s="13">
        <f t="shared" si="6"/>
        <v>5.0999999999999996</v>
      </c>
      <c r="M45" s="13">
        <f t="shared" si="7"/>
        <v>0.1359311840425404</v>
      </c>
      <c r="N45" s="13">
        <f t="shared" si="8"/>
        <v>37.518984594468968</v>
      </c>
      <c r="O45" s="12" t="s">
        <v>230</v>
      </c>
    </row>
    <row r="46" spans="1:15" x14ac:dyDescent="0.25">
      <c r="A46" s="30">
        <v>36</v>
      </c>
      <c r="B46" s="31" t="s">
        <v>232</v>
      </c>
      <c r="C46" s="32">
        <v>6.8</v>
      </c>
      <c r="D46" s="33" t="s">
        <v>228</v>
      </c>
      <c r="E46" s="48" t="str">
        <f t="shared" si="0"/>
        <v>Significantly Different</v>
      </c>
      <c r="G46" s="12">
        <f t="shared" si="1"/>
        <v>6.8</v>
      </c>
      <c r="H46" s="12">
        <f t="shared" si="2"/>
        <v>6</v>
      </c>
      <c r="I46" s="12" t="str">
        <f t="shared" si="3"/>
        <v>+/-</v>
      </c>
      <c r="J46" s="12" t="str">
        <f t="shared" si="4"/>
        <v>0.3</v>
      </c>
      <c r="K46" s="13">
        <f t="shared" si="5"/>
        <v>0.18237082066869301</v>
      </c>
      <c r="L46" s="13">
        <f t="shared" si="6"/>
        <v>5.7</v>
      </c>
      <c r="M46" s="13">
        <f t="shared" si="7"/>
        <v>0.19223572402239389</v>
      </c>
      <c r="N46" s="13">
        <f t="shared" si="8"/>
        <v>29.651096480568807</v>
      </c>
      <c r="O46" s="12" t="s">
        <v>243</v>
      </c>
    </row>
    <row r="47" spans="1:15" x14ac:dyDescent="0.25">
      <c r="A47" s="30">
        <v>37</v>
      </c>
      <c r="B47" s="31" t="s">
        <v>241</v>
      </c>
      <c r="C47" s="32">
        <v>6.5</v>
      </c>
      <c r="D47" s="33" t="s">
        <v>210</v>
      </c>
      <c r="E47" s="48" t="str">
        <f t="shared" si="0"/>
        <v>Significantly Different</v>
      </c>
      <c r="G47" s="12">
        <f t="shared" si="1"/>
        <v>6.5</v>
      </c>
      <c r="H47" s="12">
        <f t="shared" si="2"/>
        <v>6</v>
      </c>
      <c r="I47" s="12" t="str">
        <f t="shared" si="3"/>
        <v>+/-</v>
      </c>
      <c r="J47" s="12" t="str">
        <f t="shared" si="4"/>
        <v>0.2</v>
      </c>
      <c r="K47" s="13">
        <f t="shared" si="5"/>
        <v>0.12158054711246201</v>
      </c>
      <c r="L47" s="13">
        <f t="shared" si="6"/>
        <v>6</v>
      </c>
      <c r="M47" s="13">
        <f t="shared" si="7"/>
        <v>0.1359311840425404</v>
      </c>
      <c r="N47" s="13">
        <f t="shared" si="8"/>
        <v>44.139981875845848</v>
      </c>
      <c r="O47" s="12" t="s">
        <v>260</v>
      </c>
    </row>
    <row r="48" spans="1:15" x14ac:dyDescent="0.25">
      <c r="A48" s="30">
        <v>38</v>
      </c>
      <c r="B48" s="31" t="s">
        <v>251</v>
      </c>
      <c r="C48" s="32">
        <v>6</v>
      </c>
      <c r="D48" s="33" t="s">
        <v>210</v>
      </c>
      <c r="E48" s="48" t="str">
        <f t="shared" si="0"/>
        <v>Significantly Different</v>
      </c>
      <c r="G48" s="12">
        <f t="shared" si="1"/>
        <v>6</v>
      </c>
      <c r="H48" s="12">
        <f t="shared" si="2"/>
        <v>6</v>
      </c>
      <c r="I48" s="12" t="str">
        <f t="shared" si="3"/>
        <v>+/-</v>
      </c>
      <c r="J48" s="12" t="str">
        <f t="shared" si="4"/>
        <v>0.2</v>
      </c>
      <c r="K48" s="13">
        <f t="shared" si="5"/>
        <v>0.12158054711246201</v>
      </c>
      <c r="L48" s="13">
        <f t="shared" si="6"/>
        <v>6.5</v>
      </c>
      <c r="M48" s="13">
        <f t="shared" si="7"/>
        <v>0.1359311840425404</v>
      </c>
      <c r="N48" s="13">
        <f t="shared" si="8"/>
        <v>47.818313698833009</v>
      </c>
      <c r="O48" s="12" t="s">
        <v>239</v>
      </c>
    </row>
    <row r="49" spans="1:15" x14ac:dyDescent="0.25">
      <c r="A49" s="30">
        <v>39</v>
      </c>
      <c r="B49" s="31" t="s">
        <v>261</v>
      </c>
      <c r="C49" s="32">
        <v>5</v>
      </c>
      <c r="D49" s="33" t="s">
        <v>206</v>
      </c>
      <c r="E49" s="48" t="str">
        <f t="shared" si="0"/>
        <v>Significantly Different</v>
      </c>
      <c r="G49" s="12">
        <f t="shared" si="1"/>
        <v>5</v>
      </c>
      <c r="H49" s="12">
        <f t="shared" si="2"/>
        <v>6</v>
      </c>
      <c r="I49" s="12" t="str">
        <f t="shared" si="3"/>
        <v>+/-</v>
      </c>
      <c r="J49" s="12" t="str">
        <f t="shared" si="4"/>
        <v>0.1</v>
      </c>
      <c r="K49" s="13">
        <f t="shared" si="5"/>
        <v>6.0790273556231005E-2</v>
      </c>
      <c r="L49" s="13">
        <f t="shared" si="6"/>
        <v>7.5</v>
      </c>
      <c r="M49" s="13">
        <f t="shared" si="7"/>
        <v>8.5970429323592404E-2</v>
      </c>
      <c r="N49" s="13">
        <f t="shared" si="8"/>
        <v>87.239299128890295</v>
      </c>
      <c r="O49" s="12" t="s">
        <v>248</v>
      </c>
    </row>
    <row r="50" spans="1:15" x14ac:dyDescent="0.25">
      <c r="A50" s="30">
        <v>40</v>
      </c>
      <c r="B50" s="31" t="s">
        <v>208</v>
      </c>
      <c r="C50" s="32">
        <v>4.9000000000000004</v>
      </c>
      <c r="D50" s="33" t="s">
        <v>210</v>
      </c>
      <c r="E50" s="48" t="str">
        <f t="shared" si="0"/>
        <v>Significantly Different</v>
      </c>
      <c r="G50" s="12">
        <f t="shared" si="1"/>
        <v>4.9000000000000004</v>
      </c>
      <c r="H50" s="12">
        <f t="shared" si="2"/>
        <v>6</v>
      </c>
      <c r="I50" s="12" t="str">
        <f t="shared" si="3"/>
        <v>+/-</v>
      </c>
      <c r="J50" s="12" t="str">
        <f t="shared" si="4"/>
        <v>0.2</v>
      </c>
      <c r="K50" s="13">
        <f t="shared" si="5"/>
        <v>0.12158054711246201</v>
      </c>
      <c r="L50" s="13">
        <f t="shared" si="6"/>
        <v>7.6</v>
      </c>
      <c r="M50" s="13">
        <f t="shared" si="7"/>
        <v>0.1359311840425404</v>
      </c>
      <c r="N50" s="13">
        <f t="shared" si="8"/>
        <v>55.910643709404745</v>
      </c>
      <c r="O50" s="12" t="s">
        <v>245</v>
      </c>
    </row>
    <row r="51" spans="1:15" x14ac:dyDescent="0.25">
      <c r="A51" s="30">
        <v>41</v>
      </c>
      <c r="B51" s="31" t="s">
        <v>215</v>
      </c>
      <c r="C51" s="32">
        <v>4.7</v>
      </c>
      <c r="D51" s="33" t="s">
        <v>228</v>
      </c>
      <c r="E51" s="48" t="str">
        <f t="shared" si="0"/>
        <v>Significantly Different</v>
      </c>
      <c r="G51" s="12">
        <f t="shared" si="1"/>
        <v>4.7</v>
      </c>
      <c r="H51" s="12">
        <f t="shared" si="2"/>
        <v>6</v>
      </c>
      <c r="I51" s="12" t="str">
        <f t="shared" si="3"/>
        <v>+/-</v>
      </c>
      <c r="J51" s="12" t="str">
        <f t="shared" si="4"/>
        <v>0.3</v>
      </c>
      <c r="K51" s="13">
        <f t="shared" si="5"/>
        <v>0.18237082066869301</v>
      </c>
      <c r="L51" s="13">
        <f t="shared" si="6"/>
        <v>7.8</v>
      </c>
      <c r="M51" s="13">
        <f t="shared" si="7"/>
        <v>0.19223572402239389</v>
      </c>
      <c r="N51" s="13">
        <f t="shared" si="8"/>
        <v>40.575184657620476</v>
      </c>
      <c r="O51" s="12" t="s">
        <v>263</v>
      </c>
    </row>
    <row r="52" spans="1:15" x14ac:dyDescent="0.25">
      <c r="A52" s="30">
        <v>42</v>
      </c>
      <c r="B52" s="31" t="s">
        <v>252</v>
      </c>
      <c r="C52" s="32">
        <v>4.5999999999999996</v>
      </c>
      <c r="D52" s="33" t="s">
        <v>228</v>
      </c>
      <c r="E52" s="48" t="str">
        <f t="shared" si="0"/>
        <v>Significantly Different</v>
      </c>
      <c r="G52" s="12">
        <f t="shared" si="1"/>
        <v>4.5999999999999996</v>
      </c>
      <c r="H52" s="12">
        <f t="shared" si="2"/>
        <v>6</v>
      </c>
      <c r="I52" s="12" t="str">
        <f t="shared" si="3"/>
        <v>+/-</v>
      </c>
      <c r="J52" s="12" t="str">
        <f t="shared" si="4"/>
        <v>0.3</v>
      </c>
      <c r="K52" s="13">
        <f t="shared" si="5"/>
        <v>0.18237082066869301</v>
      </c>
      <c r="L52" s="13">
        <f t="shared" si="6"/>
        <v>7.9</v>
      </c>
      <c r="M52" s="13">
        <f t="shared" si="7"/>
        <v>0.19223572402239389</v>
      </c>
      <c r="N52" s="13">
        <f t="shared" si="8"/>
        <v>41.095379332718174</v>
      </c>
      <c r="O52" s="12" t="s">
        <v>238</v>
      </c>
    </row>
    <row r="53" spans="1:15" x14ac:dyDescent="0.25">
      <c r="A53" s="30">
        <v>43</v>
      </c>
      <c r="B53" s="31" t="s">
        <v>250</v>
      </c>
      <c r="C53" s="32">
        <v>4.5</v>
      </c>
      <c r="D53" s="33" t="s">
        <v>228</v>
      </c>
      <c r="E53" s="48" t="str">
        <f t="shared" si="0"/>
        <v>Significantly Different</v>
      </c>
      <c r="G53" s="12">
        <f t="shared" si="1"/>
        <v>4.5</v>
      </c>
      <c r="H53" s="12">
        <f t="shared" si="2"/>
        <v>6</v>
      </c>
      <c r="I53" s="12" t="str">
        <f t="shared" si="3"/>
        <v>+/-</v>
      </c>
      <c r="J53" s="12" t="str">
        <f t="shared" si="4"/>
        <v>0.3</v>
      </c>
      <c r="K53" s="13">
        <f t="shared" si="5"/>
        <v>0.18237082066869301</v>
      </c>
      <c r="L53" s="13">
        <f t="shared" si="6"/>
        <v>8</v>
      </c>
      <c r="M53" s="13">
        <f t="shared" si="7"/>
        <v>0.19223572402239389</v>
      </c>
      <c r="N53" s="13">
        <f t="shared" si="8"/>
        <v>41.615574007815873</v>
      </c>
      <c r="O53" s="12" t="s">
        <v>251</v>
      </c>
    </row>
    <row r="54" spans="1:15" x14ac:dyDescent="0.25">
      <c r="A54" s="30">
        <v>44</v>
      </c>
      <c r="B54" s="31" t="s">
        <v>263</v>
      </c>
      <c r="C54" s="32">
        <v>4.2</v>
      </c>
      <c r="D54" s="33" t="s">
        <v>210</v>
      </c>
      <c r="E54" s="48" t="str">
        <f t="shared" si="0"/>
        <v>Significantly Different</v>
      </c>
      <c r="G54" s="12">
        <f t="shared" si="1"/>
        <v>4.2</v>
      </c>
      <c r="H54" s="12">
        <f t="shared" si="2"/>
        <v>6</v>
      </c>
      <c r="I54" s="12" t="str">
        <f t="shared" si="3"/>
        <v>+/-</v>
      </c>
      <c r="J54" s="12" t="str">
        <f t="shared" si="4"/>
        <v>0.2</v>
      </c>
      <c r="K54" s="13">
        <f t="shared" si="5"/>
        <v>0.12158054711246201</v>
      </c>
      <c r="L54" s="13">
        <f t="shared" si="6"/>
        <v>8.3000000000000007</v>
      </c>
      <c r="M54" s="13">
        <f t="shared" si="7"/>
        <v>0.1359311840425404</v>
      </c>
      <c r="N54" s="13">
        <f t="shared" si="8"/>
        <v>61.060308261586769</v>
      </c>
      <c r="O54" s="12" t="s">
        <v>258</v>
      </c>
    </row>
    <row r="55" spans="1:15" x14ac:dyDescent="0.25">
      <c r="A55" s="30">
        <v>45</v>
      </c>
      <c r="B55" s="31" t="s">
        <v>231</v>
      </c>
      <c r="C55" s="32">
        <v>4.0999999999999996</v>
      </c>
      <c r="D55" s="33" t="s">
        <v>210</v>
      </c>
      <c r="E55" s="48" t="str">
        <f t="shared" si="0"/>
        <v>Significantly Different</v>
      </c>
      <c r="G55" s="12">
        <f t="shared" si="1"/>
        <v>4.0999999999999996</v>
      </c>
      <c r="H55" s="12">
        <f t="shared" si="2"/>
        <v>6</v>
      </c>
      <c r="I55" s="12" t="str">
        <f t="shared" si="3"/>
        <v>+/-</v>
      </c>
      <c r="J55" s="12" t="str">
        <f t="shared" si="4"/>
        <v>0.2</v>
      </c>
      <c r="K55" s="13">
        <f t="shared" si="5"/>
        <v>0.12158054711246201</v>
      </c>
      <c r="L55" s="13">
        <f t="shared" si="6"/>
        <v>8.4</v>
      </c>
      <c r="M55" s="13">
        <f t="shared" si="7"/>
        <v>0.1359311840425404</v>
      </c>
      <c r="N55" s="13">
        <f t="shared" si="8"/>
        <v>61.795974626184197</v>
      </c>
      <c r="O55" s="12" t="s">
        <v>232</v>
      </c>
    </row>
    <row r="56" spans="1:15" x14ac:dyDescent="0.25">
      <c r="A56" s="30">
        <v>46</v>
      </c>
      <c r="B56" s="31" t="s">
        <v>233</v>
      </c>
      <c r="C56" s="32">
        <v>3.6</v>
      </c>
      <c r="D56" s="33" t="s">
        <v>255</v>
      </c>
      <c r="E56" s="48" t="str">
        <f t="shared" si="0"/>
        <v>Significantly Different</v>
      </c>
      <c r="G56" s="12">
        <f t="shared" si="1"/>
        <v>3.6</v>
      </c>
      <c r="H56" s="12">
        <f t="shared" si="2"/>
        <v>6</v>
      </c>
      <c r="I56" s="12" t="str">
        <f t="shared" si="3"/>
        <v>+/-</v>
      </c>
      <c r="J56" s="12" t="str">
        <f t="shared" si="4"/>
        <v>0.4</v>
      </c>
      <c r="K56" s="13">
        <f t="shared" si="5"/>
        <v>0.24316109422492402</v>
      </c>
      <c r="L56" s="13">
        <f t="shared" si="6"/>
        <v>8.9</v>
      </c>
      <c r="M56" s="13">
        <f t="shared" si="7"/>
        <v>0.25064471888253259</v>
      </c>
      <c r="N56" s="13">
        <f t="shared" si="8"/>
        <v>35.508428183444323</v>
      </c>
      <c r="O56" s="12" t="s">
        <v>209</v>
      </c>
    </row>
    <row r="57" spans="1:15" x14ac:dyDescent="0.25">
      <c r="A57" s="30">
        <v>47</v>
      </c>
      <c r="B57" s="31" t="s">
        <v>258</v>
      </c>
      <c r="C57" s="32">
        <v>3.4</v>
      </c>
      <c r="D57" s="33" t="s">
        <v>206</v>
      </c>
      <c r="E57" s="48" t="str">
        <f t="shared" si="0"/>
        <v>Significantly Different</v>
      </c>
      <c r="G57" s="12">
        <f t="shared" si="1"/>
        <v>3.4</v>
      </c>
      <c r="H57" s="12">
        <f t="shared" si="2"/>
        <v>6</v>
      </c>
      <c r="I57" s="12" t="str">
        <f t="shared" si="3"/>
        <v>+/-</v>
      </c>
      <c r="J57" s="12" t="str">
        <f t="shared" si="4"/>
        <v>0.1</v>
      </c>
      <c r="K57" s="13">
        <f t="shared" si="5"/>
        <v>6.0790273556231005E-2</v>
      </c>
      <c r="L57" s="13">
        <f t="shared" si="6"/>
        <v>9.1</v>
      </c>
      <c r="M57" s="13">
        <f t="shared" si="7"/>
        <v>8.5970429323592404E-2</v>
      </c>
      <c r="N57" s="13">
        <f t="shared" si="8"/>
        <v>105.85034960972023</v>
      </c>
      <c r="O57" s="12" t="s">
        <v>262</v>
      </c>
    </row>
    <row r="58" spans="1:15" x14ac:dyDescent="0.25">
      <c r="A58" s="30">
        <v>48</v>
      </c>
      <c r="B58" s="31" t="s">
        <v>229</v>
      </c>
      <c r="C58" s="32">
        <v>2.1</v>
      </c>
      <c r="D58" s="33" t="s">
        <v>206</v>
      </c>
      <c r="E58" s="48" t="str">
        <f t="shared" si="0"/>
        <v>Significantly Different</v>
      </c>
      <c r="G58" s="12">
        <f t="shared" si="1"/>
        <v>2.1</v>
      </c>
      <c r="H58" s="12">
        <f t="shared" si="2"/>
        <v>6</v>
      </c>
      <c r="I58" s="12" t="str">
        <f t="shared" si="3"/>
        <v>+/-</v>
      </c>
      <c r="J58" s="12" t="str">
        <f t="shared" si="4"/>
        <v>0.1</v>
      </c>
      <c r="K58" s="13">
        <f t="shared" si="5"/>
        <v>6.0790273556231005E-2</v>
      </c>
      <c r="L58" s="13">
        <f t="shared" si="6"/>
        <v>10.4</v>
      </c>
      <c r="M58" s="13">
        <f t="shared" si="7"/>
        <v>8.5970429323592404E-2</v>
      </c>
      <c r="N58" s="13">
        <f t="shared" si="8"/>
        <v>120.97182812539455</v>
      </c>
      <c r="O58" s="12" t="s">
        <v>256</v>
      </c>
    </row>
    <row r="59" spans="1:15" x14ac:dyDescent="0.25">
      <c r="A59" s="30">
        <v>49</v>
      </c>
      <c r="B59" s="31" t="s">
        <v>211</v>
      </c>
      <c r="C59" s="32">
        <v>1.6</v>
      </c>
      <c r="D59" s="33" t="s">
        <v>228</v>
      </c>
      <c r="E59" s="48" t="str">
        <f t="shared" si="0"/>
        <v>Significantly Different</v>
      </c>
      <c r="G59" s="12">
        <f t="shared" si="1"/>
        <v>1.6</v>
      </c>
      <c r="H59" s="12">
        <f t="shared" si="2"/>
        <v>6</v>
      </c>
      <c r="I59" s="12" t="str">
        <f t="shared" si="3"/>
        <v>+/-</v>
      </c>
      <c r="J59" s="12" t="str">
        <f t="shared" si="4"/>
        <v>0.3</v>
      </c>
      <c r="K59" s="13">
        <f t="shared" si="5"/>
        <v>0.18237082066869301</v>
      </c>
      <c r="L59" s="13">
        <f t="shared" si="6"/>
        <v>10.9</v>
      </c>
      <c r="M59" s="13">
        <f t="shared" si="7"/>
        <v>0.19223572402239389</v>
      </c>
      <c r="N59" s="13">
        <f t="shared" si="8"/>
        <v>56.701219585649127</v>
      </c>
      <c r="O59" s="12" t="s">
        <v>212</v>
      </c>
    </row>
    <row r="60" spans="1:15" x14ac:dyDescent="0.25">
      <c r="A60" s="30">
        <v>50</v>
      </c>
      <c r="B60" s="31" t="s">
        <v>213</v>
      </c>
      <c r="C60" s="32">
        <v>1.3</v>
      </c>
      <c r="D60" s="33" t="s">
        <v>206</v>
      </c>
      <c r="E60" s="48" t="str">
        <f t="shared" si="0"/>
        <v>Significantly Different</v>
      </c>
      <c r="G60" s="12">
        <f t="shared" si="1"/>
        <v>1.3</v>
      </c>
      <c r="H60" s="12">
        <f t="shared" si="2"/>
        <v>6</v>
      </c>
      <c r="I60" s="12" t="str">
        <f t="shared" si="3"/>
        <v>+/-</v>
      </c>
      <c r="J60" s="12" t="str">
        <f t="shared" si="4"/>
        <v>0.1</v>
      </c>
      <c r="K60" s="13">
        <f t="shared" si="5"/>
        <v>6.0790273556231005E-2</v>
      </c>
      <c r="L60" s="13">
        <f t="shared" si="6"/>
        <v>11.2</v>
      </c>
      <c r="M60" s="13">
        <f t="shared" si="7"/>
        <v>8.5970429323592404E-2</v>
      </c>
      <c r="N60" s="13">
        <f t="shared" si="8"/>
        <v>130.27735336580952</v>
      </c>
      <c r="O60" s="12" t="s">
        <v>234</v>
      </c>
    </row>
    <row r="61" spans="1:15" x14ac:dyDescent="0.25">
      <c r="A61" s="30">
        <v>51</v>
      </c>
      <c r="B61" s="31" t="s">
        <v>254</v>
      </c>
      <c r="C61" s="32">
        <v>1.1000000000000001</v>
      </c>
      <c r="D61" s="33" t="s">
        <v>206</v>
      </c>
      <c r="E61" s="48" t="str">
        <f t="shared" si="0"/>
        <v>Significantly Different</v>
      </c>
      <c r="G61" s="12">
        <f t="shared" si="1"/>
        <v>1.1000000000000001</v>
      </c>
      <c r="H61" s="12">
        <f t="shared" si="2"/>
        <v>6</v>
      </c>
      <c r="I61" s="12" t="str">
        <f t="shared" si="3"/>
        <v>+/-</v>
      </c>
      <c r="J61" s="12" t="str">
        <f t="shared" si="4"/>
        <v>0.1</v>
      </c>
      <c r="K61" s="13">
        <f t="shared" si="5"/>
        <v>6.0790273556231005E-2</v>
      </c>
      <c r="L61" s="13">
        <f t="shared" si="6"/>
        <v>11.4</v>
      </c>
      <c r="M61" s="13">
        <f t="shared" si="7"/>
        <v>8.5970429323592404E-2</v>
      </c>
      <c r="N61" s="13">
        <f t="shared" si="8"/>
        <v>132.60373467591327</v>
      </c>
      <c r="O61" s="12" t="s">
        <v>216</v>
      </c>
    </row>
    <row r="62" spans="1:15" ht="15.75" thickBot="1" x14ac:dyDescent="0.3">
      <c r="A62" s="36"/>
      <c r="B62" s="37" t="s">
        <v>264</v>
      </c>
      <c r="C62" s="38">
        <v>2.1</v>
      </c>
      <c r="D62" s="39" t="s">
        <v>210</v>
      </c>
      <c r="E62" s="49" t="str">
        <f t="shared" si="0"/>
        <v>Significantly Different</v>
      </c>
      <c r="G62" s="12">
        <f t="shared" si="1"/>
        <v>2.1</v>
      </c>
      <c r="H62" s="12">
        <f t="shared" si="2"/>
        <v>6</v>
      </c>
      <c r="I62" s="12" t="str">
        <f t="shared" si="3"/>
        <v>+/-</v>
      </c>
      <c r="J62" s="12" t="str">
        <f t="shared" si="4"/>
        <v>0.2</v>
      </c>
      <c r="K62" s="13">
        <f t="shared" si="5"/>
        <v>0.12158054711246201</v>
      </c>
      <c r="L62" s="13">
        <f t="shared" si="6"/>
        <v>10.4</v>
      </c>
      <c r="M62" s="13">
        <f t="shared" si="7"/>
        <v>0.1359311840425404</v>
      </c>
      <c r="N62" s="13">
        <f t="shared" si="8"/>
        <v>76.509301918132806</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89" priority="5" operator="equal">
      <formula>"State Selected"</formula>
    </cfRule>
    <cfRule type="cellIs" dxfId="88" priority="6" operator="equal">
      <formula>"Not Significantly Different"</formula>
    </cfRule>
  </conditionalFormatting>
  <conditionalFormatting sqref="E10:E62">
    <cfRule type="cellIs" dxfId="87" priority="1" operator="equal">
      <formula>"OTHER ERROR"</formula>
    </cfRule>
    <cfRule type="cellIs" dxfId="86" priority="2" operator="equal">
      <formula>"Statistical Test not applicable"</formula>
    </cfRule>
    <cfRule type="cellIs" dxfId="85" priority="3" operator="equal">
      <formula>"Geography Selected"</formula>
    </cfRule>
    <cfRule type="cellIs" dxfId="84"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B6C8D7BD-0C1F-4EA5-959A-DCF090127C0C}">
      <formula1>$O$10:$O$62</formula1>
    </dataValidation>
  </dataValidation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F3EE8-A54A-4A2F-B90D-C37714F7E1BE}">
  <sheetPr codeName="Sheet152"/>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151</v>
      </c>
    </row>
    <row r="2" spans="1:16" x14ac:dyDescent="0.25">
      <c r="A2" s="14" t="s">
        <v>181</v>
      </c>
      <c r="B2" s="12" t="s">
        <v>712</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18.8</v>
      </c>
      <c r="C6" s="12" t="s">
        <v>188</v>
      </c>
      <c r="H6" s="19" t="s">
        <v>189</v>
      </c>
      <c r="I6" s="12">
        <f>VLOOKUP($B$4,$B$9:$K$62,6,FALSE)</f>
        <v>18.8</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18.8</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18.8</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254</v>
      </c>
      <c r="C11" s="32">
        <v>25.4</v>
      </c>
      <c r="D11" s="35" t="s">
        <v>265</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25.4</v>
      </c>
      <c r="H11" s="12">
        <f t="shared" ref="H11:H62" si="2">LEN(TRIM(D11))</f>
        <v>6</v>
      </c>
      <c r="I11" s="12" t="str">
        <f t="shared" ref="I11:I62" si="3">IF(H11&gt;=3,MID(TRIM(D11),1,3),"NO")</f>
        <v>+/-</v>
      </c>
      <c r="J11" s="12" t="str">
        <f t="shared" ref="J11:J62" si="4">IF(TRIM(I11)="+/-",MID(TRIM(D11),4,H11-3),D11)</f>
        <v>0.7</v>
      </c>
      <c r="K11" s="13">
        <f t="shared" ref="K11:K62" si="5">IF(TRIM(J11)="*****",0,IF(ISERROR(VALUE(J11)),"NA",VALUE(J11/$I$4)))</f>
        <v>0.42553191489361697</v>
      </c>
      <c r="L11" s="13">
        <f t="shared" ref="L11:L62" si="6">IF(AND(ISNUMBER(G11),ISNUMBER($I$6)),$I$6-G11,"N/A")</f>
        <v>-6.5999999999999979</v>
      </c>
      <c r="M11" s="13">
        <f t="shared" ref="M11:M62" si="7">IF(AND(ISNUMBER(K11),ISNUMBER($I$7)),SQRT(K11^2+($I$7)^2),"N/A")</f>
        <v>0.42985214661796195</v>
      </c>
      <c r="N11" s="13">
        <f>IF(AND(ISNUMBER(L11),ISNUMBER(M11),M11&lt;&gt;0),L11/M11,"NA")</f>
        <v>-15.354116646684691</v>
      </c>
      <c r="O11" s="12" t="s">
        <v>208</v>
      </c>
    </row>
    <row r="12" spans="1:16" x14ac:dyDescent="0.25">
      <c r="A12" s="30">
        <v>2</v>
      </c>
      <c r="B12" s="31" t="s">
        <v>226</v>
      </c>
      <c r="C12" s="32">
        <v>24.2</v>
      </c>
      <c r="D12" s="33" t="s">
        <v>333</v>
      </c>
      <c r="E12" s="48" t="str">
        <f t="shared" si="0"/>
        <v>Significantly Different</v>
      </c>
      <c r="G12" s="12">
        <f t="shared" si="1"/>
        <v>24.2</v>
      </c>
      <c r="H12" s="12">
        <f t="shared" si="2"/>
        <v>6</v>
      </c>
      <c r="I12" s="12" t="str">
        <f t="shared" si="3"/>
        <v>+/-</v>
      </c>
      <c r="J12" s="12" t="str">
        <f t="shared" si="4"/>
        <v>1.3</v>
      </c>
      <c r="K12" s="13">
        <f t="shared" si="5"/>
        <v>0.79027355623100304</v>
      </c>
      <c r="L12" s="13">
        <f t="shared" si="6"/>
        <v>-5.3999999999999986</v>
      </c>
      <c r="M12" s="13">
        <f t="shared" si="7"/>
        <v>0.79260819516141623</v>
      </c>
      <c r="N12" s="13">
        <f t="shared" ref="N12:N62" si="8">IF(AND(ISNUMBER(L12),ISNUMBER(M12),M12&lt;&gt;0),L12/M12,"NA")</f>
        <v>-6.8129499959311897</v>
      </c>
      <c r="O12" s="12" t="s">
        <v>211</v>
      </c>
    </row>
    <row r="13" spans="1:16" x14ac:dyDescent="0.25">
      <c r="A13" s="30">
        <v>3</v>
      </c>
      <c r="B13" s="31" t="s">
        <v>230</v>
      </c>
      <c r="C13" s="32">
        <v>23.6</v>
      </c>
      <c r="D13" s="33" t="s">
        <v>321</v>
      </c>
      <c r="E13" s="48" t="str">
        <f t="shared" si="0"/>
        <v>Significantly Different</v>
      </c>
      <c r="G13" s="12">
        <f t="shared" si="1"/>
        <v>23.6</v>
      </c>
      <c r="H13" s="12">
        <f t="shared" si="2"/>
        <v>6</v>
      </c>
      <c r="I13" s="12" t="str">
        <f t="shared" si="3"/>
        <v>+/-</v>
      </c>
      <c r="J13" s="12" t="str">
        <f t="shared" si="4"/>
        <v>1.2</v>
      </c>
      <c r="K13" s="13">
        <f t="shared" si="5"/>
        <v>0.72948328267477203</v>
      </c>
      <c r="L13" s="13">
        <f t="shared" si="6"/>
        <v>-4.8000000000000007</v>
      </c>
      <c r="M13" s="13">
        <f t="shared" si="7"/>
        <v>0.73201182849801194</v>
      </c>
      <c r="N13" s="13">
        <f t="shared" si="8"/>
        <v>-6.5572710892513086</v>
      </c>
      <c r="O13" s="12" t="s">
        <v>213</v>
      </c>
    </row>
    <row r="14" spans="1:16" x14ac:dyDescent="0.25">
      <c r="A14" s="30">
        <v>4</v>
      </c>
      <c r="B14" s="31" t="s">
        <v>213</v>
      </c>
      <c r="C14" s="32">
        <v>22.9</v>
      </c>
      <c r="D14" s="33" t="s">
        <v>217</v>
      </c>
      <c r="E14" s="48" t="str">
        <f t="shared" si="0"/>
        <v>Significantly Different</v>
      </c>
      <c r="G14" s="12">
        <f t="shared" si="1"/>
        <v>22.9</v>
      </c>
      <c r="H14" s="12">
        <f t="shared" si="2"/>
        <v>6</v>
      </c>
      <c r="I14" s="12" t="str">
        <f t="shared" si="3"/>
        <v>+/-</v>
      </c>
      <c r="J14" s="12" t="str">
        <f t="shared" si="4"/>
        <v>0.5</v>
      </c>
      <c r="K14" s="13">
        <f t="shared" si="5"/>
        <v>0.303951367781155</v>
      </c>
      <c r="L14" s="13">
        <f t="shared" si="6"/>
        <v>-4.0999999999999979</v>
      </c>
      <c r="M14" s="13">
        <f t="shared" si="7"/>
        <v>0.30997079109986531</v>
      </c>
      <c r="N14" s="13">
        <f t="shared" si="8"/>
        <v>-13.227052734394817</v>
      </c>
      <c r="O14" s="12" t="s">
        <v>215</v>
      </c>
    </row>
    <row r="15" spans="1:16" x14ac:dyDescent="0.25">
      <c r="A15" s="30">
        <v>4</v>
      </c>
      <c r="B15" s="31" t="s">
        <v>220</v>
      </c>
      <c r="C15" s="32">
        <v>22.9</v>
      </c>
      <c r="D15" s="33" t="s">
        <v>217</v>
      </c>
      <c r="E15" s="48" t="str">
        <f t="shared" si="0"/>
        <v>Significantly Different</v>
      </c>
      <c r="G15" s="12">
        <f t="shared" si="1"/>
        <v>22.9</v>
      </c>
      <c r="H15" s="12">
        <f t="shared" si="2"/>
        <v>6</v>
      </c>
      <c r="I15" s="12" t="str">
        <f t="shared" si="3"/>
        <v>+/-</v>
      </c>
      <c r="J15" s="12" t="str">
        <f t="shared" si="4"/>
        <v>0.5</v>
      </c>
      <c r="K15" s="13">
        <f t="shared" si="5"/>
        <v>0.303951367781155</v>
      </c>
      <c r="L15" s="13">
        <f t="shared" si="6"/>
        <v>-4.0999999999999979</v>
      </c>
      <c r="M15" s="13">
        <f t="shared" si="7"/>
        <v>0.30997079109986531</v>
      </c>
      <c r="N15" s="13">
        <f t="shared" si="8"/>
        <v>-13.227052734394817</v>
      </c>
      <c r="O15" s="12" t="s">
        <v>218</v>
      </c>
    </row>
    <row r="16" spans="1:16" x14ac:dyDescent="0.25">
      <c r="A16" s="30">
        <v>6</v>
      </c>
      <c r="B16" s="31" t="s">
        <v>258</v>
      </c>
      <c r="C16" s="32">
        <v>22.8</v>
      </c>
      <c r="D16" s="33" t="s">
        <v>210</v>
      </c>
      <c r="E16" s="48" t="str">
        <f t="shared" si="0"/>
        <v>Significantly Different</v>
      </c>
      <c r="G16" s="12">
        <f t="shared" si="1"/>
        <v>22.8</v>
      </c>
      <c r="H16" s="12">
        <f t="shared" si="2"/>
        <v>6</v>
      </c>
      <c r="I16" s="12" t="str">
        <f t="shared" si="3"/>
        <v>+/-</v>
      </c>
      <c r="J16" s="12" t="str">
        <f t="shared" si="4"/>
        <v>0.2</v>
      </c>
      <c r="K16" s="13">
        <f t="shared" si="5"/>
        <v>0.12158054711246201</v>
      </c>
      <c r="L16" s="13">
        <f t="shared" si="6"/>
        <v>-4</v>
      </c>
      <c r="M16" s="13">
        <f t="shared" si="7"/>
        <v>0.1359311840425404</v>
      </c>
      <c r="N16" s="13">
        <f t="shared" si="8"/>
        <v>-29.426654583897236</v>
      </c>
      <c r="O16" s="12" t="s">
        <v>220</v>
      </c>
    </row>
    <row r="17" spans="1:15" x14ac:dyDescent="0.25">
      <c r="A17" s="30">
        <v>7</v>
      </c>
      <c r="B17" s="31" t="s">
        <v>256</v>
      </c>
      <c r="C17" s="32">
        <v>22.7</v>
      </c>
      <c r="D17" s="33" t="s">
        <v>255</v>
      </c>
      <c r="E17" s="48" t="str">
        <f t="shared" si="0"/>
        <v>Significantly Different</v>
      </c>
      <c r="G17" s="12">
        <f t="shared" si="1"/>
        <v>22.7</v>
      </c>
      <c r="H17" s="12">
        <f t="shared" si="2"/>
        <v>6</v>
      </c>
      <c r="I17" s="12" t="str">
        <f t="shared" si="3"/>
        <v>+/-</v>
      </c>
      <c r="J17" s="12" t="str">
        <f t="shared" si="4"/>
        <v>0.4</v>
      </c>
      <c r="K17" s="13">
        <f t="shared" si="5"/>
        <v>0.24316109422492402</v>
      </c>
      <c r="L17" s="13">
        <f t="shared" si="6"/>
        <v>-3.8999999999999986</v>
      </c>
      <c r="M17" s="13">
        <f t="shared" si="7"/>
        <v>0.25064471888253259</v>
      </c>
      <c r="N17" s="13">
        <f t="shared" si="8"/>
        <v>-15.559873024205935</v>
      </c>
      <c r="O17" s="12" t="s">
        <v>222</v>
      </c>
    </row>
    <row r="18" spans="1:15" x14ac:dyDescent="0.25">
      <c r="A18" s="30">
        <v>8</v>
      </c>
      <c r="B18" s="31" t="s">
        <v>232</v>
      </c>
      <c r="C18" s="32">
        <v>22.3</v>
      </c>
      <c r="D18" s="33" t="s">
        <v>265</v>
      </c>
      <c r="E18" s="48" t="str">
        <f t="shared" si="0"/>
        <v>Significantly Different</v>
      </c>
      <c r="G18" s="12">
        <f t="shared" si="1"/>
        <v>22.3</v>
      </c>
      <c r="H18" s="12">
        <f t="shared" si="2"/>
        <v>6</v>
      </c>
      <c r="I18" s="12" t="str">
        <f t="shared" si="3"/>
        <v>+/-</v>
      </c>
      <c r="J18" s="12" t="str">
        <f t="shared" si="4"/>
        <v>0.7</v>
      </c>
      <c r="K18" s="13">
        <f t="shared" si="5"/>
        <v>0.42553191489361697</v>
      </c>
      <c r="L18" s="13">
        <f t="shared" si="6"/>
        <v>-3.5</v>
      </c>
      <c r="M18" s="13">
        <f t="shared" si="7"/>
        <v>0.42985214661796195</v>
      </c>
      <c r="N18" s="13">
        <f t="shared" si="8"/>
        <v>-8.1423345853630966</v>
      </c>
      <c r="O18" s="12" t="s">
        <v>224</v>
      </c>
    </row>
    <row r="19" spans="1:15" x14ac:dyDescent="0.25">
      <c r="A19" s="30">
        <v>9</v>
      </c>
      <c r="B19" s="31" t="s">
        <v>239</v>
      </c>
      <c r="C19" s="32">
        <v>21.8</v>
      </c>
      <c r="D19" s="33" t="s">
        <v>217</v>
      </c>
      <c r="E19" s="48" t="str">
        <f t="shared" si="0"/>
        <v>Significantly Different</v>
      </c>
      <c r="G19" s="12">
        <f t="shared" si="1"/>
        <v>21.8</v>
      </c>
      <c r="H19" s="12">
        <f t="shared" si="2"/>
        <v>6</v>
      </c>
      <c r="I19" s="12" t="str">
        <f t="shared" si="3"/>
        <v>+/-</v>
      </c>
      <c r="J19" s="12" t="str">
        <f t="shared" si="4"/>
        <v>0.5</v>
      </c>
      <c r="K19" s="13">
        <f t="shared" si="5"/>
        <v>0.303951367781155</v>
      </c>
      <c r="L19" s="13">
        <f t="shared" si="6"/>
        <v>-3</v>
      </c>
      <c r="M19" s="13">
        <f t="shared" si="7"/>
        <v>0.30997079109986531</v>
      </c>
      <c r="N19" s="13">
        <f t="shared" si="8"/>
        <v>-9.6783312690693837</v>
      </c>
      <c r="O19" s="12" t="s">
        <v>226</v>
      </c>
    </row>
    <row r="20" spans="1:15" x14ac:dyDescent="0.25">
      <c r="A20" s="30">
        <v>10</v>
      </c>
      <c r="B20" s="31" t="s">
        <v>236</v>
      </c>
      <c r="C20" s="32">
        <v>21.6</v>
      </c>
      <c r="D20" s="35" t="s">
        <v>265</v>
      </c>
      <c r="E20" s="48" t="str">
        <f t="shared" si="0"/>
        <v>Significantly Different</v>
      </c>
      <c r="G20" s="12">
        <f t="shared" si="1"/>
        <v>21.6</v>
      </c>
      <c r="H20" s="12">
        <f t="shared" si="2"/>
        <v>6</v>
      </c>
      <c r="I20" s="12" t="str">
        <f t="shared" si="3"/>
        <v>+/-</v>
      </c>
      <c r="J20" s="12" t="str">
        <f t="shared" si="4"/>
        <v>0.7</v>
      </c>
      <c r="K20" s="13">
        <f t="shared" si="5"/>
        <v>0.42553191489361697</v>
      </c>
      <c r="L20" s="13">
        <f t="shared" si="6"/>
        <v>-2.8000000000000007</v>
      </c>
      <c r="M20" s="13">
        <f t="shared" si="7"/>
        <v>0.42985214661796195</v>
      </c>
      <c r="N20" s="13">
        <f t="shared" si="8"/>
        <v>-6.5138676682904784</v>
      </c>
      <c r="O20" s="12" t="s">
        <v>229</v>
      </c>
    </row>
    <row r="21" spans="1:15" x14ac:dyDescent="0.25">
      <c r="A21" s="30">
        <v>11</v>
      </c>
      <c r="B21" s="31" t="s">
        <v>211</v>
      </c>
      <c r="C21" s="32">
        <v>21.3</v>
      </c>
      <c r="D21" s="33" t="s">
        <v>321</v>
      </c>
      <c r="E21" s="48" t="str">
        <f t="shared" si="0"/>
        <v>Significantly Different</v>
      </c>
      <c r="G21" s="12">
        <f t="shared" si="1"/>
        <v>21.3</v>
      </c>
      <c r="H21" s="12">
        <f t="shared" si="2"/>
        <v>6</v>
      </c>
      <c r="I21" s="12" t="str">
        <f t="shared" si="3"/>
        <v>+/-</v>
      </c>
      <c r="J21" s="12" t="str">
        <f t="shared" si="4"/>
        <v>1.2</v>
      </c>
      <c r="K21" s="13">
        <f t="shared" si="5"/>
        <v>0.72948328267477203</v>
      </c>
      <c r="L21" s="13">
        <f t="shared" si="6"/>
        <v>-2.5</v>
      </c>
      <c r="M21" s="13">
        <f t="shared" si="7"/>
        <v>0.73201182849801194</v>
      </c>
      <c r="N21" s="13">
        <f t="shared" si="8"/>
        <v>-3.415245358985056</v>
      </c>
      <c r="O21" s="12" t="s">
        <v>231</v>
      </c>
    </row>
    <row r="22" spans="1:15" x14ac:dyDescent="0.25">
      <c r="A22" s="30">
        <v>12</v>
      </c>
      <c r="B22" s="31" t="s">
        <v>260</v>
      </c>
      <c r="C22" s="32">
        <v>21.1</v>
      </c>
      <c r="D22" s="33" t="s">
        <v>217</v>
      </c>
      <c r="E22" s="48" t="str">
        <f t="shared" si="0"/>
        <v>Significantly Different</v>
      </c>
      <c r="G22" s="12">
        <f t="shared" si="1"/>
        <v>21.1</v>
      </c>
      <c r="H22" s="12">
        <f t="shared" si="2"/>
        <v>6</v>
      </c>
      <c r="I22" s="12" t="str">
        <f t="shared" si="3"/>
        <v>+/-</v>
      </c>
      <c r="J22" s="12" t="str">
        <f t="shared" si="4"/>
        <v>0.5</v>
      </c>
      <c r="K22" s="13">
        <f t="shared" si="5"/>
        <v>0.303951367781155</v>
      </c>
      <c r="L22" s="13">
        <f t="shared" si="6"/>
        <v>-2.3000000000000007</v>
      </c>
      <c r="M22" s="13">
        <f t="shared" si="7"/>
        <v>0.30997079109986531</v>
      </c>
      <c r="N22" s="13">
        <f t="shared" si="8"/>
        <v>-7.4200539729531956</v>
      </c>
      <c r="O22" s="12" t="s">
        <v>233</v>
      </c>
    </row>
    <row r="23" spans="1:15" x14ac:dyDescent="0.25">
      <c r="A23" s="30">
        <v>13</v>
      </c>
      <c r="B23" s="31" t="s">
        <v>216</v>
      </c>
      <c r="C23" s="32">
        <v>21</v>
      </c>
      <c r="D23" s="33" t="s">
        <v>324</v>
      </c>
      <c r="E23" s="48" t="str">
        <f t="shared" si="0"/>
        <v>Significantly Different</v>
      </c>
      <c r="G23" s="12">
        <f t="shared" si="1"/>
        <v>21</v>
      </c>
      <c r="H23" s="12">
        <f t="shared" si="2"/>
        <v>6</v>
      </c>
      <c r="I23" s="12" t="str">
        <f t="shared" si="3"/>
        <v>+/-</v>
      </c>
      <c r="J23" s="12" t="str">
        <f t="shared" si="4"/>
        <v>1.4</v>
      </c>
      <c r="K23" s="13">
        <f t="shared" si="5"/>
        <v>0.85106382978723394</v>
      </c>
      <c r="L23" s="13">
        <f t="shared" si="6"/>
        <v>-2.1999999999999993</v>
      </c>
      <c r="M23" s="13">
        <f t="shared" si="7"/>
        <v>0.85323214879137987</v>
      </c>
      <c r="N23" s="13">
        <f t="shared" si="8"/>
        <v>-2.5784307390624495</v>
      </c>
      <c r="O23" s="12" t="s">
        <v>221</v>
      </c>
    </row>
    <row r="24" spans="1:15" x14ac:dyDescent="0.25">
      <c r="A24" s="30">
        <v>14</v>
      </c>
      <c r="B24" s="31" t="s">
        <v>221</v>
      </c>
      <c r="C24" s="32">
        <v>20.9</v>
      </c>
      <c r="D24" s="33" t="s">
        <v>246</v>
      </c>
      <c r="E24" s="48" t="str">
        <f t="shared" si="0"/>
        <v>Significantly Different</v>
      </c>
      <c r="G24" s="12">
        <f t="shared" si="1"/>
        <v>20.9</v>
      </c>
      <c r="H24" s="12">
        <f t="shared" si="2"/>
        <v>6</v>
      </c>
      <c r="I24" s="12" t="str">
        <f t="shared" si="3"/>
        <v>+/-</v>
      </c>
      <c r="J24" s="12" t="str">
        <f t="shared" si="4"/>
        <v>0.9</v>
      </c>
      <c r="K24" s="13">
        <f t="shared" si="5"/>
        <v>0.54711246200607899</v>
      </c>
      <c r="L24" s="13">
        <f t="shared" si="6"/>
        <v>-2.0999999999999979</v>
      </c>
      <c r="M24" s="13">
        <f t="shared" si="7"/>
        <v>0.55047933970440222</v>
      </c>
      <c r="N24" s="13">
        <f t="shared" si="8"/>
        <v>-3.81485706825557</v>
      </c>
      <c r="O24" s="12" t="s">
        <v>235</v>
      </c>
    </row>
    <row r="25" spans="1:15" x14ac:dyDescent="0.25">
      <c r="A25" s="30">
        <v>15</v>
      </c>
      <c r="B25" s="31" t="s">
        <v>229</v>
      </c>
      <c r="C25" s="32">
        <v>20.5</v>
      </c>
      <c r="D25" s="33" t="s">
        <v>228</v>
      </c>
      <c r="E25" s="48" t="str">
        <f t="shared" si="0"/>
        <v>Significantly Different</v>
      </c>
      <c r="G25" s="12">
        <f t="shared" si="1"/>
        <v>20.5</v>
      </c>
      <c r="H25" s="12">
        <f t="shared" si="2"/>
        <v>6</v>
      </c>
      <c r="I25" s="12" t="str">
        <f t="shared" si="3"/>
        <v>+/-</v>
      </c>
      <c r="J25" s="12" t="str">
        <f t="shared" si="4"/>
        <v>0.3</v>
      </c>
      <c r="K25" s="13">
        <f t="shared" si="5"/>
        <v>0.18237082066869301</v>
      </c>
      <c r="L25" s="13">
        <f t="shared" si="6"/>
        <v>-1.6999999999999993</v>
      </c>
      <c r="M25" s="13">
        <f t="shared" si="7"/>
        <v>0.19223572402239389</v>
      </c>
      <c r="N25" s="13">
        <f t="shared" si="8"/>
        <v>-8.8433094766608686</v>
      </c>
      <c r="O25" s="12" t="s">
        <v>237</v>
      </c>
    </row>
    <row r="26" spans="1:15" x14ac:dyDescent="0.25">
      <c r="A26" s="30">
        <v>16</v>
      </c>
      <c r="B26" s="31" t="s">
        <v>215</v>
      </c>
      <c r="C26" s="32">
        <v>20.100000000000001</v>
      </c>
      <c r="D26" s="33" t="s">
        <v>265</v>
      </c>
      <c r="E26" s="48" t="str">
        <f t="shared" si="0"/>
        <v>Significantly Different</v>
      </c>
      <c r="G26" s="12">
        <f t="shared" si="1"/>
        <v>20.100000000000001</v>
      </c>
      <c r="H26" s="12">
        <f t="shared" si="2"/>
        <v>6</v>
      </c>
      <c r="I26" s="12" t="str">
        <f t="shared" si="3"/>
        <v>+/-</v>
      </c>
      <c r="J26" s="12" t="str">
        <f t="shared" si="4"/>
        <v>0.7</v>
      </c>
      <c r="K26" s="13">
        <f t="shared" si="5"/>
        <v>0.42553191489361697</v>
      </c>
      <c r="L26" s="13">
        <f t="shared" si="6"/>
        <v>-1.3000000000000007</v>
      </c>
      <c r="M26" s="13">
        <f t="shared" si="7"/>
        <v>0.42985214661796195</v>
      </c>
      <c r="N26" s="13">
        <f t="shared" si="8"/>
        <v>-3.0242957031348658</v>
      </c>
      <c r="O26" s="12" t="s">
        <v>219</v>
      </c>
    </row>
    <row r="27" spans="1:15" x14ac:dyDescent="0.25">
      <c r="A27" s="30">
        <v>16</v>
      </c>
      <c r="B27" s="31" t="s">
        <v>231</v>
      </c>
      <c r="C27" s="32">
        <v>20.100000000000001</v>
      </c>
      <c r="D27" s="33" t="s">
        <v>255</v>
      </c>
      <c r="E27" s="48" t="str">
        <f t="shared" si="0"/>
        <v>Significantly Different</v>
      </c>
      <c r="G27" s="12">
        <f t="shared" si="1"/>
        <v>20.100000000000001</v>
      </c>
      <c r="H27" s="12">
        <f t="shared" si="2"/>
        <v>6</v>
      </c>
      <c r="I27" s="12" t="str">
        <f t="shared" si="3"/>
        <v>+/-</v>
      </c>
      <c r="J27" s="12" t="str">
        <f t="shared" si="4"/>
        <v>0.4</v>
      </c>
      <c r="K27" s="13">
        <f t="shared" si="5"/>
        <v>0.24316109422492402</v>
      </c>
      <c r="L27" s="13">
        <f t="shared" si="6"/>
        <v>-1.3000000000000007</v>
      </c>
      <c r="M27" s="13">
        <f t="shared" si="7"/>
        <v>0.25064471888253259</v>
      </c>
      <c r="N27" s="13">
        <f t="shared" si="8"/>
        <v>-5.1866243414019824</v>
      </c>
      <c r="O27" s="12" t="s">
        <v>236</v>
      </c>
    </row>
    <row r="28" spans="1:15" x14ac:dyDescent="0.25">
      <c r="A28" s="30">
        <v>18</v>
      </c>
      <c r="B28" s="31" t="s">
        <v>237</v>
      </c>
      <c r="C28" s="32">
        <v>19.899999999999999</v>
      </c>
      <c r="D28" s="33" t="s">
        <v>255</v>
      </c>
      <c r="E28" s="48" t="str">
        <f t="shared" si="0"/>
        <v>Significantly Different</v>
      </c>
      <c r="G28" s="12">
        <f t="shared" si="1"/>
        <v>19.899999999999999</v>
      </c>
      <c r="H28" s="12">
        <f t="shared" si="2"/>
        <v>6</v>
      </c>
      <c r="I28" s="12" t="str">
        <f t="shared" si="3"/>
        <v>+/-</v>
      </c>
      <c r="J28" s="12" t="str">
        <f t="shared" si="4"/>
        <v>0.4</v>
      </c>
      <c r="K28" s="13">
        <f t="shared" si="5"/>
        <v>0.24316109422492402</v>
      </c>
      <c r="L28" s="13">
        <f t="shared" si="6"/>
        <v>-1.0999999999999979</v>
      </c>
      <c r="M28" s="13">
        <f t="shared" si="7"/>
        <v>0.25064471888253259</v>
      </c>
      <c r="N28" s="13">
        <f t="shared" si="8"/>
        <v>-4.3886821350324361</v>
      </c>
      <c r="O28" s="12" t="s">
        <v>225</v>
      </c>
    </row>
    <row r="29" spans="1:15" x14ac:dyDescent="0.25">
      <c r="A29" s="30">
        <v>19</v>
      </c>
      <c r="B29" s="31" t="s">
        <v>251</v>
      </c>
      <c r="C29" s="32">
        <v>19.8</v>
      </c>
      <c r="D29" s="33" t="s">
        <v>255</v>
      </c>
      <c r="E29" s="48" t="str">
        <f t="shared" si="0"/>
        <v>Significantly Different</v>
      </c>
      <c r="G29" s="12">
        <f t="shared" si="1"/>
        <v>19.8</v>
      </c>
      <c r="H29" s="12">
        <f t="shared" si="2"/>
        <v>6</v>
      </c>
      <c r="I29" s="12" t="str">
        <f t="shared" si="3"/>
        <v>+/-</v>
      </c>
      <c r="J29" s="12" t="str">
        <f t="shared" si="4"/>
        <v>0.4</v>
      </c>
      <c r="K29" s="13">
        <f t="shared" si="5"/>
        <v>0.24316109422492402</v>
      </c>
      <c r="L29" s="13">
        <f t="shared" si="6"/>
        <v>-1</v>
      </c>
      <c r="M29" s="13">
        <f t="shared" si="7"/>
        <v>0.25064471888253259</v>
      </c>
      <c r="N29" s="13">
        <f t="shared" si="8"/>
        <v>-3.9897110318476767</v>
      </c>
      <c r="O29" s="12" t="s">
        <v>241</v>
      </c>
    </row>
    <row r="30" spans="1:15" x14ac:dyDescent="0.25">
      <c r="A30" s="30">
        <v>20</v>
      </c>
      <c r="B30" s="31" t="s">
        <v>227</v>
      </c>
      <c r="C30" s="32">
        <v>19.7</v>
      </c>
      <c r="D30" s="33" t="s">
        <v>265</v>
      </c>
      <c r="E30" s="48" t="str">
        <f t="shared" si="0"/>
        <v>Significantly Different</v>
      </c>
      <c r="G30" s="12">
        <f t="shared" si="1"/>
        <v>19.7</v>
      </c>
      <c r="H30" s="12">
        <f t="shared" si="2"/>
        <v>6</v>
      </c>
      <c r="I30" s="12" t="str">
        <f t="shared" si="3"/>
        <v>+/-</v>
      </c>
      <c r="J30" s="12" t="str">
        <f t="shared" si="4"/>
        <v>0.7</v>
      </c>
      <c r="K30" s="13">
        <f t="shared" si="5"/>
        <v>0.42553191489361697</v>
      </c>
      <c r="L30" s="13">
        <f t="shared" si="6"/>
        <v>-0.89999999999999858</v>
      </c>
      <c r="M30" s="13">
        <f t="shared" si="7"/>
        <v>0.42985214661796195</v>
      </c>
      <c r="N30" s="13">
        <f t="shared" si="8"/>
        <v>-2.093743179093364</v>
      </c>
      <c r="O30" s="12" t="s">
        <v>207</v>
      </c>
    </row>
    <row r="31" spans="1:15" x14ac:dyDescent="0.25">
      <c r="A31" s="30">
        <v>20</v>
      </c>
      <c r="B31" s="31" t="s">
        <v>261</v>
      </c>
      <c r="C31" s="32">
        <v>19.7</v>
      </c>
      <c r="D31" s="33" t="s">
        <v>228</v>
      </c>
      <c r="E31" s="48" t="str">
        <f t="shared" si="0"/>
        <v>Significantly Different</v>
      </c>
      <c r="G31" s="12">
        <f t="shared" si="1"/>
        <v>19.7</v>
      </c>
      <c r="H31" s="12">
        <f t="shared" si="2"/>
        <v>6</v>
      </c>
      <c r="I31" s="12" t="str">
        <f t="shared" si="3"/>
        <v>+/-</v>
      </c>
      <c r="J31" s="12" t="str">
        <f t="shared" si="4"/>
        <v>0.3</v>
      </c>
      <c r="K31" s="13">
        <f t="shared" si="5"/>
        <v>0.18237082066869301</v>
      </c>
      <c r="L31" s="13">
        <f t="shared" si="6"/>
        <v>-0.89999999999999858</v>
      </c>
      <c r="M31" s="13">
        <f t="shared" si="7"/>
        <v>0.19223572402239389</v>
      </c>
      <c r="N31" s="13">
        <f t="shared" si="8"/>
        <v>-4.6817520758792783</v>
      </c>
      <c r="O31" s="12" t="s">
        <v>244</v>
      </c>
    </row>
    <row r="32" spans="1:15" x14ac:dyDescent="0.25">
      <c r="A32" s="30">
        <v>22</v>
      </c>
      <c r="B32" s="31" t="s">
        <v>262</v>
      </c>
      <c r="C32" s="32">
        <v>19.600000000000001</v>
      </c>
      <c r="D32" s="33" t="s">
        <v>255</v>
      </c>
      <c r="E32" s="48" t="str">
        <f t="shared" si="0"/>
        <v>Significantly Different</v>
      </c>
      <c r="G32" s="12">
        <f t="shared" si="1"/>
        <v>19.600000000000001</v>
      </c>
      <c r="H32" s="12">
        <f t="shared" si="2"/>
        <v>6</v>
      </c>
      <c r="I32" s="12" t="str">
        <f t="shared" si="3"/>
        <v>+/-</v>
      </c>
      <c r="J32" s="12" t="str">
        <f t="shared" si="4"/>
        <v>0.4</v>
      </c>
      <c r="K32" s="13">
        <f t="shared" si="5"/>
        <v>0.24316109422492402</v>
      </c>
      <c r="L32" s="13">
        <f t="shared" si="6"/>
        <v>-0.80000000000000071</v>
      </c>
      <c r="M32" s="13">
        <f t="shared" si="7"/>
        <v>0.25064471888253259</v>
      </c>
      <c r="N32" s="13">
        <f t="shared" si="8"/>
        <v>-3.1917688254781442</v>
      </c>
      <c r="O32" s="12" t="s">
        <v>247</v>
      </c>
    </row>
    <row r="33" spans="1:15" x14ac:dyDescent="0.25">
      <c r="A33" s="30">
        <v>23</v>
      </c>
      <c r="B33" s="31" t="s">
        <v>223</v>
      </c>
      <c r="C33" s="32">
        <v>19.3</v>
      </c>
      <c r="D33" s="33" t="s">
        <v>246</v>
      </c>
      <c r="E33" s="48" t="str">
        <f t="shared" si="0"/>
        <v>Not Significantly Different</v>
      </c>
      <c r="G33" s="12">
        <f t="shared" si="1"/>
        <v>19.3</v>
      </c>
      <c r="H33" s="12">
        <f t="shared" si="2"/>
        <v>6</v>
      </c>
      <c r="I33" s="12" t="str">
        <f t="shared" si="3"/>
        <v>+/-</v>
      </c>
      <c r="J33" s="12" t="str">
        <f t="shared" si="4"/>
        <v>0.9</v>
      </c>
      <c r="K33" s="13">
        <f t="shared" si="5"/>
        <v>0.54711246200607899</v>
      </c>
      <c r="L33" s="13">
        <f t="shared" si="6"/>
        <v>-0.5</v>
      </c>
      <c r="M33" s="13">
        <f t="shared" si="7"/>
        <v>0.55047933970440222</v>
      </c>
      <c r="N33" s="13">
        <f t="shared" si="8"/>
        <v>-0.90829930196561282</v>
      </c>
      <c r="O33" s="12" t="s">
        <v>249</v>
      </c>
    </row>
    <row r="34" spans="1:15" x14ac:dyDescent="0.25">
      <c r="A34" s="30">
        <v>24</v>
      </c>
      <c r="B34" s="31" t="s">
        <v>238</v>
      </c>
      <c r="C34" s="32">
        <v>19.2</v>
      </c>
      <c r="D34" s="33" t="s">
        <v>314</v>
      </c>
      <c r="E34" s="48" t="str">
        <f t="shared" si="0"/>
        <v>Not Significantly Different</v>
      </c>
      <c r="G34" s="12">
        <f t="shared" si="1"/>
        <v>19.2</v>
      </c>
      <c r="H34" s="12">
        <f t="shared" si="2"/>
        <v>6</v>
      </c>
      <c r="I34" s="12" t="str">
        <f t="shared" si="3"/>
        <v>+/-</v>
      </c>
      <c r="J34" s="12" t="str">
        <f t="shared" si="4"/>
        <v>1.1</v>
      </c>
      <c r="K34" s="13">
        <f t="shared" si="5"/>
        <v>0.66869300911854113</v>
      </c>
      <c r="L34" s="13">
        <f t="shared" si="6"/>
        <v>-0.39999999999999858</v>
      </c>
      <c r="M34" s="13">
        <f t="shared" si="7"/>
        <v>0.67145051776214359</v>
      </c>
      <c r="N34" s="13">
        <f t="shared" si="8"/>
        <v>-0.59572520895976977</v>
      </c>
      <c r="O34" s="12" t="s">
        <v>240</v>
      </c>
    </row>
    <row r="35" spans="1:15" x14ac:dyDescent="0.25">
      <c r="A35" s="30">
        <v>25</v>
      </c>
      <c r="B35" s="31" t="s">
        <v>225</v>
      </c>
      <c r="C35" s="32">
        <v>18.8</v>
      </c>
      <c r="D35" s="33" t="s">
        <v>217</v>
      </c>
      <c r="E35" s="48" t="str">
        <f t="shared" si="0"/>
        <v>Not Significantly Different</v>
      </c>
      <c r="G35" s="12">
        <f t="shared" si="1"/>
        <v>18.8</v>
      </c>
      <c r="H35" s="12">
        <f t="shared" si="2"/>
        <v>6</v>
      </c>
      <c r="I35" s="12" t="str">
        <f t="shared" si="3"/>
        <v>+/-</v>
      </c>
      <c r="J35" s="12" t="str">
        <f t="shared" si="4"/>
        <v>0.5</v>
      </c>
      <c r="K35" s="13">
        <f t="shared" si="5"/>
        <v>0.303951367781155</v>
      </c>
      <c r="L35" s="13">
        <f t="shared" si="6"/>
        <v>0</v>
      </c>
      <c r="M35" s="13">
        <f t="shared" si="7"/>
        <v>0.30997079109986531</v>
      </c>
      <c r="N35" s="13">
        <f t="shared" si="8"/>
        <v>0</v>
      </c>
      <c r="O35" s="12" t="s">
        <v>250</v>
      </c>
    </row>
    <row r="36" spans="1:15" x14ac:dyDescent="0.25">
      <c r="A36" s="30">
        <v>25</v>
      </c>
      <c r="B36" s="31" t="s">
        <v>242</v>
      </c>
      <c r="C36" s="32">
        <v>18.8</v>
      </c>
      <c r="D36" s="33" t="s">
        <v>255</v>
      </c>
      <c r="E36" s="48" t="str">
        <f t="shared" si="0"/>
        <v>Not Significantly Different</v>
      </c>
      <c r="G36" s="12">
        <f t="shared" si="1"/>
        <v>18.8</v>
      </c>
      <c r="H36" s="12">
        <f t="shared" si="2"/>
        <v>6</v>
      </c>
      <c r="I36" s="12" t="str">
        <f t="shared" si="3"/>
        <v>+/-</v>
      </c>
      <c r="J36" s="12" t="str">
        <f t="shared" si="4"/>
        <v>0.4</v>
      </c>
      <c r="K36" s="13">
        <f t="shared" si="5"/>
        <v>0.24316109422492402</v>
      </c>
      <c r="L36" s="13">
        <f t="shared" si="6"/>
        <v>0</v>
      </c>
      <c r="M36" s="13">
        <f t="shared" si="7"/>
        <v>0.25064471888253259</v>
      </c>
      <c r="N36" s="13">
        <f t="shared" si="8"/>
        <v>0</v>
      </c>
      <c r="O36" s="12" t="s">
        <v>242</v>
      </c>
    </row>
    <row r="37" spans="1:15" x14ac:dyDescent="0.25">
      <c r="A37" s="30">
        <v>27</v>
      </c>
      <c r="B37" s="31" t="s">
        <v>233</v>
      </c>
      <c r="C37" s="32">
        <v>18.5</v>
      </c>
      <c r="D37" s="33" t="s">
        <v>320</v>
      </c>
      <c r="E37" s="48" t="str">
        <f t="shared" si="0"/>
        <v>Not Significantly Different</v>
      </c>
      <c r="G37" s="12">
        <f t="shared" si="1"/>
        <v>18.5</v>
      </c>
      <c r="H37" s="12">
        <f t="shared" si="2"/>
        <v>6</v>
      </c>
      <c r="I37" s="12" t="str">
        <f t="shared" si="3"/>
        <v>+/-</v>
      </c>
      <c r="J37" s="12" t="str">
        <f t="shared" si="4"/>
        <v>1.0</v>
      </c>
      <c r="K37" s="13">
        <f t="shared" si="5"/>
        <v>0.60790273556231</v>
      </c>
      <c r="L37" s="13">
        <f t="shared" si="6"/>
        <v>0.30000000000000071</v>
      </c>
      <c r="M37" s="13">
        <f t="shared" si="7"/>
        <v>0.61093468821403585</v>
      </c>
      <c r="N37" s="13">
        <f t="shared" si="8"/>
        <v>0.4910508533686308</v>
      </c>
      <c r="O37" s="12" t="s">
        <v>223</v>
      </c>
    </row>
    <row r="38" spans="1:15" x14ac:dyDescent="0.25">
      <c r="A38" s="30">
        <v>28</v>
      </c>
      <c r="B38" s="31" t="s">
        <v>219</v>
      </c>
      <c r="C38" s="32">
        <v>18.399999999999999</v>
      </c>
      <c r="D38" s="33" t="s">
        <v>217</v>
      </c>
      <c r="E38" s="48" t="str">
        <f t="shared" si="0"/>
        <v>Not Significantly Different</v>
      </c>
      <c r="G38" s="12">
        <f t="shared" si="1"/>
        <v>18.399999999999999</v>
      </c>
      <c r="H38" s="12">
        <f t="shared" si="2"/>
        <v>6</v>
      </c>
      <c r="I38" s="12" t="str">
        <f t="shared" si="3"/>
        <v>+/-</v>
      </c>
      <c r="J38" s="12" t="str">
        <f t="shared" si="4"/>
        <v>0.5</v>
      </c>
      <c r="K38" s="13">
        <f t="shared" si="5"/>
        <v>0.303951367781155</v>
      </c>
      <c r="L38" s="13">
        <f t="shared" si="6"/>
        <v>0.40000000000000213</v>
      </c>
      <c r="M38" s="13">
        <f t="shared" si="7"/>
        <v>0.30997079109986531</v>
      </c>
      <c r="N38" s="13">
        <f t="shared" si="8"/>
        <v>1.2904441692092579</v>
      </c>
      <c r="O38" s="12" t="s">
        <v>227</v>
      </c>
    </row>
    <row r="39" spans="1:15" x14ac:dyDescent="0.25">
      <c r="A39" s="30">
        <v>29</v>
      </c>
      <c r="B39" s="31" t="s">
        <v>263</v>
      </c>
      <c r="C39" s="32">
        <v>18.3</v>
      </c>
      <c r="D39" s="33" t="s">
        <v>217</v>
      </c>
      <c r="E39" s="48" t="str">
        <f t="shared" si="0"/>
        <v>Not Significantly Different</v>
      </c>
      <c r="G39" s="12">
        <f t="shared" si="1"/>
        <v>18.3</v>
      </c>
      <c r="H39" s="12">
        <f t="shared" si="2"/>
        <v>6</v>
      </c>
      <c r="I39" s="12" t="str">
        <f t="shared" si="3"/>
        <v>+/-</v>
      </c>
      <c r="J39" s="12" t="str">
        <f t="shared" si="4"/>
        <v>0.5</v>
      </c>
      <c r="K39" s="13">
        <f t="shared" si="5"/>
        <v>0.303951367781155</v>
      </c>
      <c r="L39" s="13">
        <f t="shared" si="6"/>
        <v>0.5</v>
      </c>
      <c r="M39" s="13">
        <f t="shared" si="7"/>
        <v>0.30997079109986531</v>
      </c>
      <c r="N39" s="13">
        <f t="shared" si="8"/>
        <v>1.6130552115115637</v>
      </c>
      <c r="O39" s="12" t="s">
        <v>254</v>
      </c>
    </row>
    <row r="40" spans="1:15" x14ac:dyDescent="0.25">
      <c r="A40" s="30">
        <v>30</v>
      </c>
      <c r="B40" s="31" t="s">
        <v>234</v>
      </c>
      <c r="C40" s="32">
        <v>18.100000000000001</v>
      </c>
      <c r="D40" s="33" t="s">
        <v>255</v>
      </c>
      <c r="E40" s="48" t="str">
        <f t="shared" si="0"/>
        <v>Significantly Different</v>
      </c>
      <c r="G40" s="12">
        <f t="shared" si="1"/>
        <v>18.100000000000001</v>
      </c>
      <c r="H40" s="12">
        <f t="shared" si="2"/>
        <v>6</v>
      </c>
      <c r="I40" s="12" t="str">
        <f t="shared" si="3"/>
        <v>+/-</v>
      </c>
      <c r="J40" s="12" t="str">
        <f t="shared" si="4"/>
        <v>0.4</v>
      </c>
      <c r="K40" s="13">
        <f t="shared" si="5"/>
        <v>0.24316109422492402</v>
      </c>
      <c r="L40" s="13">
        <f t="shared" si="6"/>
        <v>0.69999999999999929</v>
      </c>
      <c r="M40" s="13">
        <f t="shared" si="7"/>
        <v>0.25064471888253259</v>
      </c>
      <c r="N40" s="13">
        <f t="shared" si="8"/>
        <v>2.7927977222933711</v>
      </c>
      <c r="O40" s="12" t="s">
        <v>214</v>
      </c>
    </row>
    <row r="41" spans="1:15" x14ac:dyDescent="0.25">
      <c r="A41" s="30">
        <v>31</v>
      </c>
      <c r="B41" s="31" t="s">
        <v>244</v>
      </c>
      <c r="C41" s="32">
        <v>18</v>
      </c>
      <c r="D41" s="33" t="s">
        <v>255</v>
      </c>
      <c r="E41" s="48" t="str">
        <f t="shared" si="0"/>
        <v>Significantly Different</v>
      </c>
      <c r="G41" s="12">
        <f t="shared" si="1"/>
        <v>18</v>
      </c>
      <c r="H41" s="12">
        <f t="shared" si="2"/>
        <v>6</v>
      </c>
      <c r="I41" s="12" t="str">
        <f t="shared" si="3"/>
        <v>+/-</v>
      </c>
      <c r="J41" s="12" t="str">
        <f t="shared" si="4"/>
        <v>0.4</v>
      </c>
      <c r="K41" s="13">
        <f t="shared" si="5"/>
        <v>0.24316109422492402</v>
      </c>
      <c r="L41" s="13">
        <f t="shared" si="6"/>
        <v>0.80000000000000071</v>
      </c>
      <c r="M41" s="13">
        <f t="shared" si="7"/>
        <v>0.25064471888253259</v>
      </c>
      <c r="N41" s="13">
        <f t="shared" si="8"/>
        <v>3.1917688254781442</v>
      </c>
      <c r="O41" s="12" t="s">
        <v>257</v>
      </c>
    </row>
    <row r="42" spans="1:15" x14ac:dyDescent="0.25">
      <c r="A42" s="30">
        <v>31</v>
      </c>
      <c r="B42" s="31" t="s">
        <v>243</v>
      </c>
      <c r="C42" s="32">
        <v>18</v>
      </c>
      <c r="D42" s="33" t="s">
        <v>228</v>
      </c>
      <c r="E42" s="48" t="str">
        <f t="shared" si="0"/>
        <v>Significantly Different</v>
      </c>
      <c r="G42" s="12">
        <f t="shared" si="1"/>
        <v>18</v>
      </c>
      <c r="H42" s="12">
        <f t="shared" si="2"/>
        <v>6</v>
      </c>
      <c r="I42" s="12" t="str">
        <f t="shared" si="3"/>
        <v>+/-</v>
      </c>
      <c r="J42" s="12" t="str">
        <f t="shared" si="4"/>
        <v>0.3</v>
      </c>
      <c r="K42" s="13">
        <f t="shared" si="5"/>
        <v>0.18237082066869301</v>
      </c>
      <c r="L42" s="13">
        <f t="shared" si="6"/>
        <v>0.80000000000000071</v>
      </c>
      <c r="M42" s="13">
        <f t="shared" si="7"/>
        <v>0.19223572402239389</v>
      </c>
      <c r="N42" s="13">
        <f t="shared" si="8"/>
        <v>4.1615574007815903</v>
      </c>
      <c r="O42" s="12" t="s">
        <v>252</v>
      </c>
    </row>
    <row r="43" spans="1:15" x14ac:dyDescent="0.25">
      <c r="A43" s="30">
        <v>33</v>
      </c>
      <c r="B43" s="31" t="s">
        <v>235</v>
      </c>
      <c r="C43" s="32">
        <v>17.7</v>
      </c>
      <c r="D43" s="33" t="s">
        <v>228</v>
      </c>
      <c r="E43" s="48" t="str">
        <f t="shared" si="0"/>
        <v>Significantly Different</v>
      </c>
      <c r="G43" s="12">
        <f t="shared" si="1"/>
        <v>17.7</v>
      </c>
      <c r="H43" s="12">
        <f t="shared" si="2"/>
        <v>6</v>
      </c>
      <c r="I43" s="12" t="str">
        <f t="shared" si="3"/>
        <v>+/-</v>
      </c>
      <c r="J43" s="12" t="str">
        <f t="shared" si="4"/>
        <v>0.3</v>
      </c>
      <c r="K43" s="13">
        <f t="shared" si="5"/>
        <v>0.18237082066869301</v>
      </c>
      <c r="L43" s="13">
        <f t="shared" si="6"/>
        <v>1.1000000000000014</v>
      </c>
      <c r="M43" s="13">
        <f t="shared" si="7"/>
        <v>0.19223572402239389</v>
      </c>
      <c r="N43" s="13">
        <f t="shared" si="8"/>
        <v>5.7221414260746899</v>
      </c>
      <c r="O43" s="12" t="s">
        <v>259</v>
      </c>
    </row>
    <row r="44" spans="1:15" x14ac:dyDescent="0.25">
      <c r="A44" s="30">
        <v>34</v>
      </c>
      <c r="B44" s="31" t="s">
        <v>218</v>
      </c>
      <c r="C44" s="32">
        <v>17.5</v>
      </c>
      <c r="D44" s="33" t="s">
        <v>210</v>
      </c>
      <c r="E44" s="48" t="str">
        <f t="shared" si="0"/>
        <v>Significantly Different</v>
      </c>
      <c r="G44" s="12">
        <f t="shared" si="1"/>
        <v>17.5</v>
      </c>
      <c r="H44" s="12">
        <f t="shared" si="2"/>
        <v>6</v>
      </c>
      <c r="I44" s="12" t="str">
        <f t="shared" si="3"/>
        <v>+/-</v>
      </c>
      <c r="J44" s="12" t="str">
        <f t="shared" si="4"/>
        <v>0.2</v>
      </c>
      <c r="K44" s="13">
        <f t="shared" si="5"/>
        <v>0.12158054711246201</v>
      </c>
      <c r="L44" s="13">
        <f t="shared" si="6"/>
        <v>1.3000000000000007</v>
      </c>
      <c r="M44" s="13">
        <f t="shared" si="7"/>
        <v>0.1359311840425404</v>
      </c>
      <c r="N44" s="13">
        <f t="shared" si="8"/>
        <v>9.5636627397666061</v>
      </c>
      <c r="O44" s="12" t="s">
        <v>261</v>
      </c>
    </row>
    <row r="45" spans="1:15" x14ac:dyDescent="0.25">
      <c r="A45" s="30">
        <v>34</v>
      </c>
      <c r="B45" s="31" t="s">
        <v>241</v>
      </c>
      <c r="C45" s="32">
        <v>17.5</v>
      </c>
      <c r="D45" s="33" t="s">
        <v>217</v>
      </c>
      <c r="E45" s="48" t="str">
        <f t="shared" si="0"/>
        <v>Significantly Different</v>
      </c>
      <c r="G45" s="12">
        <f t="shared" si="1"/>
        <v>17.5</v>
      </c>
      <c r="H45" s="12">
        <f t="shared" si="2"/>
        <v>6</v>
      </c>
      <c r="I45" s="12" t="str">
        <f t="shared" si="3"/>
        <v>+/-</v>
      </c>
      <c r="J45" s="12" t="str">
        <f t="shared" si="4"/>
        <v>0.5</v>
      </c>
      <c r="K45" s="13">
        <f t="shared" si="5"/>
        <v>0.303951367781155</v>
      </c>
      <c r="L45" s="13">
        <f t="shared" si="6"/>
        <v>1.3000000000000007</v>
      </c>
      <c r="M45" s="13">
        <f t="shared" si="7"/>
        <v>0.30997079109986531</v>
      </c>
      <c r="N45" s="13">
        <f t="shared" si="8"/>
        <v>4.1939435499300686</v>
      </c>
      <c r="O45" s="12" t="s">
        <v>230</v>
      </c>
    </row>
    <row r="46" spans="1:15" x14ac:dyDescent="0.25">
      <c r="A46" s="30">
        <v>36</v>
      </c>
      <c r="B46" s="31" t="s">
        <v>252</v>
      </c>
      <c r="C46" s="32">
        <v>17.399999999999999</v>
      </c>
      <c r="D46" s="33" t="s">
        <v>246</v>
      </c>
      <c r="E46" s="48" t="str">
        <f t="shared" si="0"/>
        <v>Significantly Different</v>
      </c>
      <c r="G46" s="12">
        <f t="shared" si="1"/>
        <v>17.399999999999999</v>
      </c>
      <c r="H46" s="12">
        <f t="shared" si="2"/>
        <v>6</v>
      </c>
      <c r="I46" s="12" t="str">
        <f t="shared" si="3"/>
        <v>+/-</v>
      </c>
      <c r="J46" s="12" t="str">
        <f t="shared" si="4"/>
        <v>0.9</v>
      </c>
      <c r="K46" s="13">
        <f t="shared" si="5"/>
        <v>0.54711246200607899</v>
      </c>
      <c r="L46" s="13">
        <f t="shared" si="6"/>
        <v>1.4000000000000021</v>
      </c>
      <c r="M46" s="13">
        <f t="shared" si="7"/>
        <v>0.55047933970440222</v>
      </c>
      <c r="N46" s="13">
        <f t="shared" si="8"/>
        <v>2.54323804550372</v>
      </c>
      <c r="O46" s="12" t="s">
        <v>243</v>
      </c>
    </row>
    <row r="47" spans="1:15" x14ac:dyDescent="0.25">
      <c r="A47" s="30">
        <v>37</v>
      </c>
      <c r="B47" s="31" t="s">
        <v>208</v>
      </c>
      <c r="C47" s="32">
        <v>17.3</v>
      </c>
      <c r="D47" s="33" t="s">
        <v>255</v>
      </c>
      <c r="E47" s="48" t="str">
        <f t="shared" si="0"/>
        <v>Significantly Different</v>
      </c>
      <c r="G47" s="12">
        <f t="shared" si="1"/>
        <v>17.3</v>
      </c>
      <c r="H47" s="12">
        <f t="shared" si="2"/>
        <v>6</v>
      </c>
      <c r="I47" s="12" t="str">
        <f t="shared" si="3"/>
        <v>+/-</v>
      </c>
      <c r="J47" s="12" t="str">
        <f t="shared" si="4"/>
        <v>0.4</v>
      </c>
      <c r="K47" s="13">
        <f t="shared" si="5"/>
        <v>0.24316109422492402</v>
      </c>
      <c r="L47" s="13">
        <f t="shared" si="6"/>
        <v>1.5</v>
      </c>
      <c r="M47" s="13">
        <f t="shared" si="7"/>
        <v>0.25064471888253259</v>
      </c>
      <c r="N47" s="13">
        <f t="shared" si="8"/>
        <v>5.9845665477715153</v>
      </c>
      <c r="O47" s="12" t="s">
        <v>260</v>
      </c>
    </row>
    <row r="48" spans="1:15" x14ac:dyDescent="0.25">
      <c r="A48" s="30">
        <v>37</v>
      </c>
      <c r="B48" s="31" t="s">
        <v>240</v>
      </c>
      <c r="C48" s="32">
        <v>17.3</v>
      </c>
      <c r="D48" s="33" t="s">
        <v>228</v>
      </c>
      <c r="E48" s="48" t="str">
        <f t="shared" si="0"/>
        <v>Significantly Different</v>
      </c>
      <c r="G48" s="12">
        <f t="shared" si="1"/>
        <v>17.3</v>
      </c>
      <c r="H48" s="12">
        <f t="shared" si="2"/>
        <v>6</v>
      </c>
      <c r="I48" s="12" t="str">
        <f t="shared" si="3"/>
        <v>+/-</v>
      </c>
      <c r="J48" s="12" t="str">
        <f t="shared" si="4"/>
        <v>0.3</v>
      </c>
      <c r="K48" s="13">
        <f t="shared" si="5"/>
        <v>0.18237082066869301</v>
      </c>
      <c r="L48" s="13">
        <f t="shared" si="6"/>
        <v>1.5</v>
      </c>
      <c r="M48" s="13">
        <f t="shared" si="7"/>
        <v>0.19223572402239389</v>
      </c>
      <c r="N48" s="13">
        <f t="shared" si="8"/>
        <v>7.8029201264654757</v>
      </c>
      <c r="O48" s="12" t="s">
        <v>239</v>
      </c>
    </row>
    <row r="49" spans="1:15" x14ac:dyDescent="0.25">
      <c r="A49" s="30">
        <v>39</v>
      </c>
      <c r="B49" s="31" t="s">
        <v>249</v>
      </c>
      <c r="C49" s="32">
        <v>16.899999999999999</v>
      </c>
      <c r="D49" s="33" t="s">
        <v>228</v>
      </c>
      <c r="E49" s="48" t="str">
        <f t="shared" si="0"/>
        <v>Significantly Different</v>
      </c>
      <c r="G49" s="12">
        <f t="shared" si="1"/>
        <v>16.899999999999999</v>
      </c>
      <c r="H49" s="12">
        <f t="shared" si="2"/>
        <v>6</v>
      </c>
      <c r="I49" s="12" t="str">
        <f t="shared" si="3"/>
        <v>+/-</v>
      </c>
      <c r="J49" s="12" t="str">
        <f t="shared" si="4"/>
        <v>0.3</v>
      </c>
      <c r="K49" s="13">
        <f t="shared" si="5"/>
        <v>0.18237082066869301</v>
      </c>
      <c r="L49" s="13">
        <f t="shared" si="6"/>
        <v>1.9000000000000021</v>
      </c>
      <c r="M49" s="13">
        <f t="shared" si="7"/>
        <v>0.19223572402239389</v>
      </c>
      <c r="N49" s="13">
        <f t="shared" si="8"/>
        <v>9.8836988268562802</v>
      </c>
      <c r="O49" s="12" t="s">
        <v>248</v>
      </c>
    </row>
    <row r="50" spans="1:15" x14ac:dyDescent="0.25">
      <c r="A50" s="30">
        <v>40</v>
      </c>
      <c r="B50" s="31" t="s">
        <v>247</v>
      </c>
      <c r="C50" s="32">
        <v>16.600000000000001</v>
      </c>
      <c r="D50" s="33" t="s">
        <v>255</v>
      </c>
      <c r="E50" s="48" t="str">
        <f t="shared" si="0"/>
        <v>Significantly Different</v>
      </c>
      <c r="G50" s="12">
        <f t="shared" si="1"/>
        <v>16.600000000000001</v>
      </c>
      <c r="H50" s="12">
        <f t="shared" si="2"/>
        <v>6</v>
      </c>
      <c r="I50" s="12" t="str">
        <f t="shared" si="3"/>
        <v>+/-</v>
      </c>
      <c r="J50" s="12" t="str">
        <f t="shared" si="4"/>
        <v>0.4</v>
      </c>
      <c r="K50" s="13">
        <f t="shared" si="5"/>
        <v>0.24316109422492402</v>
      </c>
      <c r="L50" s="13">
        <f t="shared" si="6"/>
        <v>2.1999999999999993</v>
      </c>
      <c r="M50" s="13">
        <f t="shared" si="7"/>
        <v>0.25064471888253259</v>
      </c>
      <c r="N50" s="13">
        <f t="shared" si="8"/>
        <v>8.7773642700648864</v>
      </c>
      <c r="O50" s="12" t="s">
        <v>245</v>
      </c>
    </row>
    <row r="51" spans="1:15" x14ac:dyDescent="0.25">
      <c r="A51" s="30">
        <v>41</v>
      </c>
      <c r="B51" s="31" t="s">
        <v>224</v>
      </c>
      <c r="C51" s="32">
        <v>16.5</v>
      </c>
      <c r="D51" s="33" t="s">
        <v>314</v>
      </c>
      <c r="E51" s="48" t="str">
        <f t="shared" si="0"/>
        <v>Significantly Different</v>
      </c>
      <c r="G51" s="12">
        <f t="shared" si="1"/>
        <v>16.5</v>
      </c>
      <c r="H51" s="12">
        <f t="shared" si="2"/>
        <v>6</v>
      </c>
      <c r="I51" s="12" t="str">
        <f t="shared" si="3"/>
        <v>+/-</v>
      </c>
      <c r="J51" s="12" t="str">
        <f t="shared" si="4"/>
        <v>1.1</v>
      </c>
      <c r="K51" s="13">
        <f t="shared" si="5"/>
        <v>0.66869300911854113</v>
      </c>
      <c r="L51" s="13">
        <f t="shared" si="6"/>
        <v>2.3000000000000007</v>
      </c>
      <c r="M51" s="13">
        <f t="shared" si="7"/>
        <v>0.67145051776214359</v>
      </c>
      <c r="N51" s="13">
        <f t="shared" si="8"/>
        <v>3.4254199515186894</v>
      </c>
      <c r="O51" s="12" t="s">
        <v>263</v>
      </c>
    </row>
    <row r="52" spans="1:15" x14ac:dyDescent="0.25">
      <c r="A52" s="30">
        <v>41</v>
      </c>
      <c r="B52" s="31" t="s">
        <v>250</v>
      </c>
      <c r="C52" s="32">
        <v>16.5</v>
      </c>
      <c r="D52" s="33" t="s">
        <v>253</v>
      </c>
      <c r="E52" s="48" t="str">
        <f t="shared" si="0"/>
        <v>Significantly Different</v>
      </c>
      <c r="G52" s="12">
        <f t="shared" si="1"/>
        <v>16.5</v>
      </c>
      <c r="H52" s="12">
        <f t="shared" si="2"/>
        <v>6</v>
      </c>
      <c r="I52" s="12" t="str">
        <f t="shared" si="3"/>
        <v>+/-</v>
      </c>
      <c r="J52" s="12" t="str">
        <f t="shared" si="4"/>
        <v>0.6</v>
      </c>
      <c r="K52" s="13">
        <f t="shared" si="5"/>
        <v>0.36474164133738601</v>
      </c>
      <c r="L52" s="13">
        <f t="shared" si="6"/>
        <v>2.3000000000000007</v>
      </c>
      <c r="M52" s="13">
        <f t="shared" si="7"/>
        <v>0.36977279819442066</v>
      </c>
      <c r="N52" s="13">
        <f t="shared" si="8"/>
        <v>6.2200356846981943</v>
      </c>
      <c r="O52" s="12" t="s">
        <v>238</v>
      </c>
    </row>
    <row r="53" spans="1:15" x14ac:dyDescent="0.25">
      <c r="A53" s="30">
        <v>41</v>
      </c>
      <c r="B53" s="31" t="s">
        <v>245</v>
      </c>
      <c r="C53" s="32">
        <v>16.5</v>
      </c>
      <c r="D53" s="33" t="s">
        <v>320</v>
      </c>
      <c r="E53" s="48" t="str">
        <f t="shared" si="0"/>
        <v>Significantly Different</v>
      </c>
      <c r="G53" s="12">
        <f t="shared" si="1"/>
        <v>16.5</v>
      </c>
      <c r="H53" s="12">
        <f t="shared" si="2"/>
        <v>6</v>
      </c>
      <c r="I53" s="12" t="str">
        <f t="shared" si="3"/>
        <v>+/-</v>
      </c>
      <c r="J53" s="12" t="str">
        <f t="shared" si="4"/>
        <v>1.0</v>
      </c>
      <c r="K53" s="13">
        <f t="shared" si="5"/>
        <v>0.60790273556231</v>
      </c>
      <c r="L53" s="13">
        <f t="shared" si="6"/>
        <v>2.3000000000000007</v>
      </c>
      <c r="M53" s="13">
        <f t="shared" si="7"/>
        <v>0.61093468821403585</v>
      </c>
      <c r="N53" s="13">
        <f t="shared" si="8"/>
        <v>3.7647232091594951</v>
      </c>
      <c r="O53" s="12" t="s">
        <v>251</v>
      </c>
    </row>
    <row r="54" spans="1:15" x14ac:dyDescent="0.25">
      <c r="A54" s="30">
        <v>44</v>
      </c>
      <c r="B54" s="31" t="s">
        <v>222</v>
      </c>
      <c r="C54" s="32">
        <v>16.3</v>
      </c>
      <c r="D54" s="33" t="s">
        <v>253</v>
      </c>
      <c r="E54" s="48" t="str">
        <f t="shared" si="0"/>
        <v>Significantly Different</v>
      </c>
      <c r="G54" s="12">
        <f t="shared" si="1"/>
        <v>16.3</v>
      </c>
      <c r="H54" s="12">
        <f t="shared" si="2"/>
        <v>6</v>
      </c>
      <c r="I54" s="12" t="str">
        <f t="shared" si="3"/>
        <v>+/-</v>
      </c>
      <c r="J54" s="12" t="str">
        <f t="shared" si="4"/>
        <v>0.6</v>
      </c>
      <c r="K54" s="13">
        <f t="shared" si="5"/>
        <v>0.36474164133738601</v>
      </c>
      <c r="L54" s="13">
        <f t="shared" si="6"/>
        <v>2.5</v>
      </c>
      <c r="M54" s="13">
        <f t="shared" si="7"/>
        <v>0.36977279819442066</v>
      </c>
      <c r="N54" s="13">
        <f t="shared" si="8"/>
        <v>6.7609083529328187</v>
      </c>
      <c r="O54" s="12" t="s">
        <v>258</v>
      </c>
    </row>
    <row r="55" spans="1:15" x14ac:dyDescent="0.25">
      <c r="A55" s="30">
        <v>45</v>
      </c>
      <c r="B55" s="31" t="s">
        <v>207</v>
      </c>
      <c r="C55" s="32">
        <v>16.2</v>
      </c>
      <c r="D55" s="33" t="s">
        <v>294</v>
      </c>
      <c r="E55" s="48" t="str">
        <f t="shared" si="0"/>
        <v>Significantly Different</v>
      </c>
      <c r="G55" s="12">
        <f t="shared" si="1"/>
        <v>16.2</v>
      </c>
      <c r="H55" s="12">
        <f t="shared" si="2"/>
        <v>6</v>
      </c>
      <c r="I55" s="12" t="str">
        <f t="shared" si="3"/>
        <v>+/-</v>
      </c>
      <c r="J55" s="12" t="str">
        <f t="shared" si="4"/>
        <v>0.8</v>
      </c>
      <c r="K55" s="13">
        <f t="shared" si="5"/>
        <v>0.48632218844984804</v>
      </c>
      <c r="L55" s="13">
        <f t="shared" si="6"/>
        <v>2.6000000000000014</v>
      </c>
      <c r="M55" s="13">
        <f t="shared" si="7"/>
        <v>0.49010685399991183</v>
      </c>
      <c r="N55" s="13">
        <f t="shared" si="8"/>
        <v>5.3049655983804485</v>
      </c>
      <c r="O55" s="12" t="s">
        <v>232</v>
      </c>
    </row>
    <row r="56" spans="1:15" x14ac:dyDescent="0.25">
      <c r="A56" s="30">
        <v>45</v>
      </c>
      <c r="B56" s="31" t="s">
        <v>214</v>
      </c>
      <c r="C56" s="32">
        <v>16.2</v>
      </c>
      <c r="D56" s="33" t="s">
        <v>294</v>
      </c>
      <c r="E56" s="48" t="str">
        <f t="shared" si="0"/>
        <v>Significantly Different</v>
      </c>
      <c r="G56" s="12">
        <f t="shared" si="1"/>
        <v>16.2</v>
      </c>
      <c r="H56" s="12">
        <f t="shared" si="2"/>
        <v>6</v>
      </c>
      <c r="I56" s="12" t="str">
        <f t="shared" si="3"/>
        <v>+/-</v>
      </c>
      <c r="J56" s="12" t="str">
        <f t="shared" si="4"/>
        <v>0.8</v>
      </c>
      <c r="K56" s="13">
        <f t="shared" si="5"/>
        <v>0.48632218844984804</v>
      </c>
      <c r="L56" s="13">
        <f t="shared" si="6"/>
        <v>2.6000000000000014</v>
      </c>
      <c r="M56" s="13">
        <f t="shared" si="7"/>
        <v>0.49010685399991183</v>
      </c>
      <c r="N56" s="13">
        <f t="shared" si="8"/>
        <v>5.3049655983804485</v>
      </c>
      <c r="O56" s="12" t="s">
        <v>209</v>
      </c>
    </row>
    <row r="57" spans="1:15" x14ac:dyDescent="0.25">
      <c r="A57" s="30">
        <v>47</v>
      </c>
      <c r="B57" s="31" t="s">
        <v>248</v>
      </c>
      <c r="C57" s="32">
        <v>15.7</v>
      </c>
      <c r="D57" s="33" t="s">
        <v>210</v>
      </c>
      <c r="E57" s="48" t="str">
        <f t="shared" si="0"/>
        <v>Significantly Different</v>
      </c>
      <c r="G57" s="12">
        <f t="shared" si="1"/>
        <v>15.7</v>
      </c>
      <c r="H57" s="12">
        <f t="shared" si="2"/>
        <v>6</v>
      </c>
      <c r="I57" s="12" t="str">
        <f t="shared" si="3"/>
        <v>+/-</v>
      </c>
      <c r="J57" s="12" t="str">
        <f t="shared" si="4"/>
        <v>0.2</v>
      </c>
      <c r="K57" s="13">
        <f t="shared" si="5"/>
        <v>0.12158054711246201</v>
      </c>
      <c r="L57" s="13">
        <f t="shared" si="6"/>
        <v>3.1000000000000014</v>
      </c>
      <c r="M57" s="13">
        <f t="shared" si="7"/>
        <v>0.1359311840425404</v>
      </c>
      <c r="N57" s="13">
        <f t="shared" si="8"/>
        <v>22.805657302520366</v>
      </c>
      <c r="O57" s="12" t="s">
        <v>262</v>
      </c>
    </row>
    <row r="58" spans="1:15" x14ac:dyDescent="0.25">
      <c r="A58" s="30">
        <v>48</v>
      </c>
      <c r="B58" s="31" t="s">
        <v>257</v>
      </c>
      <c r="C58" s="32">
        <v>15.2</v>
      </c>
      <c r="D58" s="33" t="s">
        <v>228</v>
      </c>
      <c r="E58" s="48" t="str">
        <f t="shared" si="0"/>
        <v>Significantly Different</v>
      </c>
      <c r="G58" s="12">
        <f t="shared" si="1"/>
        <v>15.2</v>
      </c>
      <c r="H58" s="12">
        <f t="shared" si="2"/>
        <v>6</v>
      </c>
      <c r="I58" s="12" t="str">
        <f t="shared" si="3"/>
        <v>+/-</v>
      </c>
      <c r="J58" s="12" t="str">
        <f t="shared" si="4"/>
        <v>0.3</v>
      </c>
      <c r="K58" s="13">
        <f t="shared" si="5"/>
        <v>0.18237082066869301</v>
      </c>
      <c r="L58" s="13">
        <f t="shared" si="6"/>
        <v>3.6000000000000014</v>
      </c>
      <c r="M58" s="13">
        <f t="shared" si="7"/>
        <v>0.19223572402239389</v>
      </c>
      <c r="N58" s="13">
        <f t="shared" si="8"/>
        <v>18.727008303517149</v>
      </c>
      <c r="O58" s="12" t="s">
        <v>256</v>
      </c>
    </row>
    <row r="59" spans="1:15" x14ac:dyDescent="0.25">
      <c r="A59" s="30">
        <v>49</v>
      </c>
      <c r="B59" s="31" t="s">
        <v>209</v>
      </c>
      <c r="C59" s="32">
        <v>14.8</v>
      </c>
      <c r="D59" s="33" t="s">
        <v>246</v>
      </c>
      <c r="E59" s="48" t="str">
        <f t="shared" si="0"/>
        <v>Significantly Different</v>
      </c>
      <c r="G59" s="12">
        <f t="shared" si="1"/>
        <v>14.8</v>
      </c>
      <c r="H59" s="12">
        <f t="shared" si="2"/>
        <v>6</v>
      </c>
      <c r="I59" s="12" t="str">
        <f t="shared" si="3"/>
        <v>+/-</v>
      </c>
      <c r="J59" s="12" t="str">
        <f t="shared" si="4"/>
        <v>0.9</v>
      </c>
      <c r="K59" s="13">
        <f t="shared" si="5"/>
        <v>0.54711246200607899</v>
      </c>
      <c r="L59" s="13">
        <f t="shared" si="6"/>
        <v>4</v>
      </c>
      <c r="M59" s="13">
        <f t="shared" si="7"/>
        <v>0.55047933970440222</v>
      </c>
      <c r="N59" s="13">
        <f t="shared" si="8"/>
        <v>7.2663944157249025</v>
      </c>
      <c r="O59" s="12" t="s">
        <v>212</v>
      </c>
    </row>
    <row r="60" spans="1:15" x14ac:dyDescent="0.25">
      <c r="A60" s="30">
        <v>50</v>
      </c>
      <c r="B60" s="31" t="s">
        <v>259</v>
      </c>
      <c r="C60" s="32">
        <v>14.2</v>
      </c>
      <c r="D60" s="33" t="s">
        <v>210</v>
      </c>
      <c r="E60" s="48" t="str">
        <f t="shared" si="0"/>
        <v>Significantly Different</v>
      </c>
      <c r="G60" s="12">
        <f t="shared" si="1"/>
        <v>14.2</v>
      </c>
      <c r="H60" s="12">
        <f t="shared" si="2"/>
        <v>6</v>
      </c>
      <c r="I60" s="12" t="str">
        <f t="shared" si="3"/>
        <v>+/-</v>
      </c>
      <c r="J60" s="12" t="str">
        <f t="shared" si="4"/>
        <v>0.2</v>
      </c>
      <c r="K60" s="13">
        <f t="shared" si="5"/>
        <v>0.12158054711246201</v>
      </c>
      <c r="L60" s="13">
        <f t="shared" si="6"/>
        <v>4.6000000000000014</v>
      </c>
      <c r="M60" s="13">
        <f t="shared" si="7"/>
        <v>0.1359311840425404</v>
      </c>
      <c r="N60" s="13">
        <f t="shared" si="8"/>
        <v>33.840652771481828</v>
      </c>
      <c r="O60" s="12" t="s">
        <v>234</v>
      </c>
    </row>
    <row r="61" spans="1:15" x14ac:dyDescent="0.25">
      <c r="A61" s="30">
        <v>51</v>
      </c>
      <c r="B61" s="31" t="s">
        <v>212</v>
      </c>
      <c r="C61" s="32">
        <v>13.6</v>
      </c>
      <c r="D61" s="33" t="s">
        <v>265</v>
      </c>
      <c r="E61" s="48" t="str">
        <f t="shared" si="0"/>
        <v>Significantly Different</v>
      </c>
      <c r="G61" s="12">
        <f t="shared" si="1"/>
        <v>13.6</v>
      </c>
      <c r="H61" s="12">
        <f t="shared" si="2"/>
        <v>6</v>
      </c>
      <c r="I61" s="12" t="str">
        <f t="shared" si="3"/>
        <v>+/-</v>
      </c>
      <c r="J61" s="12" t="str">
        <f t="shared" si="4"/>
        <v>0.7</v>
      </c>
      <c r="K61" s="13">
        <f t="shared" si="5"/>
        <v>0.42553191489361697</v>
      </c>
      <c r="L61" s="13">
        <f t="shared" si="6"/>
        <v>5.2000000000000011</v>
      </c>
      <c r="M61" s="13">
        <f t="shared" si="7"/>
        <v>0.42985214661796195</v>
      </c>
      <c r="N61" s="13">
        <f t="shared" si="8"/>
        <v>12.09718281253946</v>
      </c>
      <c r="O61" s="12" t="s">
        <v>216</v>
      </c>
    </row>
    <row r="62" spans="1:15" ht="15.75" thickBot="1" x14ac:dyDescent="0.3">
      <c r="A62" s="36"/>
      <c r="B62" s="37" t="s">
        <v>264</v>
      </c>
      <c r="C62" s="38">
        <v>10.4</v>
      </c>
      <c r="D62" s="39" t="s">
        <v>217</v>
      </c>
      <c r="E62" s="49" t="str">
        <f t="shared" si="0"/>
        <v>Significantly Different</v>
      </c>
      <c r="G62" s="12">
        <f t="shared" si="1"/>
        <v>10.4</v>
      </c>
      <c r="H62" s="12">
        <f t="shared" si="2"/>
        <v>6</v>
      </c>
      <c r="I62" s="12" t="str">
        <f t="shared" si="3"/>
        <v>+/-</v>
      </c>
      <c r="J62" s="12" t="str">
        <f t="shared" si="4"/>
        <v>0.5</v>
      </c>
      <c r="K62" s="13">
        <f t="shared" si="5"/>
        <v>0.303951367781155</v>
      </c>
      <c r="L62" s="13">
        <f t="shared" si="6"/>
        <v>8.4</v>
      </c>
      <c r="M62" s="13">
        <f t="shared" si="7"/>
        <v>0.30997079109986531</v>
      </c>
      <c r="N62" s="13">
        <f t="shared" si="8"/>
        <v>27.099327553394275</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83" priority="5" operator="equal">
      <formula>"State Selected"</formula>
    </cfRule>
    <cfRule type="cellIs" dxfId="82" priority="6" operator="equal">
      <formula>"Not Significantly Different"</formula>
    </cfRule>
  </conditionalFormatting>
  <conditionalFormatting sqref="E10:E62">
    <cfRule type="cellIs" dxfId="81" priority="1" operator="equal">
      <formula>"OTHER ERROR"</formula>
    </cfRule>
    <cfRule type="cellIs" dxfId="80" priority="2" operator="equal">
      <formula>"Statistical Test not applicable"</formula>
    </cfRule>
    <cfRule type="cellIs" dxfId="79" priority="3" operator="equal">
      <formula>"Geography Selected"</formula>
    </cfRule>
    <cfRule type="cellIs" dxfId="78"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BF8076A5-46B6-437B-BA4C-59EC525DFCA0}">
      <formula1>$O$10:$O$62</formula1>
    </dataValidation>
  </dataValidation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16BE1-B913-4856-A347-C7305029324A}">
  <sheetPr codeName="Sheet154"/>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153</v>
      </c>
    </row>
    <row r="2" spans="1:16" x14ac:dyDescent="0.25">
      <c r="A2" s="14" t="s">
        <v>181</v>
      </c>
      <c r="B2" s="12" t="s">
        <v>713</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52.6</v>
      </c>
      <c r="C6" s="12" t="s">
        <v>188</v>
      </c>
      <c r="H6" s="19" t="s">
        <v>189</v>
      </c>
      <c r="I6" s="12">
        <f>VLOOKUP($B$4,$B$9:$K$62,6,FALSE)</f>
        <v>52.6</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52.6</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52.6</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249</v>
      </c>
      <c r="C11" s="32">
        <v>84.4</v>
      </c>
      <c r="D11" s="35" t="s">
        <v>210</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84.4</v>
      </c>
      <c r="H11" s="12">
        <f t="shared" ref="H11:H62" si="2">LEN(TRIM(D11))</f>
        <v>6</v>
      </c>
      <c r="I11" s="12" t="str">
        <f t="shared" ref="I11:I62" si="3">IF(H11&gt;=3,MID(TRIM(D11),1,3),"NO")</f>
        <v>+/-</v>
      </c>
      <c r="J11" s="12" t="str">
        <f t="shared" ref="J11:J62" si="4">IF(TRIM(I11)="+/-",MID(TRIM(D11),4,H11-3),D11)</f>
        <v>0.2</v>
      </c>
      <c r="K11" s="13">
        <f t="shared" ref="K11:K62" si="5">IF(TRIM(J11)="*****",0,IF(ISERROR(VALUE(J11)),"NA",VALUE(J11/$I$4)))</f>
        <v>0.12158054711246201</v>
      </c>
      <c r="L11" s="13">
        <f t="shared" ref="L11:L62" si="6">IF(AND(ISNUMBER(G11),ISNUMBER($I$6)),$I$6-G11,"N/A")</f>
        <v>-31.800000000000004</v>
      </c>
      <c r="M11" s="13">
        <f t="shared" ref="M11:M62" si="7">IF(AND(ISNUMBER(K11),ISNUMBER($I$7)),SQRT(K11^2+($I$7)^2),"N/A")</f>
        <v>0.1359311840425404</v>
      </c>
      <c r="N11" s="13">
        <f>IF(AND(ISNUMBER(L11),ISNUMBER(M11),M11&lt;&gt;0),L11/M11,"NA")</f>
        <v>-233.94190394198304</v>
      </c>
      <c r="O11" s="12" t="s">
        <v>208</v>
      </c>
    </row>
    <row r="12" spans="1:16" x14ac:dyDescent="0.25">
      <c r="A12" s="30">
        <v>2</v>
      </c>
      <c r="B12" s="31" t="s">
        <v>232</v>
      </c>
      <c r="C12" s="32">
        <v>84.2</v>
      </c>
      <c r="D12" s="33" t="s">
        <v>217</v>
      </c>
      <c r="E12" s="48" t="str">
        <f t="shared" si="0"/>
        <v>Significantly Different</v>
      </c>
      <c r="G12" s="12">
        <f t="shared" si="1"/>
        <v>84.2</v>
      </c>
      <c r="H12" s="12">
        <f t="shared" si="2"/>
        <v>6</v>
      </c>
      <c r="I12" s="12" t="str">
        <f t="shared" si="3"/>
        <v>+/-</v>
      </c>
      <c r="J12" s="12" t="str">
        <f t="shared" si="4"/>
        <v>0.5</v>
      </c>
      <c r="K12" s="13">
        <f t="shared" si="5"/>
        <v>0.303951367781155</v>
      </c>
      <c r="L12" s="13">
        <f t="shared" si="6"/>
        <v>-31.6</v>
      </c>
      <c r="M12" s="13">
        <f t="shared" si="7"/>
        <v>0.30997079109986531</v>
      </c>
      <c r="N12" s="13">
        <f t="shared" ref="N12:N62" si="8">IF(AND(ISNUMBER(L12),ISNUMBER(M12),M12&lt;&gt;0),L12/M12,"NA")</f>
        <v>-101.94508936753084</v>
      </c>
      <c r="O12" s="12" t="s">
        <v>211</v>
      </c>
    </row>
    <row r="13" spans="1:16" x14ac:dyDescent="0.25">
      <c r="A13" s="30">
        <v>3</v>
      </c>
      <c r="B13" s="31" t="s">
        <v>235</v>
      </c>
      <c r="C13" s="32">
        <v>81</v>
      </c>
      <c r="D13" s="33" t="s">
        <v>228</v>
      </c>
      <c r="E13" s="48" t="str">
        <f t="shared" si="0"/>
        <v>Significantly Different</v>
      </c>
      <c r="G13" s="12">
        <f t="shared" si="1"/>
        <v>81</v>
      </c>
      <c r="H13" s="12">
        <f t="shared" si="2"/>
        <v>6</v>
      </c>
      <c r="I13" s="12" t="str">
        <f t="shared" si="3"/>
        <v>+/-</v>
      </c>
      <c r="J13" s="12" t="str">
        <f t="shared" si="4"/>
        <v>0.3</v>
      </c>
      <c r="K13" s="13">
        <f t="shared" si="5"/>
        <v>0.18237082066869301</v>
      </c>
      <c r="L13" s="13">
        <f t="shared" si="6"/>
        <v>-28.4</v>
      </c>
      <c r="M13" s="13">
        <f t="shared" si="7"/>
        <v>0.19223572402239389</v>
      </c>
      <c r="N13" s="13">
        <f t="shared" si="8"/>
        <v>-147.73528772774634</v>
      </c>
      <c r="O13" s="12" t="s">
        <v>213</v>
      </c>
    </row>
    <row r="14" spans="1:16" x14ac:dyDescent="0.25">
      <c r="A14" s="30">
        <v>4</v>
      </c>
      <c r="B14" s="31" t="s">
        <v>234</v>
      </c>
      <c r="C14" s="32">
        <v>77.599999999999994</v>
      </c>
      <c r="D14" s="33" t="s">
        <v>228</v>
      </c>
      <c r="E14" s="48" t="str">
        <f t="shared" si="0"/>
        <v>Significantly Different</v>
      </c>
      <c r="G14" s="12">
        <f t="shared" si="1"/>
        <v>77.599999999999994</v>
      </c>
      <c r="H14" s="12">
        <f t="shared" si="2"/>
        <v>6</v>
      </c>
      <c r="I14" s="12" t="str">
        <f t="shared" si="3"/>
        <v>+/-</v>
      </c>
      <c r="J14" s="12" t="str">
        <f t="shared" si="4"/>
        <v>0.3</v>
      </c>
      <c r="K14" s="13">
        <f t="shared" si="5"/>
        <v>0.18237082066869301</v>
      </c>
      <c r="L14" s="13">
        <f t="shared" si="6"/>
        <v>-24.999999999999993</v>
      </c>
      <c r="M14" s="13">
        <f t="shared" si="7"/>
        <v>0.19223572402239389</v>
      </c>
      <c r="N14" s="13">
        <f t="shared" si="8"/>
        <v>-130.04866877442456</v>
      </c>
      <c r="O14" s="12" t="s">
        <v>215</v>
      </c>
    </row>
    <row r="15" spans="1:16" x14ac:dyDescent="0.25">
      <c r="A15" s="30">
        <v>5</v>
      </c>
      <c r="B15" s="31" t="s">
        <v>257</v>
      </c>
      <c r="C15" s="32">
        <v>77</v>
      </c>
      <c r="D15" s="33" t="s">
        <v>255</v>
      </c>
      <c r="E15" s="48" t="str">
        <f t="shared" si="0"/>
        <v>Significantly Different</v>
      </c>
      <c r="G15" s="12">
        <f t="shared" si="1"/>
        <v>77</v>
      </c>
      <c r="H15" s="12">
        <f t="shared" si="2"/>
        <v>6</v>
      </c>
      <c r="I15" s="12" t="str">
        <f t="shared" si="3"/>
        <v>+/-</v>
      </c>
      <c r="J15" s="12" t="str">
        <f t="shared" si="4"/>
        <v>0.4</v>
      </c>
      <c r="K15" s="13">
        <f t="shared" si="5"/>
        <v>0.24316109422492402</v>
      </c>
      <c r="L15" s="13">
        <f t="shared" si="6"/>
        <v>-24.4</v>
      </c>
      <c r="M15" s="13">
        <f t="shared" si="7"/>
        <v>0.25064471888253259</v>
      </c>
      <c r="N15" s="13">
        <f t="shared" si="8"/>
        <v>-97.348949177083313</v>
      </c>
      <c r="O15" s="12" t="s">
        <v>218</v>
      </c>
    </row>
    <row r="16" spans="1:16" x14ac:dyDescent="0.25">
      <c r="A16" s="30">
        <v>6</v>
      </c>
      <c r="B16" s="31" t="s">
        <v>240</v>
      </c>
      <c r="C16" s="32">
        <v>76</v>
      </c>
      <c r="D16" s="33" t="s">
        <v>255</v>
      </c>
      <c r="E16" s="48" t="str">
        <f t="shared" si="0"/>
        <v>Significantly Different</v>
      </c>
      <c r="G16" s="12">
        <f t="shared" si="1"/>
        <v>76</v>
      </c>
      <c r="H16" s="12">
        <f t="shared" si="2"/>
        <v>6</v>
      </c>
      <c r="I16" s="12" t="str">
        <f t="shared" si="3"/>
        <v>+/-</v>
      </c>
      <c r="J16" s="12" t="str">
        <f t="shared" si="4"/>
        <v>0.4</v>
      </c>
      <c r="K16" s="13">
        <f t="shared" si="5"/>
        <v>0.24316109422492402</v>
      </c>
      <c r="L16" s="13">
        <f t="shared" si="6"/>
        <v>-23.4</v>
      </c>
      <c r="M16" s="13">
        <f t="shared" si="7"/>
        <v>0.25064471888253259</v>
      </c>
      <c r="N16" s="13">
        <f t="shared" si="8"/>
        <v>-93.359238145235636</v>
      </c>
      <c r="O16" s="12" t="s">
        <v>220</v>
      </c>
    </row>
    <row r="17" spans="1:15" x14ac:dyDescent="0.25">
      <c r="A17" s="30">
        <v>7</v>
      </c>
      <c r="B17" s="31" t="s">
        <v>219</v>
      </c>
      <c r="C17" s="32">
        <v>74.5</v>
      </c>
      <c r="D17" s="33" t="s">
        <v>217</v>
      </c>
      <c r="E17" s="48" t="str">
        <f t="shared" si="0"/>
        <v>Significantly Different</v>
      </c>
      <c r="G17" s="12">
        <f t="shared" si="1"/>
        <v>74.5</v>
      </c>
      <c r="H17" s="12">
        <f t="shared" si="2"/>
        <v>6</v>
      </c>
      <c r="I17" s="12" t="str">
        <f t="shared" si="3"/>
        <v>+/-</v>
      </c>
      <c r="J17" s="12" t="str">
        <f t="shared" si="4"/>
        <v>0.5</v>
      </c>
      <c r="K17" s="13">
        <f t="shared" si="5"/>
        <v>0.303951367781155</v>
      </c>
      <c r="L17" s="13">
        <f t="shared" si="6"/>
        <v>-21.9</v>
      </c>
      <c r="M17" s="13">
        <f t="shared" si="7"/>
        <v>0.30997079109986531</v>
      </c>
      <c r="N17" s="13">
        <f t="shared" si="8"/>
        <v>-70.651818264206497</v>
      </c>
      <c r="O17" s="12" t="s">
        <v>222</v>
      </c>
    </row>
    <row r="18" spans="1:15" x14ac:dyDescent="0.25">
      <c r="A18" s="30">
        <v>8</v>
      </c>
      <c r="B18" s="31" t="s">
        <v>220</v>
      </c>
      <c r="C18" s="32">
        <v>73.8</v>
      </c>
      <c r="D18" s="33" t="s">
        <v>217</v>
      </c>
      <c r="E18" s="48" t="str">
        <f t="shared" si="0"/>
        <v>Significantly Different</v>
      </c>
      <c r="G18" s="12">
        <f t="shared" si="1"/>
        <v>73.8</v>
      </c>
      <c r="H18" s="12">
        <f t="shared" si="2"/>
        <v>6</v>
      </c>
      <c r="I18" s="12" t="str">
        <f t="shared" si="3"/>
        <v>+/-</v>
      </c>
      <c r="J18" s="12" t="str">
        <f t="shared" si="4"/>
        <v>0.5</v>
      </c>
      <c r="K18" s="13">
        <f t="shared" si="5"/>
        <v>0.303951367781155</v>
      </c>
      <c r="L18" s="13">
        <f t="shared" si="6"/>
        <v>-21.199999999999996</v>
      </c>
      <c r="M18" s="13">
        <f t="shared" si="7"/>
        <v>0.30997079109986531</v>
      </c>
      <c r="N18" s="13">
        <f t="shared" si="8"/>
        <v>-68.393540968090292</v>
      </c>
      <c r="O18" s="12" t="s">
        <v>224</v>
      </c>
    </row>
    <row r="19" spans="1:15" x14ac:dyDescent="0.25">
      <c r="A19" s="30">
        <v>9</v>
      </c>
      <c r="B19" s="31" t="s">
        <v>236</v>
      </c>
      <c r="C19" s="32">
        <v>72.599999999999994</v>
      </c>
      <c r="D19" s="33" t="s">
        <v>265</v>
      </c>
      <c r="E19" s="48" t="str">
        <f t="shared" si="0"/>
        <v>Significantly Different</v>
      </c>
      <c r="G19" s="12">
        <f t="shared" si="1"/>
        <v>72.599999999999994</v>
      </c>
      <c r="H19" s="12">
        <f t="shared" si="2"/>
        <v>6</v>
      </c>
      <c r="I19" s="12" t="str">
        <f t="shared" si="3"/>
        <v>+/-</v>
      </c>
      <c r="J19" s="12" t="str">
        <f t="shared" si="4"/>
        <v>0.7</v>
      </c>
      <c r="K19" s="13">
        <f t="shared" si="5"/>
        <v>0.42553191489361697</v>
      </c>
      <c r="L19" s="13">
        <f t="shared" si="6"/>
        <v>-19.999999999999993</v>
      </c>
      <c r="M19" s="13">
        <f t="shared" si="7"/>
        <v>0.42985214661796195</v>
      </c>
      <c r="N19" s="13">
        <f t="shared" si="8"/>
        <v>-46.527626202074821</v>
      </c>
      <c r="O19" s="12" t="s">
        <v>226</v>
      </c>
    </row>
    <row r="20" spans="1:15" x14ac:dyDescent="0.25">
      <c r="A20" s="30">
        <v>10</v>
      </c>
      <c r="B20" s="31" t="s">
        <v>216</v>
      </c>
      <c r="C20" s="32">
        <v>71.400000000000006</v>
      </c>
      <c r="D20" s="35" t="s">
        <v>322</v>
      </c>
      <c r="E20" s="48" t="str">
        <f t="shared" si="0"/>
        <v>Significantly Different</v>
      </c>
      <c r="G20" s="12">
        <f t="shared" si="1"/>
        <v>71.400000000000006</v>
      </c>
      <c r="H20" s="12">
        <f t="shared" si="2"/>
        <v>6</v>
      </c>
      <c r="I20" s="12" t="str">
        <f t="shared" si="3"/>
        <v>+/-</v>
      </c>
      <c r="J20" s="12" t="str">
        <f t="shared" si="4"/>
        <v>1.5</v>
      </c>
      <c r="K20" s="13">
        <f t="shared" si="5"/>
        <v>0.91185410334346506</v>
      </c>
      <c r="L20" s="13">
        <f t="shared" si="6"/>
        <v>-18.800000000000004</v>
      </c>
      <c r="M20" s="13">
        <f t="shared" si="7"/>
        <v>0.91387819929318592</v>
      </c>
      <c r="N20" s="13">
        <f t="shared" si="8"/>
        <v>-20.571669194582331</v>
      </c>
      <c r="O20" s="12" t="s">
        <v>229</v>
      </c>
    </row>
    <row r="21" spans="1:15" x14ac:dyDescent="0.25">
      <c r="A21" s="30">
        <v>11</v>
      </c>
      <c r="B21" s="31" t="s">
        <v>243</v>
      </c>
      <c r="C21" s="32">
        <v>70.7</v>
      </c>
      <c r="D21" s="33" t="s">
        <v>228</v>
      </c>
      <c r="E21" s="48" t="str">
        <f t="shared" si="0"/>
        <v>Significantly Different</v>
      </c>
      <c r="G21" s="12">
        <f t="shared" si="1"/>
        <v>70.7</v>
      </c>
      <c r="H21" s="12">
        <f t="shared" si="2"/>
        <v>6</v>
      </c>
      <c r="I21" s="12" t="str">
        <f t="shared" si="3"/>
        <v>+/-</v>
      </c>
      <c r="J21" s="12" t="str">
        <f t="shared" si="4"/>
        <v>0.3</v>
      </c>
      <c r="K21" s="13">
        <f t="shared" si="5"/>
        <v>0.18237082066869301</v>
      </c>
      <c r="L21" s="13">
        <f t="shared" si="6"/>
        <v>-18.100000000000001</v>
      </c>
      <c r="M21" s="13">
        <f t="shared" si="7"/>
        <v>0.19223572402239389</v>
      </c>
      <c r="N21" s="13">
        <f t="shared" si="8"/>
        <v>-94.155236192683418</v>
      </c>
      <c r="O21" s="12" t="s">
        <v>231</v>
      </c>
    </row>
    <row r="22" spans="1:15" x14ac:dyDescent="0.25">
      <c r="A22" s="30">
        <v>12</v>
      </c>
      <c r="B22" s="31" t="s">
        <v>252</v>
      </c>
      <c r="C22" s="32">
        <v>70.3</v>
      </c>
      <c r="D22" s="33" t="s">
        <v>246</v>
      </c>
      <c r="E22" s="48" t="str">
        <f t="shared" si="0"/>
        <v>Significantly Different</v>
      </c>
      <c r="G22" s="12">
        <f t="shared" si="1"/>
        <v>70.3</v>
      </c>
      <c r="H22" s="12">
        <f t="shared" si="2"/>
        <v>6</v>
      </c>
      <c r="I22" s="12" t="str">
        <f t="shared" si="3"/>
        <v>+/-</v>
      </c>
      <c r="J22" s="12" t="str">
        <f t="shared" si="4"/>
        <v>0.9</v>
      </c>
      <c r="K22" s="13">
        <f t="shared" si="5"/>
        <v>0.54711246200607899</v>
      </c>
      <c r="L22" s="13">
        <f t="shared" si="6"/>
        <v>-17.699999999999996</v>
      </c>
      <c r="M22" s="13">
        <f t="shared" si="7"/>
        <v>0.55047933970440222</v>
      </c>
      <c r="N22" s="13">
        <f t="shared" si="8"/>
        <v>-32.153795289582689</v>
      </c>
      <c r="O22" s="12" t="s">
        <v>233</v>
      </c>
    </row>
    <row r="23" spans="1:15" x14ac:dyDescent="0.25">
      <c r="A23" s="30">
        <v>13</v>
      </c>
      <c r="B23" s="31" t="s">
        <v>227</v>
      </c>
      <c r="C23" s="32">
        <v>67.7</v>
      </c>
      <c r="D23" s="33" t="s">
        <v>253</v>
      </c>
      <c r="E23" s="48" t="str">
        <f t="shared" si="0"/>
        <v>Significantly Different</v>
      </c>
      <c r="G23" s="12">
        <f t="shared" si="1"/>
        <v>67.7</v>
      </c>
      <c r="H23" s="12">
        <f t="shared" si="2"/>
        <v>6</v>
      </c>
      <c r="I23" s="12" t="str">
        <f t="shared" si="3"/>
        <v>+/-</v>
      </c>
      <c r="J23" s="12" t="str">
        <f t="shared" si="4"/>
        <v>0.6</v>
      </c>
      <c r="K23" s="13">
        <f t="shared" si="5"/>
        <v>0.36474164133738601</v>
      </c>
      <c r="L23" s="13">
        <f t="shared" si="6"/>
        <v>-15.100000000000001</v>
      </c>
      <c r="M23" s="13">
        <f t="shared" si="7"/>
        <v>0.36977279819442066</v>
      </c>
      <c r="N23" s="13">
        <f t="shared" si="8"/>
        <v>-40.835886451714224</v>
      </c>
      <c r="O23" s="12" t="s">
        <v>221</v>
      </c>
    </row>
    <row r="24" spans="1:15" x14ac:dyDescent="0.25">
      <c r="A24" s="30">
        <v>14</v>
      </c>
      <c r="B24" s="31" t="s">
        <v>218</v>
      </c>
      <c r="C24" s="32">
        <v>67.099999999999994</v>
      </c>
      <c r="D24" s="33" t="s">
        <v>210</v>
      </c>
      <c r="E24" s="48" t="str">
        <f t="shared" si="0"/>
        <v>Significantly Different</v>
      </c>
      <c r="G24" s="12">
        <f t="shared" si="1"/>
        <v>67.099999999999994</v>
      </c>
      <c r="H24" s="12">
        <f t="shared" si="2"/>
        <v>6</v>
      </c>
      <c r="I24" s="12" t="str">
        <f t="shared" si="3"/>
        <v>+/-</v>
      </c>
      <c r="J24" s="12" t="str">
        <f t="shared" si="4"/>
        <v>0.2</v>
      </c>
      <c r="K24" s="13">
        <f t="shared" si="5"/>
        <v>0.12158054711246201</v>
      </c>
      <c r="L24" s="13">
        <f t="shared" si="6"/>
        <v>-14.499999999999993</v>
      </c>
      <c r="M24" s="13">
        <f t="shared" si="7"/>
        <v>0.1359311840425404</v>
      </c>
      <c r="N24" s="13">
        <f t="shared" si="8"/>
        <v>-106.67162286662742</v>
      </c>
      <c r="O24" s="12" t="s">
        <v>235</v>
      </c>
    </row>
    <row r="25" spans="1:15" x14ac:dyDescent="0.25">
      <c r="A25" s="30">
        <v>15</v>
      </c>
      <c r="B25" s="31" t="s">
        <v>237</v>
      </c>
      <c r="C25" s="32">
        <v>66.7</v>
      </c>
      <c r="D25" s="33" t="s">
        <v>217</v>
      </c>
      <c r="E25" s="48" t="str">
        <f t="shared" si="0"/>
        <v>Significantly Different</v>
      </c>
      <c r="G25" s="12">
        <f t="shared" si="1"/>
        <v>66.7</v>
      </c>
      <c r="H25" s="12">
        <f t="shared" si="2"/>
        <v>6</v>
      </c>
      <c r="I25" s="12" t="str">
        <f t="shared" si="3"/>
        <v>+/-</v>
      </c>
      <c r="J25" s="12" t="str">
        <f t="shared" si="4"/>
        <v>0.5</v>
      </c>
      <c r="K25" s="13">
        <f t="shared" si="5"/>
        <v>0.303951367781155</v>
      </c>
      <c r="L25" s="13">
        <f t="shared" si="6"/>
        <v>-14.100000000000001</v>
      </c>
      <c r="M25" s="13">
        <f t="shared" si="7"/>
        <v>0.30997079109986531</v>
      </c>
      <c r="N25" s="13">
        <f t="shared" si="8"/>
        <v>-45.488156964626107</v>
      </c>
      <c r="O25" s="12" t="s">
        <v>237</v>
      </c>
    </row>
    <row r="26" spans="1:15" x14ac:dyDescent="0.25">
      <c r="A26" s="30">
        <v>16</v>
      </c>
      <c r="B26" s="31" t="s">
        <v>223</v>
      </c>
      <c r="C26" s="32">
        <v>65.3</v>
      </c>
      <c r="D26" s="33" t="s">
        <v>246</v>
      </c>
      <c r="E26" s="48" t="str">
        <f t="shared" si="0"/>
        <v>Significantly Different</v>
      </c>
      <c r="G26" s="12">
        <f t="shared" si="1"/>
        <v>65.3</v>
      </c>
      <c r="H26" s="12">
        <f t="shared" si="2"/>
        <v>6</v>
      </c>
      <c r="I26" s="12" t="str">
        <f t="shared" si="3"/>
        <v>+/-</v>
      </c>
      <c r="J26" s="12" t="str">
        <f t="shared" si="4"/>
        <v>0.9</v>
      </c>
      <c r="K26" s="13">
        <f t="shared" si="5"/>
        <v>0.54711246200607899</v>
      </c>
      <c r="L26" s="13">
        <f t="shared" si="6"/>
        <v>-12.699999999999996</v>
      </c>
      <c r="M26" s="13">
        <f t="shared" si="7"/>
        <v>0.55047933970440222</v>
      </c>
      <c r="N26" s="13">
        <f t="shared" si="8"/>
        <v>-23.07080226992656</v>
      </c>
      <c r="O26" s="12" t="s">
        <v>219</v>
      </c>
    </row>
    <row r="27" spans="1:15" x14ac:dyDescent="0.25">
      <c r="A27" s="30">
        <v>17</v>
      </c>
      <c r="B27" s="31" t="s">
        <v>259</v>
      </c>
      <c r="C27" s="32">
        <v>63.9</v>
      </c>
      <c r="D27" s="33" t="s">
        <v>228</v>
      </c>
      <c r="E27" s="48" t="str">
        <f t="shared" si="0"/>
        <v>Significantly Different</v>
      </c>
      <c r="G27" s="12">
        <f t="shared" si="1"/>
        <v>63.9</v>
      </c>
      <c r="H27" s="12">
        <f t="shared" si="2"/>
        <v>6</v>
      </c>
      <c r="I27" s="12" t="str">
        <f t="shared" si="3"/>
        <v>+/-</v>
      </c>
      <c r="J27" s="12" t="str">
        <f t="shared" si="4"/>
        <v>0.3</v>
      </c>
      <c r="K27" s="13">
        <f t="shared" si="5"/>
        <v>0.18237082066869301</v>
      </c>
      <c r="L27" s="13">
        <f t="shared" si="6"/>
        <v>-11.299999999999997</v>
      </c>
      <c r="M27" s="13">
        <f t="shared" si="7"/>
        <v>0.19223572402239389</v>
      </c>
      <c r="N27" s="13">
        <f t="shared" si="8"/>
        <v>-58.781998286039901</v>
      </c>
      <c r="O27" s="12" t="s">
        <v>236</v>
      </c>
    </row>
    <row r="28" spans="1:15" x14ac:dyDescent="0.25">
      <c r="A28" s="30">
        <v>18</v>
      </c>
      <c r="B28" s="31" t="s">
        <v>238</v>
      </c>
      <c r="C28" s="32">
        <v>62.7</v>
      </c>
      <c r="D28" s="33" t="s">
        <v>333</v>
      </c>
      <c r="E28" s="48" t="str">
        <f t="shared" si="0"/>
        <v>Significantly Different</v>
      </c>
      <c r="G28" s="12">
        <f t="shared" si="1"/>
        <v>62.7</v>
      </c>
      <c r="H28" s="12">
        <f t="shared" si="2"/>
        <v>6</v>
      </c>
      <c r="I28" s="12" t="str">
        <f t="shared" si="3"/>
        <v>+/-</v>
      </c>
      <c r="J28" s="12" t="str">
        <f t="shared" si="4"/>
        <v>1.3</v>
      </c>
      <c r="K28" s="13">
        <f t="shared" si="5"/>
        <v>0.79027355623100304</v>
      </c>
      <c r="L28" s="13">
        <f t="shared" si="6"/>
        <v>-10.100000000000001</v>
      </c>
      <c r="M28" s="13">
        <f t="shared" si="7"/>
        <v>0.79260819516141623</v>
      </c>
      <c r="N28" s="13">
        <f t="shared" si="8"/>
        <v>-12.742739807204638</v>
      </c>
      <c r="O28" s="12" t="s">
        <v>225</v>
      </c>
    </row>
    <row r="29" spans="1:15" x14ac:dyDescent="0.25">
      <c r="A29" s="30">
        <v>19</v>
      </c>
      <c r="B29" s="31" t="s">
        <v>254</v>
      </c>
      <c r="C29" s="32">
        <v>59.6</v>
      </c>
      <c r="D29" s="33" t="s">
        <v>265</v>
      </c>
      <c r="E29" s="48" t="str">
        <f t="shared" si="0"/>
        <v>Significantly Different</v>
      </c>
      <c r="G29" s="12">
        <f t="shared" si="1"/>
        <v>59.6</v>
      </c>
      <c r="H29" s="12">
        <f t="shared" si="2"/>
        <v>6</v>
      </c>
      <c r="I29" s="12" t="str">
        <f t="shared" si="3"/>
        <v>+/-</v>
      </c>
      <c r="J29" s="12" t="str">
        <f t="shared" si="4"/>
        <v>0.7</v>
      </c>
      <c r="K29" s="13">
        <f t="shared" si="5"/>
        <v>0.42553191489361697</v>
      </c>
      <c r="L29" s="13">
        <f t="shared" si="6"/>
        <v>-7</v>
      </c>
      <c r="M29" s="13">
        <f t="shared" si="7"/>
        <v>0.42985214661796195</v>
      </c>
      <c r="N29" s="13">
        <f t="shared" si="8"/>
        <v>-16.284669170726193</v>
      </c>
      <c r="O29" s="12" t="s">
        <v>241</v>
      </c>
    </row>
    <row r="30" spans="1:15" x14ac:dyDescent="0.25">
      <c r="A30" s="30">
        <v>20</v>
      </c>
      <c r="B30" s="31" t="s">
        <v>242</v>
      </c>
      <c r="C30" s="32">
        <v>58.8</v>
      </c>
      <c r="D30" s="33" t="s">
        <v>255</v>
      </c>
      <c r="E30" s="48" t="str">
        <f t="shared" si="0"/>
        <v>Significantly Different</v>
      </c>
      <c r="G30" s="12">
        <f t="shared" si="1"/>
        <v>58.8</v>
      </c>
      <c r="H30" s="12">
        <f t="shared" si="2"/>
        <v>6</v>
      </c>
      <c r="I30" s="12" t="str">
        <f t="shared" si="3"/>
        <v>+/-</v>
      </c>
      <c r="J30" s="12" t="str">
        <f t="shared" si="4"/>
        <v>0.4</v>
      </c>
      <c r="K30" s="13">
        <f t="shared" si="5"/>
        <v>0.24316109422492402</v>
      </c>
      <c r="L30" s="13">
        <f t="shared" si="6"/>
        <v>-6.1999999999999957</v>
      </c>
      <c r="M30" s="13">
        <f t="shared" si="7"/>
        <v>0.25064471888253259</v>
      </c>
      <c r="N30" s="13">
        <f t="shared" si="8"/>
        <v>-24.736208397455581</v>
      </c>
      <c r="O30" s="12" t="s">
        <v>207</v>
      </c>
    </row>
    <row r="31" spans="1:15" x14ac:dyDescent="0.25">
      <c r="A31" s="30">
        <v>21</v>
      </c>
      <c r="B31" s="31" t="s">
        <v>245</v>
      </c>
      <c r="C31" s="32">
        <v>58.5</v>
      </c>
      <c r="D31" s="33" t="s">
        <v>333</v>
      </c>
      <c r="E31" s="48" t="str">
        <f t="shared" si="0"/>
        <v>Significantly Different</v>
      </c>
      <c r="G31" s="12">
        <f t="shared" si="1"/>
        <v>58.5</v>
      </c>
      <c r="H31" s="12">
        <f t="shared" si="2"/>
        <v>6</v>
      </c>
      <c r="I31" s="12" t="str">
        <f t="shared" si="3"/>
        <v>+/-</v>
      </c>
      <c r="J31" s="12" t="str">
        <f t="shared" si="4"/>
        <v>1.3</v>
      </c>
      <c r="K31" s="13">
        <f t="shared" si="5"/>
        <v>0.79027355623100304</v>
      </c>
      <c r="L31" s="13">
        <f t="shared" si="6"/>
        <v>-5.8999999999999986</v>
      </c>
      <c r="M31" s="13">
        <f t="shared" si="7"/>
        <v>0.79260819516141623</v>
      </c>
      <c r="N31" s="13">
        <f t="shared" si="8"/>
        <v>-7.4437786992581518</v>
      </c>
      <c r="O31" s="12" t="s">
        <v>244</v>
      </c>
    </row>
    <row r="32" spans="1:15" x14ac:dyDescent="0.25">
      <c r="A32" s="30">
        <v>22</v>
      </c>
      <c r="B32" s="31" t="s">
        <v>260</v>
      </c>
      <c r="C32" s="32">
        <v>57.9</v>
      </c>
      <c r="D32" s="33" t="s">
        <v>217</v>
      </c>
      <c r="E32" s="48" t="str">
        <f t="shared" si="0"/>
        <v>Significantly Different</v>
      </c>
      <c r="G32" s="12">
        <f t="shared" si="1"/>
        <v>57.9</v>
      </c>
      <c r="H32" s="12">
        <f t="shared" si="2"/>
        <v>6</v>
      </c>
      <c r="I32" s="12" t="str">
        <f t="shared" si="3"/>
        <v>+/-</v>
      </c>
      <c r="J32" s="12" t="str">
        <f t="shared" si="4"/>
        <v>0.5</v>
      </c>
      <c r="K32" s="13">
        <f t="shared" si="5"/>
        <v>0.303951367781155</v>
      </c>
      <c r="L32" s="13">
        <f t="shared" si="6"/>
        <v>-5.2999999999999972</v>
      </c>
      <c r="M32" s="13">
        <f t="shared" si="7"/>
        <v>0.30997079109986531</v>
      </c>
      <c r="N32" s="13">
        <f t="shared" si="8"/>
        <v>-17.098385242022566</v>
      </c>
      <c r="O32" s="12" t="s">
        <v>247</v>
      </c>
    </row>
    <row r="33" spans="1:15" x14ac:dyDescent="0.25">
      <c r="A33" s="30">
        <v>23</v>
      </c>
      <c r="B33" s="31" t="s">
        <v>221</v>
      </c>
      <c r="C33" s="32">
        <v>57.2</v>
      </c>
      <c r="D33" s="33" t="s">
        <v>320</v>
      </c>
      <c r="E33" s="48" t="str">
        <f t="shared" si="0"/>
        <v>Significantly Different</v>
      </c>
      <c r="G33" s="12">
        <f t="shared" si="1"/>
        <v>57.2</v>
      </c>
      <c r="H33" s="12">
        <f t="shared" si="2"/>
        <v>6</v>
      </c>
      <c r="I33" s="12" t="str">
        <f t="shared" si="3"/>
        <v>+/-</v>
      </c>
      <c r="J33" s="12" t="str">
        <f t="shared" si="4"/>
        <v>1.0</v>
      </c>
      <c r="K33" s="13">
        <f t="shared" si="5"/>
        <v>0.60790273556231</v>
      </c>
      <c r="L33" s="13">
        <f t="shared" si="6"/>
        <v>-4.6000000000000014</v>
      </c>
      <c r="M33" s="13">
        <f t="shared" si="7"/>
        <v>0.61093468821403585</v>
      </c>
      <c r="N33" s="13">
        <f t="shared" si="8"/>
        <v>-7.5294464183189902</v>
      </c>
      <c r="O33" s="12" t="s">
        <v>249</v>
      </c>
    </row>
    <row r="34" spans="1:15" x14ac:dyDescent="0.25">
      <c r="A34" s="30">
        <v>24</v>
      </c>
      <c r="B34" s="31" t="s">
        <v>247</v>
      </c>
      <c r="C34" s="32">
        <v>55.9</v>
      </c>
      <c r="D34" s="33" t="s">
        <v>255</v>
      </c>
      <c r="E34" s="48" t="str">
        <f t="shared" si="0"/>
        <v>Significantly Different</v>
      </c>
      <c r="G34" s="12">
        <f t="shared" si="1"/>
        <v>55.9</v>
      </c>
      <c r="H34" s="12">
        <f t="shared" si="2"/>
        <v>6</v>
      </c>
      <c r="I34" s="12" t="str">
        <f t="shared" si="3"/>
        <v>+/-</v>
      </c>
      <c r="J34" s="12" t="str">
        <f t="shared" si="4"/>
        <v>0.4</v>
      </c>
      <c r="K34" s="13">
        <f t="shared" si="5"/>
        <v>0.24316109422492402</v>
      </c>
      <c r="L34" s="13">
        <f t="shared" si="6"/>
        <v>-3.2999999999999972</v>
      </c>
      <c r="M34" s="13">
        <f t="shared" si="7"/>
        <v>0.25064471888253259</v>
      </c>
      <c r="N34" s="13">
        <f t="shared" si="8"/>
        <v>-13.166046405097322</v>
      </c>
      <c r="O34" s="12" t="s">
        <v>240</v>
      </c>
    </row>
    <row r="35" spans="1:15" x14ac:dyDescent="0.25">
      <c r="A35" s="30">
        <v>25</v>
      </c>
      <c r="B35" s="31" t="s">
        <v>248</v>
      </c>
      <c r="C35" s="32">
        <v>55.6</v>
      </c>
      <c r="D35" s="33" t="s">
        <v>228</v>
      </c>
      <c r="E35" s="48" t="str">
        <f t="shared" si="0"/>
        <v>Significantly Different</v>
      </c>
      <c r="G35" s="12">
        <f t="shared" si="1"/>
        <v>55.6</v>
      </c>
      <c r="H35" s="12">
        <f t="shared" si="2"/>
        <v>6</v>
      </c>
      <c r="I35" s="12" t="str">
        <f t="shared" si="3"/>
        <v>+/-</v>
      </c>
      <c r="J35" s="12" t="str">
        <f t="shared" si="4"/>
        <v>0.3</v>
      </c>
      <c r="K35" s="13">
        <f t="shared" si="5"/>
        <v>0.18237082066869301</v>
      </c>
      <c r="L35" s="13">
        <f t="shared" si="6"/>
        <v>-3</v>
      </c>
      <c r="M35" s="13">
        <f t="shared" si="7"/>
        <v>0.19223572402239389</v>
      </c>
      <c r="N35" s="13">
        <f t="shared" si="8"/>
        <v>-15.605840252930951</v>
      </c>
      <c r="O35" s="12" t="s">
        <v>250</v>
      </c>
    </row>
    <row r="36" spans="1:15" x14ac:dyDescent="0.25">
      <c r="A36" s="30">
        <v>26</v>
      </c>
      <c r="B36" s="31" t="s">
        <v>230</v>
      </c>
      <c r="C36" s="32">
        <v>54.7</v>
      </c>
      <c r="D36" s="33" t="s">
        <v>322</v>
      </c>
      <c r="E36" s="48" t="str">
        <f t="shared" si="0"/>
        <v>Significantly Different</v>
      </c>
      <c r="G36" s="12">
        <f t="shared" si="1"/>
        <v>54.7</v>
      </c>
      <c r="H36" s="12">
        <f t="shared" si="2"/>
        <v>6</v>
      </c>
      <c r="I36" s="12" t="str">
        <f t="shared" si="3"/>
        <v>+/-</v>
      </c>
      <c r="J36" s="12" t="str">
        <f t="shared" si="4"/>
        <v>1.5</v>
      </c>
      <c r="K36" s="13">
        <f t="shared" si="5"/>
        <v>0.91185410334346506</v>
      </c>
      <c r="L36" s="13">
        <f t="shared" si="6"/>
        <v>-2.1000000000000014</v>
      </c>
      <c r="M36" s="13">
        <f t="shared" si="7"/>
        <v>0.91387819929318592</v>
      </c>
      <c r="N36" s="13">
        <f t="shared" si="8"/>
        <v>-2.2978992185437721</v>
      </c>
      <c r="O36" s="12" t="s">
        <v>242</v>
      </c>
    </row>
    <row r="37" spans="1:15" x14ac:dyDescent="0.25">
      <c r="A37" s="30">
        <v>27</v>
      </c>
      <c r="B37" s="31" t="s">
        <v>224</v>
      </c>
      <c r="C37" s="32">
        <v>53.1</v>
      </c>
      <c r="D37" s="33" t="s">
        <v>321</v>
      </c>
      <c r="E37" s="48" t="str">
        <f t="shared" si="0"/>
        <v>Not Significantly Different</v>
      </c>
      <c r="G37" s="12">
        <f t="shared" si="1"/>
        <v>53.1</v>
      </c>
      <c r="H37" s="12">
        <f t="shared" si="2"/>
        <v>6</v>
      </c>
      <c r="I37" s="12" t="str">
        <f t="shared" si="3"/>
        <v>+/-</v>
      </c>
      <c r="J37" s="12" t="str">
        <f t="shared" si="4"/>
        <v>1.2</v>
      </c>
      <c r="K37" s="13">
        <f t="shared" si="5"/>
        <v>0.72948328267477203</v>
      </c>
      <c r="L37" s="13">
        <f t="shared" si="6"/>
        <v>-0.5</v>
      </c>
      <c r="M37" s="13">
        <f t="shared" si="7"/>
        <v>0.73201182849801194</v>
      </c>
      <c r="N37" s="13">
        <f t="shared" si="8"/>
        <v>-0.68304907179701124</v>
      </c>
      <c r="O37" s="12" t="s">
        <v>223</v>
      </c>
    </row>
    <row r="38" spans="1:15" x14ac:dyDescent="0.25">
      <c r="A38" s="30">
        <v>28</v>
      </c>
      <c r="B38" s="31" t="s">
        <v>226</v>
      </c>
      <c r="C38" s="32">
        <v>51.9</v>
      </c>
      <c r="D38" s="33" t="s">
        <v>317</v>
      </c>
      <c r="E38" s="48" t="str">
        <f t="shared" si="0"/>
        <v>Not Significantly Different</v>
      </c>
      <c r="G38" s="12">
        <f t="shared" si="1"/>
        <v>51.9</v>
      </c>
      <c r="H38" s="12">
        <f t="shared" si="2"/>
        <v>6</v>
      </c>
      <c r="I38" s="12" t="str">
        <f t="shared" si="3"/>
        <v>+/-</v>
      </c>
      <c r="J38" s="12" t="str">
        <f t="shared" si="4"/>
        <v>2.0</v>
      </c>
      <c r="K38" s="13">
        <f t="shared" si="5"/>
        <v>1.21580547112462</v>
      </c>
      <c r="L38" s="13">
        <f t="shared" si="6"/>
        <v>0.70000000000000284</v>
      </c>
      <c r="M38" s="13">
        <f t="shared" si="7"/>
        <v>1.2173242793009595</v>
      </c>
      <c r="N38" s="13">
        <f t="shared" si="8"/>
        <v>0.5750316591089214</v>
      </c>
      <c r="O38" s="12" t="s">
        <v>227</v>
      </c>
    </row>
    <row r="39" spans="1:15" x14ac:dyDescent="0.25">
      <c r="A39" s="30">
        <v>29</v>
      </c>
      <c r="B39" s="31" t="s">
        <v>211</v>
      </c>
      <c r="C39" s="32">
        <v>50.2</v>
      </c>
      <c r="D39" s="33" t="s">
        <v>321</v>
      </c>
      <c r="E39" s="48" t="str">
        <f t="shared" si="0"/>
        <v>Significantly Different</v>
      </c>
      <c r="G39" s="12">
        <f t="shared" si="1"/>
        <v>50.2</v>
      </c>
      <c r="H39" s="12">
        <f t="shared" si="2"/>
        <v>6</v>
      </c>
      <c r="I39" s="12" t="str">
        <f t="shared" si="3"/>
        <v>+/-</v>
      </c>
      <c r="J39" s="12" t="str">
        <f t="shared" si="4"/>
        <v>1.2</v>
      </c>
      <c r="K39" s="13">
        <f t="shared" si="5"/>
        <v>0.72948328267477203</v>
      </c>
      <c r="L39" s="13">
        <f t="shared" si="6"/>
        <v>2.3999999999999986</v>
      </c>
      <c r="M39" s="13">
        <f t="shared" si="7"/>
        <v>0.73201182849801194</v>
      </c>
      <c r="N39" s="13">
        <f t="shared" si="8"/>
        <v>3.2786355446256517</v>
      </c>
      <c r="O39" s="12" t="s">
        <v>254</v>
      </c>
    </row>
    <row r="40" spans="1:15" x14ac:dyDescent="0.25">
      <c r="A40" s="30">
        <v>30</v>
      </c>
      <c r="B40" s="31" t="s">
        <v>244</v>
      </c>
      <c r="C40" s="32">
        <v>46.8</v>
      </c>
      <c r="D40" s="33" t="s">
        <v>217</v>
      </c>
      <c r="E40" s="48" t="str">
        <f t="shared" si="0"/>
        <v>Significantly Different</v>
      </c>
      <c r="G40" s="12">
        <f t="shared" si="1"/>
        <v>46.8</v>
      </c>
      <c r="H40" s="12">
        <f t="shared" si="2"/>
        <v>6</v>
      </c>
      <c r="I40" s="12" t="str">
        <f t="shared" si="3"/>
        <v>+/-</v>
      </c>
      <c r="J40" s="12" t="str">
        <f t="shared" si="4"/>
        <v>0.5</v>
      </c>
      <c r="K40" s="13">
        <f t="shared" si="5"/>
        <v>0.303951367781155</v>
      </c>
      <c r="L40" s="13">
        <f t="shared" si="6"/>
        <v>5.8000000000000043</v>
      </c>
      <c r="M40" s="13">
        <f t="shared" si="7"/>
        <v>0.30997079109986531</v>
      </c>
      <c r="N40" s="13">
        <f t="shared" si="8"/>
        <v>18.711440453534156</v>
      </c>
      <c r="O40" s="12" t="s">
        <v>214</v>
      </c>
    </row>
    <row r="41" spans="1:15" x14ac:dyDescent="0.25">
      <c r="A41" s="30">
        <v>31</v>
      </c>
      <c r="B41" s="31" t="s">
        <v>212</v>
      </c>
      <c r="C41" s="32">
        <v>44.9</v>
      </c>
      <c r="D41" s="33" t="s">
        <v>246</v>
      </c>
      <c r="E41" s="48" t="str">
        <f t="shared" si="0"/>
        <v>Significantly Different</v>
      </c>
      <c r="G41" s="12">
        <f t="shared" si="1"/>
        <v>44.9</v>
      </c>
      <c r="H41" s="12">
        <f t="shared" si="2"/>
        <v>6</v>
      </c>
      <c r="I41" s="12" t="str">
        <f t="shared" si="3"/>
        <v>+/-</v>
      </c>
      <c r="J41" s="12" t="str">
        <f t="shared" si="4"/>
        <v>0.9</v>
      </c>
      <c r="K41" s="13">
        <f t="shared" si="5"/>
        <v>0.54711246200607899</v>
      </c>
      <c r="L41" s="13">
        <f t="shared" si="6"/>
        <v>7.7000000000000028</v>
      </c>
      <c r="M41" s="13">
        <f t="shared" si="7"/>
        <v>0.55047933970440222</v>
      </c>
      <c r="N41" s="13">
        <f t="shared" si="8"/>
        <v>13.987809250270443</v>
      </c>
      <c r="O41" s="12" t="s">
        <v>257</v>
      </c>
    </row>
    <row r="42" spans="1:15" x14ac:dyDescent="0.25">
      <c r="A42" s="30">
        <v>32</v>
      </c>
      <c r="B42" s="31" t="s">
        <v>215</v>
      </c>
      <c r="C42" s="32">
        <v>44.1</v>
      </c>
      <c r="D42" s="33" t="s">
        <v>294</v>
      </c>
      <c r="E42" s="48" t="str">
        <f t="shared" si="0"/>
        <v>Significantly Different</v>
      </c>
      <c r="G42" s="12">
        <f t="shared" si="1"/>
        <v>44.1</v>
      </c>
      <c r="H42" s="12">
        <f t="shared" si="2"/>
        <v>6</v>
      </c>
      <c r="I42" s="12" t="str">
        <f t="shared" si="3"/>
        <v>+/-</v>
      </c>
      <c r="J42" s="12" t="str">
        <f t="shared" si="4"/>
        <v>0.8</v>
      </c>
      <c r="K42" s="13">
        <f t="shared" si="5"/>
        <v>0.48632218844984804</v>
      </c>
      <c r="L42" s="13">
        <f t="shared" si="6"/>
        <v>8.5</v>
      </c>
      <c r="M42" s="13">
        <f t="shared" si="7"/>
        <v>0.49010685399991183</v>
      </c>
      <c r="N42" s="13">
        <f t="shared" si="8"/>
        <v>17.343156763936072</v>
      </c>
      <c r="O42" s="12" t="s">
        <v>252</v>
      </c>
    </row>
    <row r="43" spans="1:15" x14ac:dyDescent="0.25">
      <c r="A43" s="30">
        <v>33</v>
      </c>
      <c r="B43" s="31" t="s">
        <v>231</v>
      </c>
      <c r="C43" s="32">
        <v>43.3</v>
      </c>
      <c r="D43" s="33" t="s">
        <v>255</v>
      </c>
      <c r="E43" s="48" t="str">
        <f t="shared" si="0"/>
        <v>Significantly Different</v>
      </c>
      <c r="G43" s="12">
        <f t="shared" si="1"/>
        <v>43.3</v>
      </c>
      <c r="H43" s="12">
        <f t="shared" si="2"/>
        <v>6</v>
      </c>
      <c r="I43" s="12" t="str">
        <f t="shared" si="3"/>
        <v>+/-</v>
      </c>
      <c r="J43" s="12" t="str">
        <f t="shared" si="4"/>
        <v>0.4</v>
      </c>
      <c r="K43" s="13">
        <f t="shared" si="5"/>
        <v>0.24316109422492402</v>
      </c>
      <c r="L43" s="13">
        <f t="shared" si="6"/>
        <v>9.3000000000000043</v>
      </c>
      <c r="M43" s="13">
        <f t="shared" si="7"/>
        <v>0.25064471888253259</v>
      </c>
      <c r="N43" s="13">
        <f t="shared" si="8"/>
        <v>37.104312596183412</v>
      </c>
      <c r="O43" s="12" t="s">
        <v>259</v>
      </c>
    </row>
    <row r="44" spans="1:15" x14ac:dyDescent="0.25">
      <c r="A44" s="30">
        <v>34</v>
      </c>
      <c r="B44" s="31" t="s">
        <v>225</v>
      </c>
      <c r="C44" s="32">
        <v>43.1</v>
      </c>
      <c r="D44" s="33" t="s">
        <v>217</v>
      </c>
      <c r="E44" s="48" t="str">
        <f t="shared" si="0"/>
        <v>Significantly Different</v>
      </c>
      <c r="G44" s="12">
        <f t="shared" si="1"/>
        <v>43.1</v>
      </c>
      <c r="H44" s="12">
        <f t="shared" si="2"/>
        <v>6</v>
      </c>
      <c r="I44" s="12" t="str">
        <f t="shared" si="3"/>
        <v>+/-</v>
      </c>
      <c r="J44" s="12" t="str">
        <f t="shared" si="4"/>
        <v>0.5</v>
      </c>
      <c r="K44" s="13">
        <f t="shared" si="5"/>
        <v>0.303951367781155</v>
      </c>
      <c r="L44" s="13">
        <f t="shared" si="6"/>
        <v>9.5</v>
      </c>
      <c r="M44" s="13">
        <f t="shared" si="7"/>
        <v>0.30997079109986531</v>
      </c>
      <c r="N44" s="13">
        <f t="shared" si="8"/>
        <v>30.648049018719714</v>
      </c>
      <c r="O44" s="12" t="s">
        <v>261</v>
      </c>
    </row>
    <row r="45" spans="1:15" x14ac:dyDescent="0.25">
      <c r="A45" s="30">
        <v>35</v>
      </c>
      <c r="B45" s="31" t="s">
        <v>250</v>
      </c>
      <c r="C45" s="32">
        <v>40.9</v>
      </c>
      <c r="D45" s="33" t="s">
        <v>265</v>
      </c>
      <c r="E45" s="48" t="str">
        <f t="shared" si="0"/>
        <v>Significantly Different</v>
      </c>
      <c r="G45" s="12">
        <f t="shared" si="1"/>
        <v>40.9</v>
      </c>
      <c r="H45" s="12">
        <f t="shared" si="2"/>
        <v>6</v>
      </c>
      <c r="I45" s="12" t="str">
        <f t="shared" si="3"/>
        <v>+/-</v>
      </c>
      <c r="J45" s="12" t="str">
        <f t="shared" si="4"/>
        <v>0.7</v>
      </c>
      <c r="K45" s="13">
        <f t="shared" si="5"/>
        <v>0.42553191489361697</v>
      </c>
      <c r="L45" s="13">
        <f t="shared" si="6"/>
        <v>11.700000000000003</v>
      </c>
      <c r="M45" s="13">
        <f t="shared" si="7"/>
        <v>0.42985214661796195</v>
      </c>
      <c r="N45" s="13">
        <f t="shared" si="8"/>
        <v>27.218661328213784</v>
      </c>
      <c r="O45" s="12" t="s">
        <v>230</v>
      </c>
    </row>
    <row r="46" spans="1:15" x14ac:dyDescent="0.25">
      <c r="A46" s="30">
        <v>36</v>
      </c>
      <c r="B46" s="31" t="s">
        <v>222</v>
      </c>
      <c r="C46" s="32">
        <v>40.5</v>
      </c>
      <c r="D46" s="33" t="s">
        <v>253</v>
      </c>
      <c r="E46" s="48" t="str">
        <f t="shared" si="0"/>
        <v>Significantly Different</v>
      </c>
      <c r="G46" s="12">
        <f t="shared" si="1"/>
        <v>40.5</v>
      </c>
      <c r="H46" s="12">
        <f t="shared" si="2"/>
        <v>6</v>
      </c>
      <c r="I46" s="12" t="str">
        <f t="shared" si="3"/>
        <v>+/-</v>
      </c>
      <c r="J46" s="12" t="str">
        <f t="shared" si="4"/>
        <v>0.6</v>
      </c>
      <c r="K46" s="13">
        <f t="shared" si="5"/>
        <v>0.36474164133738601</v>
      </c>
      <c r="L46" s="13">
        <f t="shared" si="6"/>
        <v>12.100000000000001</v>
      </c>
      <c r="M46" s="13">
        <f t="shared" si="7"/>
        <v>0.36977279819442066</v>
      </c>
      <c r="N46" s="13">
        <f t="shared" si="8"/>
        <v>32.722796428194847</v>
      </c>
      <c r="O46" s="12" t="s">
        <v>243</v>
      </c>
    </row>
    <row r="47" spans="1:15" x14ac:dyDescent="0.25">
      <c r="A47" s="30">
        <v>37</v>
      </c>
      <c r="B47" s="31" t="s">
        <v>239</v>
      </c>
      <c r="C47" s="32">
        <v>39.299999999999997</v>
      </c>
      <c r="D47" s="33" t="s">
        <v>253</v>
      </c>
      <c r="E47" s="48" t="str">
        <f t="shared" si="0"/>
        <v>Significantly Different</v>
      </c>
      <c r="G47" s="12">
        <f t="shared" si="1"/>
        <v>39.299999999999997</v>
      </c>
      <c r="H47" s="12">
        <f t="shared" si="2"/>
        <v>6</v>
      </c>
      <c r="I47" s="12" t="str">
        <f t="shared" si="3"/>
        <v>+/-</v>
      </c>
      <c r="J47" s="12" t="str">
        <f t="shared" si="4"/>
        <v>0.6</v>
      </c>
      <c r="K47" s="13">
        <f t="shared" si="5"/>
        <v>0.36474164133738601</v>
      </c>
      <c r="L47" s="13">
        <f t="shared" si="6"/>
        <v>13.300000000000004</v>
      </c>
      <c r="M47" s="13">
        <f t="shared" si="7"/>
        <v>0.36977279819442066</v>
      </c>
      <c r="N47" s="13">
        <f t="shared" si="8"/>
        <v>35.968032437602602</v>
      </c>
      <c r="O47" s="12" t="s">
        <v>260</v>
      </c>
    </row>
    <row r="48" spans="1:15" x14ac:dyDescent="0.25">
      <c r="A48" s="30">
        <v>38</v>
      </c>
      <c r="B48" s="31" t="s">
        <v>258</v>
      </c>
      <c r="C48" s="32">
        <v>38.299999999999997</v>
      </c>
      <c r="D48" s="33" t="s">
        <v>210</v>
      </c>
      <c r="E48" s="48" t="str">
        <f t="shared" si="0"/>
        <v>Significantly Different</v>
      </c>
      <c r="G48" s="12">
        <f t="shared" si="1"/>
        <v>38.299999999999997</v>
      </c>
      <c r="H48" s="12">
        <f t="shared" si="2"/>
        <v>6</v>
      </c>
      <c r="I48" s="12" t="str">
        <f t="shared" si="3"/>
        <v>+/-</v>
      </c>
      <c r="J48" s="12" t="str">
        <f t="shared" si="4"/>
        <v>0.2</v>
      </c>
      <c r="K48" s="13">
        <f t="shared" si="5"/>
        <v>0.12158054711246201</v>
      </c>
      <c r="L48" s="13">
        <f t="shared" si="6"/>
        <v>14.300000000000004</v>
      </c>
      <c r="M48" s="13">
        <f t="shared" si="7"/>
        <v>0.1359311840425404</v>
      </c>
      <c r="N48" s="13">
        <f t="shared" si="8"/>
        <v>105.20029013743265</v>
      </c>
      <c r="O48" s="12" t="s">
        <v>239</v>
      </c>
    </row>
    <row r="49" spans="1:15" x14ac:dyDescent="0.25">
      <c r="A49" s="30">
        <v>39</v>
      </c>
      <c r="B49" s="31" t="s">
        <v>214</v>
      </c>
      <c r="C49" s="32">
        <v>37.799999999999997</v>
      </c>
      <c r="D49" s="33" t="s">
        <v>246</v>
      </c>
      <c r="E49" s="48" t="str">
        <f t="shared" si="0"/>
        <v>Significantly Different</v>
      </c>
      <c r="G49" s="12">
        <f t="shared" si="1"/>
        <v>37.799999999999997</v>
      </c>
      <c r="H49" s="12">
        <f t="shared" si="2"/>
        <v>6</v>
      </c>
      <c r="I49" s="12" t="str">
        <f t="shared" si="3"/>
        <v>+/-</v>
      </c>
      <c r="J49" s="12" t="str">
        <f t="shared" si="4"/>
        <v>0.9</v>
      </c>
      <c r="K49" s="13">
        <f t="shared" si="5"/>
        <v>0.54711246200607899</v>
      </c>
      <c r="L49" s="13">
        <f t="shared" si="6"/>
        <v>14.800000000000004</v>
      </c>
      <c r="M49" s="13">
        <f t="shared" si="7"/>
        <v>0.55047933970440222</v>
      </c>
      <c r="N49" s="13">
        <f t="shared" si="8"/>
        <v>26.885659338182148</v>
      </c>
      <c r="O49" s="12" t="s">
        <v>248</v>
      </c>
    </row>
    <row r="50" spans="1:15" x14ac:dyDescent="0.25">
      <c r="A50" s="30">
        <v>40</v>
      </c>
      <c r="B50" s="31" t="s">
        <v>256</v>
      </c>
      <c r="C50" s="32">
        <v>37.700000000000003</v>
      </c>
      <c r="D50" s="33" t="s">
        <v>255</v>
      </c>
      <c r="E50" s="48" t="str">
        <f t="shared" si="0"/>
        <v>Significantly Different</v>
      </c>
      <c r="G50" s="12">
        <f t="shared" si="1"/>
        <v>37.700000000000003</v>
      </c>
      <c r="H50" s="12">
        <f t="shared" si="2"/>
        <v>6</v>
      </c>
      <c r="I50" s="12" t="str">
        <f t="shared" si="3"/>
        <v>+/-</v>
      </c>
      <c r="J50" s="12" t="str">
        <f t="shared" si="4"/>
        <v>0.4</v>
      </c>
      <c r="K50" s="13">
        <f t="shared" si="5"/>
        <v>0.24316109422492402</v>
      </c>
      <c r="L50" s="13">
        <f t="shared" si="6"/>
        <v>14.899999999999999</v>
      </c>
      <c r="M50" s="13">
        <f t="shared" si="7"/>
        <v>0.25064471888253259</v>
      </c>
      <c r="N50" s="13">
        <f t="shared" si="8"/>
        <v>59.446694374530381</v>
      </c>
      <c r="O50" s="12" t="s">
        <v>245</v>
      </c>
    </row>
    <row r="51" spans="1:15" x14ac:dyDescent="0.25">
      <c r="A51" s="30">
        <v>41</v>
      </c>
      <c r="B51" s="31" t="s">
        <v>262</v>
      </c>
      <c r="C51" s="32">
        <v>37.299999999999997</v>
      </c>
      <c r="D51" s="33" t="s">
        <v>255</v>
      </c>
      <c r="E51" s="48" t="str">
        <f t="shared" si="0"/>
        <v>Significantly Different</v>
      </c>
      <c r="G51" s="12">
        <f t="shared" si="1"/>
        <v>37.299999999999997</v>
      </c>
      <c r="H51" s="12">
        <f t="shared" si="2"/>
        <v>6</v>
      </c>
      <c r="I51" s="12" t="str">
        <f t="shared" si="3"/>
        <v>+/-</v>
      </c>
      <c r="J51" s="12" t="str">
        <f t="shared" si="4"/>
        <v>0.4</v>
      </c>
      <c r="K51" s="13">
        <f t="shared" si="5"/>
        <v>0.24316109422492402</v>
      </c>
      <c r="L51" s="13">
        <f t="shared" si="6"/>
        <v>15.300000000000004</v>
      </c>
      <c r="M51" s="13">
        <f t="shared" si="7"/>
        <v>0.25064471888253259</v>
      </c>
      <c r="N51" s="13">
        <f t="shared" si="8"/>
        <v>61.04257878726947</v>
      </c>
      <c r="O51" s="12" t="s">
        <v>263</v>
      </c>
    </row>
    <row r="52" spans="1:15" x14ac:dyDescent="0.25">
      <c r="A52" s="30">
        <v>42</v>
      </c>
      <c r="B52" s="31" t="s">
        <v>213</v>
      </c>
      <c r="C52" s="32">
        <v>35.700000000000003</v>
      </c>
      <c r="D52" s="33" t="s">
        <v>217</v>
      </c>
      <c r="E52" s="48" t="str">
        <f t="shared" si="0"/>
        <v>Significantly Different</v>
      </c>
      <c r="G52" s="12">
        <f t="shared" si="1"/>
        <v>35.700000000000003</v>
      </c>
      <c r="H52" s="12">
        <f t="shared" si="2"/>
        <v>6</v>
      </c>
      <c r="I52" s="12" t="str">
        <f t="shared" si="3"/>
        <v>+/-</v>
      </c>
      <c r="J52" s="12" t="str">
        <f t="shared" si="4"/>
        <v>0.5</v>
      </c>
      <c r="K52" s="13">
        <f t="shared" si="5"/>
        <v>0.303951367781155</v>
      </c>
      <c r="L52" s="13">
        <f t="shared" si="6"/>
        <v>16.899999999999999</v>
      </c>
      <c r="M52" s="13">
        <f t="shared" si="7"/>
        <v>0.30997079109986531</v>
      </c>
      <c r="N52" s="13">
        <f t="shared" si="8"/>
        <v>54.521266149090856</v>
      </c>
      <c r="O52" s="12" t="s">
        <v>238</v>
      </c>
    </row>
    <row r="53" spans="1:15" x14ac:dyDescent="0.25">
      <c r="A53" s="30">
        <v>43</v>
      </c>
      <c r="B53" s="31" t="s">
        <v>251</v>
      </c>
      <c r="C53" s="32">
        <v>35.1</v>
      </c>
      <c r="D53" s="33" t="s">
        <v>217</v>
      </c>
      <c r="E53" s="48" t="str">
        <f t="shared" si="0"/>
        <v>Significantly Different</v>
      </c>
      <c r="G53" s="12">
        <f t="shared" si="1"/>
        <v>35.1</v>
      </c>
      <c r="H53" s="12">
        <f t="shared" si="2"/>
        <v>6</v>
      </c>
      <c r="I53" s="12" t="str">
        <f t="shared" si="3"/>
        <v>+/-</v>
      </c>
      <c r="J53" s="12" t="str">
        <f t="shared" si="4"/>
        <v>0.5</v>
      </c>
      <c r="K53" s="13">
        <f t="shared" si="5"/>
        <v>0.303951367781155</v>
      </c>
      <c r="L53" s="13">
        <f t="shared" si="6"/>
        <v>17.5</v>
      </c>
      <c r="M53" s="13">
        <f t="shared" si="7"/>
        <v>0.30997079109986531</v>
      </c>
      <c r="N53" s="13">
        <f t="shared" si="8"/>
        <v>56.456932402904734</v>
      </c>
      <c r="O53" s="12" t="s">
        <v>251</v>
      </c>
    </row>
    <row r="54" spans="1:15" x14ac:dyDescent="0.25">
      <c r="A54" s="30">
        <v>43</v>
      </c>
      <c r="B54" s="31" t="s">
        <v>209</v>
      </c>
      <c r="C54" s="32">
        <v>35.1</v>
      </c>
      <c r="D54" s="33" t="s">
        <v>333</v>
      </c>
      <c r="E54" s="48" t="str">
        <f t="shared" si="0"/>
        <v>Significantly Different</v>
      </c>
      <c r="G54" s="12">
        <f t="shared" si="1"/>
        <v>35.1</v>
      </c>
      <c r="H54" s="12">
        <f t="shared" si="2"/>
        <v>6</v>
      </c>
      <c r="I54" s="12" t="str">
        <f t="shared" si="3"/>
        <v>+/-</v>
      </c>
      <c r="J54" s="12" t="str">
        <f t="shared" si="4"/>
        <v>1.3</v>
      </c>
      <c r="K54" s="13">
        <f t="shared" si="5"/>
        <v>0.79027355623100304</v>
      </c>
      <c r="L54" s="13">
        <f t="shared" si="6"/>
        <v>17.5</v>
      </c>
      <c r="M54" s="13">
        <f t="shared" si="7"/>
        <v>0.79260819516141623</v>
      </c>
      <c r="N54" s="13">
        <f t="shared" si="8"/>
        <v>22.079004616443676</v>
      </c>
      <c r="O54" s="12" t="s">
        <v>258</v>
      </c>
    </row>
    <row r="55" spans="1:15" x14ac:dyDescent="0.25">
      <c r="A55" s="30">
        <v>45</v>
      </c>
      <c r="B55" s="31" t="s">
        <v>241</v>
      </c>
      <c r="C55" s="32">
        <v>34.700000000000003</v>
      </c>
      <c r="D55" s="33" t="s">
        <v>253</v>
      </c>
      <c r="E55" s="48" t="str">
        <f t="shared" si="0"/>
        <v>Significantly Different</v>
      </c>
      <c r="G55" s="12">
        <f t="shared" si="1"/>
        <v>34.700000000000003</v>
      </c>
      <c r="H55" s="12">
        <f t="shared" si="2"/>
        <v>6</v>
      </c>
      <c r="I55" s="12" t="str">
        <f t="shared" si="3"/>
        <v>+/-</v>
      </c>
      <c r="J55" s="12" t="str">
        <f t="shared" si="4"/>
        <v>0.6</v>
      </c>
      <c r="K55" s="13">
        <f t="shared" si="5"/>
        <v>0.36474164133738601</v>
      </c>
      <c r="L55" s="13">
        <f t="shared" si="6"/>
        <v>17.899999999999999</v>
      </c>
      <c r="M55" s="13">
        <f t="shared" si="7"/>
        <v>0.36977279819442066</v>
      </c>
      <c r="N55" s="13">
        <f t="shared" si="8"/>
        <v>48.408103806998973</v>
      </c>
      <c r="O55" s="12" t="s">
        <v>232</v>
      </c>
    </row>
    <row r="56" spans="1:15" x14ac:dyDescent="0.25">
      <c r="A56" s="30">
        <v>46</v>
      </c>
      <c r="B56" s="31" t="s">
        <v>208</v>
      </c>
      <c r="C56" s="32">
        <v>32.700000000000003</v>
      </c>
      <c r="D56" s="33" t="s">
        <v>253</v>
      </c>
      <c r="E56" s="48" t="str">
        <f t="shared" si="0"/>
        <v>Significantly Different</v>
      </c>
      <c r="G56" s="12">
        <f t="shared" si="1"/>
        <v>32.700000000000003</v>
      </c>
      <c r="H56" s="12">
        <f t="shared" si="2"/>
        <v>6</v>
      </c>
      <c r="I56" s="12" t="str">
        <f t="shared" si="3"/>
        <v>+/-</v>
      </c>
      <c r="J56" s="12" t="str">
        <f t="shared" si="4"/>
        <v>0.6</v>
      </c>
      <c r="K56" s="13">
        <f t="shared" si="5"/>
        <v>0.36474164133738601</v>
      </c>
      <c r="L56" s="13">
        <f t="shared" si="6"/>
        <v>19.899999999999999</v>
      </c>
      <c r="M56" s="13">
        <f t="shared" si="7"/>
        <v>0.36977279819442066</v>
      </c>
      <c r="N56" s="13">
        <f t="shared" si="8"/>
        <v>53.816830489345229</v>
      </c>
      <c r="O56" s="12" t="s">
        <v>209</v>
      </c>
    </row>
    <row r="57" spans="1:15" x14ac:dyDescent="0.25">
      <c r="A57" s="30">
        <v>47</v>
      </c>
      <c r="B57" s="31" t="s">
        <v>261</v>
      </c>
      <c r="C57" s="32">
        <v>31.4</v>
      </c>
      <c r="D57" s="33" t="s">
        <v>255</v>
      </c>
      <c r="E57" s="48" t="str">
        <f t="shared" si="0"/>
        <v>Significantly Different</v>
      </c>
      <c r="G57" s="12">
        <f t="shared" si="1"/>
        <v>31.4</v>
      </c>
      <c r="H57" s="12">
        <f t="shared" si="2"/>
        <v>6</v>
      </c>
      <c r="I57" s="12" t="str">
        <f t="shared" si="3"/>
        <v>+/-</v>
      </c>
      <c r="J57" s="12" t="str">
        <f t="shared" si="4"/>
        <v>0.4</v>
      </c>
      <c r="K57" s="13">
        <f t="shared" si="5"/>
        <v>0.24316109422492402</v>
      </c>
      <c r="L57" s="13">
        <f t="shared" si="6"/>
        <v>21.200000000000003</v>
      </c>
      <c r="M57" s="13">
        <f t="shared" si="7"/>
        <v>0.25064471888253259</v>
      </c>
      <c r="N57" s="13">
        <f t="shared" si="8"/>
        <v>84.581873875170757</v>
      </c>
      <c r="O57" s="12" t="s">
        <v>262</v>
      </c>
    </row>
    <row r="58" spans="1:15" x14ac:dyDescent="0.25">
      <c r="A58" s="30">
        <v>48</v>
      </c>
      <c r="B58" s="31" t="s">
        <v>263</v>
      </c>
      <c r="C58" s="32">
        <v>26.2</v>
      </c>
      <c r="D58" s="33" t="s">
        <v>217</v>
      </c>
      <c r="E58" s="48" t="str">
        <f t="shared" si="0"/>
        <v>Significantly Different</v>
      </c>
      <c r="G58" s="12">
        <f t="shared" si="1"/>
        <v>26.2</v>
      </c>
      <c r="H58" s="12">
        <f t="shared" si="2"/>
        <v>6</v>
      </c>
      <c r="I58" s="12" t="str">
        <f t="shared" si="3"/>
        <v>+/-</v>
      </c>
      <c r="J58" s="12" t="str">
        <f t="shared" si="4"/>
        <v>0.5</v>
      </c>
      <c r="K58" s="13">
        <f t="shared" si="5"/>
        <v>0.303951367781155</v>
      </c>
      <c r="L58" s="13">
        <f t="shared" si="6"/>
        <v>26.400000000000002</v>
      </c>
      <c r="M58" s="13">
        <f t="shared" si="7"/>
        <v>0.30997079109986531</v>
      </c>
      <c r="N58" s="13">
        <f t="shared" si="8"/>
        <v>85.169315167810581</v>
      </c>
      <c r="O58" s="12" t="s">
        <v>256</v>
      </c>
    </row>
    <row r="59" spans="1:15" x14ac:dyDescent="0.25">
      <c r="A59" s="30">
        <v>49</v>
      </c>
      <c r="B59" s="31" t="s">
        <v>207</v>
      </c>
      <c r="C59" s="32">
        <v>18.5</v>
      </c>
      <c r="D59" s="33" t="s">
        <v>294</v>
      </c>
      <c r="E59" s="48" t="str">
        <f t="shared" si="0"/>
        <v>Significantly Different</v>
      </c>
      <c r="G59" s="12">
        <f t="shared" si="1"/>
        <v>18.5</v>
      </c>
      <c r="H59" s="12">
        <f t="shared" si="2"/>
        <v>6</v>
      </c>
      <c r="I59" s="12" t="str">
        <f t="shared" si="3"/>
        <v>+/-</v>
      </c>
      <c r="J59" s="12" t="str">
        <f t="shared" si="4"/>
        <v>0.8</v>
      </c>
      <c r="K59" s="13">
        <f t="shared" si="5"/>
        <v>0.48632218844984804</v>
      </c>
      <c r="L59" s="13">
        <f t="shared" si="6"/>
        <v>34.1</v>
      </c>
      <c r="M59" s="13">
        <f t="shared" si="7"/>
        <v>0.49010685399991183</v>
      </c>
      <c r="N59" s="13">
        <f t="shared" si="8"/>
        <v>69.576664194143547</v>
      </c>
      <c r="O59" s="12" t="s">
        <v>212</v>
      </c>
    </row>
    <row r="60" spans="1:15" x14ac:dyDescent="0.25">
      <c r="A60" s="30">
        <v>50</v>
      </c>
      <c r="B60" s="31" t="s">
        <v>229</v>
      </c>
      <c r="C60" s="32">
        <v>5.5</v>
      </c>
      <c r="D60" s="33" t="s">
        <v>206</v>
      </c>
      <c r="E60" s="48" t="str">
        <f t="shared" si="0"/>
        <v>Significantly Different</v>
      </c>
      <c r="G60" s="12">
        <f t="shared" si="1"/>
        <v>5.5</v>
      </c>
      <c r="H60" s="12">
        <f t="shared" si="2"/>
        <v>6</v>
      </c>
      <c r="I60" s="12" t="str">
        <f t="shared" si="3"/>
        <v>+/-</v>
      </c>
      <c r="J60" s="12" t="str">
        <f t="shared" si="4"/>
        <v>0.1</v>
      </c>
      <c r="K60" s="13">
        <f t="shared" si="5"/>
        <v>6.0790273556231005E-2</v>
      </c>
      <c r="L60" s="13">
        <f t="shared" si="6"/>
        <v>47.1</v>
      </c>
      <c r="M60" s="13">
        <f t="shared" si="7"/>
        <v>8.5970429323592404E-2</v>
      </c>
      <c r="N60" s="13">
        <f t="shared" si="8"/>
        <v>547.86279852943107</v>
      </c>
      <c r="O60" s="12" t="s">
        <v>234</v>
      </c>
    </row>
    <row r="61" spans="1:15" x14ac:dyDescent="0.25">
      <c r="A61" s="30">
        <v>51</v>
      </c>
      <c r="B61" s="31" t="s">
        <v>233</v>
      </c>
      <c r="C61" s="32">
        <v>4</v>
      </c>
      <c r="D61" s="33" t="s">
        <v>217</v>
      </c>
      <c r="E61" s="48" t="str">
        <f t="shared" si="0"/>
        <v>Significantly Different</v>
      </c>
      <c r="G61" s="12">
        <f t="shared" si="1"/>
        <v>4</v>
      </c>
      <c r="H61" s="12">
        <f t="shared" si="2"/>
        <v>6</v>
      </c>
      <c r="I61" s="12" t="str">
        <f t="shared" si="3"/>
        <v>+/-</v>
      </c>
      <c r="J61" s="12" t="str">
        <f t="shared" si="4"/>
        <v>0.5</v>
      </c>
      <c r="K61" s="13">
        <f t="shared" si="5"/>
        <v>0.303951367781155</v>
      </c>
      <c r="L61" s="13">
        <f t="shared" si="6"/>
        <v>48.6</v>
      </c>
      <c r="M61" s="13">
        <f t="shared" si="7"/>
        <v>0.30997079109986531</v>
      </c>
      <c r="N61" s="13">
        <f t="shared" si="8"/>
        <v>156.78896655892402</v>
      </c>
      <c r="O61" s="12" t="s">
        <v>216</v>
      </c>
    </row>
    <row r="62" spans="1:15" ht="15.75" thickBot="1" x14ac:dyDescent="0.3">
      <c r="A62" s="36"/>
      <c r="B62" s="37" t="s">
        <v>264</v>
      </c>
      <c r="C62" s="38">
        <v>1</v>
      </c>
      <c r="D62" s="39" t="s">
        <v>206</v>
      </c>
      <c r="E62" s="49" t="str">
        <f t="shared" si="0"/>
        <v>Significantly Different</v>
      </c>
      <c r="G62" s="12">
        <f t="shared" si="1"/>
        <v>1</v>
      </c>
      <c r="H62" s="12">
        <f t="shared" si="2"/>
        <v>6</v>
      </c>
      <c r="I62" s="12" t="str">
        <f t="shared" si="3"/>
        <v>+/-</v>
      </c>
      <c r="J62" s="12" t="str">
        <f t="shared" si="4"/>
        <v>0.1</v>
      </c>
      <c r="K62" s="13">
        <f t="shared" si="5"/>
        <v>6.0790273556231005E-2</v>
      </c>
      <c r="L62" s="13">
        <f t="shared" si="6"/>
        <v>51.6</v>
      </c>
      <c r="M62" s="13">
        <f t="shared" si="7"/>
        <v>8.5970429323592404E-2</v>
      </c>
      <c r="N62" s="13">
        <f t="shared" si="8"/>
        <v>600.20637800676525</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77" priority="5" operator="equal">
      <formula>"State Selected"</formula>
    </cfRule>
    <cfRule type="cellIs" dxfId="76" priority="6" operator="equal">
      <formula>"Not Significantly Different"</formula>
    </cfRule>
  </conditionalFormatting>
  <conditionalFormatting sqref="E10:E62">
    <cfRule type="cellIs" dxfId="75" priority="1" operator="equal">
      <formula>"OTHER ERROR"</formula>
    </cfRule>
    <cfRule type="cellIs" dxfId="74" priority="2" operator="equal">
      <formula>"Statistical Test not applicable"</formula>
    </cfRule>
    <cfRule type="cellIs" dxfId="73" priority="3" operator="equal">
      <formula>"Geography Selected"</formula>
    </cfRule>
    <cfRule type="cellIs" dxfId="72"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B0DC06EE-9F13-4609-904F-B5AB0C517600}">
      <formula1>$O$10:$O$62</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4EB0D-986C-4992-A897-837085A6416F}">
  <sheetPr codeName="Sheet12"/>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1" t="s">
        <v>179</v>
      </c>
      <c r="B1" s="12" t="s">
        <v>297</v>
      </c>
    </row>
    <row r="2" spans="1:16" x14ac:dyDescent="0.25">
      <c r="A2" s="14" t="s">
        <v>181</v>
      </c>
      <c r="B2" s="12" t="s">
        <v>298</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5</v>
      </c>
      <c r="C6" s="12" t="s">
        <v>188</v>
      </c>
      <c r="H6" s="19" t="s">
        <v>189</v>
      </c>
      <c r="I6" s="12">
        <f>VLOOKUP($B$4,$B$9:$K$62,6,FALSE)</f>
        <v>5</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5</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5</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218</v>
      </c>
      <c r="C11" s="32">
        <v>13.8</v>
      </c>
      <c r="D11" s="35" t="s">
        <v>210</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13.8</v>
      </c>
      <c r="H11" s="12">
        <f t="shared" ref="H11:H62" si="2">LEN(TRIM(D11))</f>
        <v>6</v>
      </c>
      <c r="I11" s="12" t="str">
        <f t="shared" ref="I11:I62" si="3">IF(H11&gt;=3,MID(TRIM(D11),1,3),"NO")</f>
        <v>+/-</v>
      </c>
      <c r="J11" s="12" t="str">
        <f t="shared" ref="J11:J62" si="4">IF(TRIM(I11)="+/-",MID(TRIM(D11),4,H11-3),D11)</f>
        <v>0.2</v>
      </c>
      <c r="K11" s="13">
        <f t="shared" ref="K11:K62" si="5">IF(TRIM(J11)="*****",0,IF(ISERROR(VALUE(J11)),"NA",VALUE(J11/$I$4)))</f>
        <v>0.12158054711246201</v>
      </c>
      <c r="L11" s="13">
        <f t="shared" ref="L11:L62" si="6">IF(AND(ISNUMBER(G11),ISNUMBER($I$6)),$I$6-G11,"N/A")</f>
        <v>-8.8000000000000007</v>
      </c>
      <c r="M11" s="13">
        <f t="shared" ref="M11:M62" si="7">IF(AND(ISNUMBER(K11),ISNUMBER($I$7)),SQRT(K11^2+($I$7)^2),"N/A")</f>
        <v>0.1359311840425404</v>
      </c>
      <c r="N11" s="13">
        <f>IF(AND(ISNUMBER(L11),ISNUMBER(M11),M11&lt;&gt;0),L11/M11,"NA")</f>
        <v>-64.738640084573916</v>
      </c>
      <c r="O11" s="12" t="s">
        <v>208</v>
      </c>
    </row>
    <row r="12" spans="1:16" x14ac:dyDescent="0.25">
      <c r="A12" s="30">
        <v>2</v>
      </c>
      <c r="B12" s="31" t="s">
        <v>254</v>
      </c>
      <c r="C12" s="32">
        <v>11.8</v>
      </c>
      <c r="D12" s="33" t="s">
        <v>217</v>
      </c>
      <c r="E12" s="48" t="str">
        <f t="shared" si="0"/>
        <v>Significantly Different</v>
      </c>
      <c r="G12" s="12">
        <f t="shared" si="1"/>
        <v>11.8</v>
      </c>
      <c r="H12" s="12">
        <f t="shared" si="2"/>
        <v>6</v>
      </c>
      <c r="I12" s="12" t="str">
        <f t="shared" si="3"/>
        <v>+/-</v>
      </c>
      <c r="J12" s="12" t="str">
        <f t="shared" si="4"/>
        <v>0.5</v>
      </c>
      <c r="K12" s="13">
        <f t="shared" si="5"/>
        <v>0.303951367781155</v>
      </c>
      <c r="L12" s="13">
        <f t="shared" si="6"/>
        <v>-6.8000000000000007</v>
      </c>
      <c r="M12" s="13">
        <f t="shared" si="7"/>
        <v>0.30997079109986531</v>
      </c>
      <c r="N12" s="13">
        <f t="shared" ref="N12:N62" si="8">IF(AND(ISNUMBER(L12),ISNUMBER(M12),M12&lt;&gt;0),L12/M12,"NA")</f>
        <v>-21.937550876557271</v>
      </c>
      <c r="O12" s="12" t="s">
        <v>211</v>
      </c>
    </row>
    <row r="13" spans="1:16" x14ac:dyDescent="0.25">
      <c r="A13" s="30">
        <v>3</v>
      </c>
      <c r="B13" s="31" t="s">
        <v>259</v>
      </c>
      <c r="C13" s="32">
        <v>8.6</v>
      </c>
      <c r="D13" s="33" t="s">
        <v>210</v>
      </c>
      <c r="E13" s="48" t="str">
        <f t="shared" si="0"/>
        <v>Significantly Different</v>
      </c>
      <c r="G13" s="12">
        <f t="shared" si="1"/>
        <v>8.6</v>
      </c>
      <c r="H13" s="12">
        <f t="shared" si="2"/>
        <v>6</v>
      </c>
      <c r="I13" s="12" t="str">
        <f t="shared" si="3"/>
        <v>+/-</v>
      </c>
      <c r="J13" s="12" t="str">
        <f t="shared" si="4"/>
        <v>0.2</v>
      </c>
      <c r="K13" s="13">
        <f t="shared" si="5"/>
        <v>0.12158054711246201</v>
      </c>
      <c r="L13" s="13">
        <f t="shared" si="6"/>
        <v>-3.5999999999999996</v>
      </c>
      <c r="M13" s="13">
        <f t="shared" si="7"/>
        <v>0.1359311840425404</v>
      </c>
      <c r="N13" s="13">
        <f t="shared" si="8"/>
        <v>-26.483989125507509</v>
      </c>
      <c r="O13" s="12" t="s">
        <v>213</v>
      </c>
    </row>
    <row r="14" spans="1:16" x14ac:dyDescent="0.25">
      <c r="A14" s="30">
        <v>4</v>
      </c>
      <c r="B14" s="31" t="s">
        <v>252</v>
      </c>
      <c r="C14" s="32">
        <v>6.9</v>
      </c>
      <c r="D14" s="33" t="s">
        <v>217</v>
      </c>
      <c r="E14" s="48" t="str">
        <f t="shared" si="0"/>
        <v>Significantly Different</v>
      </c>
      <c r="G14" s="12">
        <f t="shared" si="1"/>
        <v>6.9</v>
      </c>
      <c r="H14" s="12">
        <f t="shared" si="2"/>
        <v>6</v>
      </c>
      <c r="I14" s="12" t="str">
        <f t="shared" si="3"/>
        <v>+/-</v>
      </c>
      <c r="J14" s="12" t="str">
        <f t="shared" si="4"/>
        <v>0.5</v>
      </c>
      <c r="K14" s="13">
        <f t="shared" si="5"/>
        <v>0.303951367781155</v>
      </c>
      <c r="L14" s="13">
        <f t="shared" si="6"/>
        <v>-1.9000000000000004</v>
      </c>
      <c r="M14" s="13">
        <f t="shared" si="7"/>
        <v>0.30997079109986531</v>
      </c>
      <c r="N14" s="13">
        <f t="shared" si="8"/>
        <v>-6.1296098037439437</v>
      </c>
      <c r="O14" s="12" t="s">
        <v>215</v>
      </c>
    </row>
    <row r="15" spans="1:16" x14ac:dyDescent="0.25">
      <c r="A15" s="30">
        <v>5</v>
      </c>
      <c r="B15" s="31" t="s">
        <v>257</v>
      </c>
      <c r="C15" s="32">
        <v>6.8</v>
      </c>
      <c r="D15" s="33" t="s">
        <v>228</v>
      </c>
      <c r="E15" s="48" t="str">
        <f t="shared" si="0"/>
        <v>Significantly Different</v>
      </c>
      <c r="G15" s="12">
        <f t="shared" si="1"/>
        <v>6.8</v>
      </c>
      <c r="H15" s="12">
        <f t="shared" si="2"/>
        <v>6</v>
      </c>
      <c r="I15" s="12" t="str">
        <f t="shared" si="3"/>
        <v>+/-</v>
      </c>
      <c r="J15" s="12" t="str">
        <f t="shared" si="4"/>
        <v>0.3</v>
      </c>
      <c r="K15" s="13">
        <f t="shared" si="5"/>
        <v>0.18237082066869301</v>
      </c>
      <c r="L15" s="13">
        <f t="shared" si="6"/>
        <v>-1.7999999999999998</v>
      </c>
      <c r="M15" s="13">
        <f t="shared" si="7"/>
        <v>0.19223572402239389</v>
      </c>
      <c r="N15" s="13">
        <f t="shared" si="8"/>
        <v>-9.3635041517585691</v>
      </c>
      <c r="O15" s="12" t="s">
        <v>218</v>
      </c>
    </row>
    <row r="16" spans="1:16" x14ac:dyDescent="0.25">
      <c r="A16" s="30">
        <v>6</v>
      </c>
      <c r="B16" s="31" t="s">
        <v>258</v>
      </c>
      <c r="C16" s="32">
        <v>6</v>
      </c>
      <c r="D16" s="33" t="s">
        <v>206</v>
      </c>
      <c r="E16" s="48" t="str">
        <f t="shared" si="0"/>
        <v>Significantly Different</v>
      </c>
      <c r="G16" s="12">
        <f t="shared" si="1"/>
        <v>6</v>
      </c>
      <c r="H16" s="12">
        <f t="shared" si="2"/>
        <v>6</v>
      </c>
      <c r="I16" s="12" t="str">
        <f t="shared" si="3"/>
        <v>+/-</v>
      </c>
      <c r="J16" s="12" t="str">
        <f t="shared" si="4"/>
        <v>0.1</v>
      </c>
      <c r="K16" s="13">
        <f t="shared" si="5"/>
        <v>6.0790273556231005E-2</v>
      </c>
      <c r="L16" s="13">
        <f t="shared" si="6"/>
        <v>-1</v>
      </c>
      <c r="M16" s="13">
        <f t="shared" si="7"/>
        <v>8.5970429323592404E-2</v>
      </c>
      <c r="N16" s="13">
        <f t="shared" si="8"/>
        <v>-11.631906550518707</v>
      </c>
      <c r="O16" s="12" t="s">
        <v>220</v>
      </c>
    </row>
    <row r="17" spans="1:15" x14ac:dyDescent="0.25">
      <c r="A17" s="30">
        <v>7</v>
      </c>
      <c r="B17" s="31" t="s">
        <v>245</v>
      </c>
      <c r="C17" s="32">
        <v>5.7</v>
      </c>
      <c r="D17" s="33" t="s">
        <v>294</v>
      </c>
      <c r="E17" s="48" t="str">
        <f t="shared" si="0"/>
        <v>Not Significantly Different</v>
      </c>
      <c r="G17" s="12">
        <f t="shared" si="1"/>
        <v>5.7</v>
      </c>
      <c r="H17" s="12">
        <f t="shared" si="2"/>
        <v>6</v>
      </c>
      <c r="I17" s="12" t="str">
        <f t="shared" si="3"/>
        <v>+/-</v>
      </c>
      <c r="J17" s="12" t="str">
        <f t="shared" si="4"/>
        <v>0.8</v>
      </c>
      <c r="K17" s="13">
        <f t="shared" si="5"/>
        <v>0.48632218844984804</v>
      </c>
      <c r="L17" s="13">
        <f t="shared" si="6"/>
        <v>-0.70000000000000018</v>
      </c>
      <c r="M17" s="13">
        <f t="shared" si="7"/>
        <v>0.49010685399991183</v>
      </c>
      <c r="N17" s="13">
        <f t="shared" si="8"/>
        <v>-1.4282599687947357</v>
      </c>
      <c r="O17" s="12" t="s">
        <v>222</v>
      </c>
    </row>
    <row r="18" spans="1:15" x14ac:dyDescent="0.25">
      <c r="A18" s="30">
        <v>8</v>
      </c>
      <c r="B18" s="31" t="s">
        <v>235</v>
      </c>
      <c r="C18" s="32">
        <v>5.6</v>
      </c>
      <c r="D18" s="33" t="s">
        <v>210</v>
      </c>
      <c r="E18" s="48" t="str">
        <f t="shared" si="0"/>
        <v>Significantly Different</v>
      </c>
      <c r="G18" s="12">
        <f t="shared" si="1"/>
        <v>5.6</v>
      </c>
      <c r="H18" s="12">
        <f t="shared" si="2"/>
        <v>6</v>
      </c>
      <c r="I18" s="12" t="str">
        <f t="shared" si="3"/>
        <v>+/-</v>
      </c>
      <c r="J18" s="12" t="str">
        <f t="shared" si="4"/>
        <v>0.2</v>
      </c>
      <c r="K18" s="13">
        <f t="shared" si="5"/>
        <v>0.12158054711246201</v>
      </c>
      <c r="L18" s="13">
        <f t="shared" si="6"/>
        <v>-0.59999999999999964</v>
      </c>
      <c r="M18" s="13">
        <f t="shared" si="7"/>
        <v>0.1359311840425404</v>
      </c>
      <c r="N18" s="13">
        <f t="shared" si="8"/>
        <v>-4.4139981875845828</v>
      </c>
      <c r="O18" s="12" t="s">
        <v>224</v>
      </c>
    </row>
    <row r="19" spans="1:15" x14ac:dyDescent="0.25">
      <c r="A19" s="30">
        <v>9</v>
      </c>
      <c r="B19" s="31" t="s">
        <v>222</v>
      </c>
      <c r="C19" s="32">
        <v>5.5</v>
      </c>
      <c r="D19" s="33" t="s">
        <v>228</v>
      </c>
      <c r="E19" s="48" t="str">
        <f t="shared" si="0"/>
        <v>Significantly Different</v>
      </c>
      <c r="G19" s="12">
        <f t="shared" si="1"/>
        <v>5.5</v>
      </c>
      <c r="H19" s="12">
        <f t="shared" si="2"/>
        <v>6</v>
      </c>
      <c r="I19" s="12" t="str">
        <f t="shared" si="3"/>
        <v>+/-</v>
      </c>
      <c r="J19" s="12" t="str">
        <f t="shared" si="4"/>
        <v>0.3</v>
      </c>
      <c r="K19" s="13">
        <f t="shared" si="5"/>
        <v>0.18237082066869301</v>
      </c>
      <c r="L19" s="13">
        <f t="shared" si="6"/>
        <v>-0.5</v>
      </c>
      <c r="M19" s="13">
        <f t="shared" si="7"/>
        <v>0.19223572402239389</v>
      </c>
      <c r="N19" s="13">
        <f t="shared" si="8"/>
        <v>-2.6009733754884921</v>
      </c>
      <c r="O19" s="12" t="s">
        <v>226</v>
      </c>
    </row>
    <row r="20" spans="1:15" x14ac:dyDescent="0.25">
      <c r="A20" s="30">
        <v>10</v>
      </c>
      <c r="B20" s="31" t="s">
        <v>232</v>
      </c>
      <c r="C20" s="32">
        <v>5.4</v>
      </c>
      <c r="D20" s="35" t="s">
        <v>228</v>
      </c>
      <c r="E20" s="48" t="str">
        <f t="shared" si="0"/>
        <v>Significantly Different</v>
      </c>
      <c r="G20" s="12">
        <f t="shared" si="1"/>
        <v>5.4</v>
      </c>
      <c r="H20" s="12">
        <f t="shared" si="2"/>
        <v>6</v>
      </c>
      <c r="I20" s="12" t="str">
        <f t="shared" si="3"/>
        <v>+/-</v>
      </c>
      <c r="J20" s="12" t="str">
        <f t="shared" si="4"/>
        <v>0.3</v>
      </c>
      <c r="K20" s="13">
        <f t="shared" si="5"/>
        <v>0.18237082066869301</v>
      </c>
      <c r="L20" s="13">
        <f t="shared" si="6"/>
        <v>-0.40000000000000036</v>
      </c>
      <c r="M20" s="13">
        <f t="shared" si="7"/>
        <v>0.19223572402239389</v>
      </c>
      <c r="N20" s="13">
        <f t="shared" si="8"/>
        <v>-2.0807787003907952</v>
      </c>
      <c r="O20" s="12" t="s">
        <v>229</v>
      </c>
    </row>
    <row r="21" spans="1:15" x14ac:dyDescent="0.25">
      <c r="A21" s="30">
        <v>11</v>
      </c>
      <c r="B21" s="31" t="s">
        <v>213</v>
      </c>
      <c r="C21" s="32">
        <v>5.2</v>
      </c>
      <c r="D21" s="33" t="s">
        <v>228</v>
      </c>
      <c r="E21" s="48" t="str">
        <f t="shared" si="0"/>
        <v>Not Significantly Different</v>
      </c>
      <c r="G21" s="12">
        <f t="shared" si="1"/>
        <v>5.2</v>
      </c>
      <c r="H21" s="12">
        <f t="shared" si="2"/>
        <v>6</v>
      </c>
      <c r="I21" s="12" t="str">
        <f t="shared" si="3"/>
        <v>+/-</v>
      </c>
      <c r="J21" s="12" t="str">
        <f t="shared" si="4"/>
        <v>0.3</v>
      </c>
      <c r="K21" s="13">
        <f t="shared" si="5"/>
        <v>0.18237082066869301</v>
      </c>
      <c r="L21" s="13">
        <f t="shared" si="6"/>
        <v>-0.20000000000000018</v>
      </c>
      <c r="M21" s="13">
        <f t="shared" si="7"/>
        <v>0.19223572402239389</v>
      </c>
      <c r="N21" s="13">
        <f t="shared" si="8"/>
        <v>-1.0403893501953976</v>
      </c>
      <c r="O21" s="12" t="s">
        <v>231</v>
      </c>
    </row>
    <row r="22" spans="1:15" x14ac:dyDescent="0.25">
      <c r="A22" s="30">
        <v>12</v>
      </c>
      <c r="B22" s="31" t="s">
        <v>244</v>
      </c>
      <c r="C22" s="32">
        <v>5</v>
      </c>
      <c r="D22" s="33" t="s">
        <v>228</v>
      </c>
      <c r="E22" s="48" t="str">
        <f t="shared" si="0"/>
        <v>Not Significantly Different</v>
      </c>
      <c r="G22" s="12">
        <f t="shared" si="1"/>
        <v>5</v>
      </c>
      <c r="H22" s="12">
        <f t="shared" si="2"/>
        <v>6</v>
      </c>
      <c r="I22" s="12" t="str">
        <f t="shared" si="3"/>
        <v>+/-</v>
      </c>
      <c r="J22" s="12" t="str">
        <f t="shared" si="4"/>
        <v>0.3</v>
      </c>
      <c r="K22" s="13">
        <f t="shared" si="5"/>
        <v>0.18237082066869301</v>
      </c>
      <c r="L22" s="13">
        <f t="shared" si="6"/>
        <v>0</v>
      </c>
      <c r="M22" s="13">
        <f t="shared" si="7"/>
        <v>0.19223572402239389</v>
      </c>
      <c r="N22" s="13">
        <f t="shared" si="8"/>
        <v>0</v>
      </c>
      <c r="O22" s="12" t="s">
        <v>233</v>
      </c>
    </row>
    <row r="23" spans="1:15" x14ac:dyDescent="0.25">
      <c r="A23" s="30">
        <v>13</v>
      </c>
      <c r="B23" s="31" t="s">
        <v>256</v>
      </c>
      <c r="C23" s="32">
        <v>4.5999999999999996</v>
      </c>
      <c r="D23" s="33" t="s">
        <v>210</v>
      </c>
      <c r="E23" s="48" t="str">
        <f t="shared" si="0"/>
        <v>Significantly Different</v>
      </c>
      <c r="G23" s="12">
        <f t="shared" si="1"/>
        <v>4.5999999999999996</v>
      </c>
      <c r="H23" s="12">
        <f t="shared" si="2"/>
        <v>6</v>
      </c>
      <c r="I23" s="12" t="str">
        <f t="shared" si="3"/>
        <v>+/-</v>
      </c>
      <c r="J23" s="12" t="str">
        <f t="shared" si="4"/>
        <v>0.2</v>
      </c>
      <c r="K23" s="13">
        <f t="shared" si="5"/>
        <v>0.12158054711246201</v>
      </c>
      <c r="L23" s="13">
        <f t="shared" si="6"/>
        <v>0.40000000000000036</v>
      </c>
      <c r="M23" s="13">
        <f t="shared" si="7"/>
        <v>0.1359311840425404</v>
      </c>
      <c r="N23" s="13">
        <f t="shared" si="8"/>
        <v>2.942665458389726</v>
      </c>
      <c r="O23" s="12" t="s">
        <v>221</v>
      </c>
    </row>
    <row r="24" spans="1:15" x14ac:dyDescent="0.25">
      <c r="A24" s="30">
        <v>14</v>
      </c>
      <c r="B24" s="31" t="s">
        <v>226</v>
      </c>
      <c r="C24" s="32">
        <v>4.4000000000000004</v>
      </c>
      <c r="D24" s="33" t="s">
        <v>294</v>
      </c>
      <c r="E24" s="48" t="str">
        <f t="shared" si="0"/>
        <v>Not Significantly Different</v>
      </c>
      <c r="G24" s="12">
        <f t="shared" si="1"/>
        <v>4.4000000000000004</v>
      </c>
      <c r="H24" s="12">
        <f t="shared" si="2"/>
        <v>6</v>
      </c>
      <c r="I24" s="12" t="str">
        <f t="shared" si="3"/>
        <v>+/-</v>
      </c>
      <c r="J24" s="12" t="str">
        <f t="shared" si="4"/>
        <v>0.8</v>
      </c>
      <c r="K24" s="13">
        <f t="shared" si="5"/>
        <v>0.48632218844984804</v>
      </c>
      <c r="L24" s="13">
        <f t="shared" si="6"/>
        <v>0.59999999999999964</v>
      </c>
      <c r="M24" s="13">
        <f t="shared" si="7"/>
        <v>0.49010685399991183</v>
      </c>
      <c r="N24" s="13">
        <f t="shared" si="8"/>
        <v>1.2242228303954867</v>
      </c>
      <c r="O24" s="12" t="s">
        <v>235</v>
      </c>
    </row>
    <row r="25" spans="1:15" x14ac:dyDescent="0.25">
      <c r="A25" s="30">
        <v>14</v>
      </c>
      <c r="B25" s="31" t="s">
        <v>247</v>
      </c>
      <c r="C25" s="32">
        <v>4.4000000000000004</v>
      </c>
      <c r="D25" s="33" t="s">
        <v>210</v>
      </c>
      <c r="E25" s="48" t="str">
        <f t="shared" si="0"/>
        <v>Significantly Different</v>
      </c>
      <c r="G25" s="12">
        <f t="shared" si="1"/>
        <v>4.4000000000000004</v>
      </c>
      <c r="H25" s="12">
        <f t="shared" si="2"/>
        <v>6</v>
      </c>
      <c r="I25" s="12" t="str">
        <f t="shared" si="3"/>
        <v>+/-</v>
      </c>
      <c r="J25" s="12" t="str">
        <f t="shared" si="4"/>
        <v>0.2</v>
      </c>
      <c r="K25" s="13">
        <f t="shared" si="5"/>
        <v>0.12158054711246201</v>
      </c>
      <c r="L25" s="13">
        <f t="shared" si="6"/>
        <v>0.59999999999999964</v>
      </c>
      <c r="M25" s="13">
        <f t="shared" si="7"/>
        <v>0.1359311840425404</v>
      </c>
      <c r="N25" s="13">
        <f t="shared" si="8"/>
        <v>4.4139981875845828</v>
      </c>
      <c r="O25" s="12" t="s">
        <v>237</v>
      </c>
    </row>
    <row r="26" spans="1:15" x14ac:dyDescent="0.25">
      <c r="A26" s="30">
        <v>16</v>
      </c>
      <c r="B26" s="31" t="s">
        <v>220</v>
      </c>
      <c r="C26" s="32">
        <v>3.5</v>
      </c>
      <c r="D26" s="33" t="s">
        <v>210</v>
      </c>
      <c r="E26" s="48" t="str">
        <f t="shared" si="0"/>
        <v>Significantly Different</v>
      </c>
      <c r="G26" s="12">
        <f t="shared" si="1"/>
        <v>3.5</v>
      </c>
      <c r="H26" s="12">
        <f t="shared" si="2"/>
        <v>6</v>
      </c>
      <c r="I26" s="12" t="str">
        <f t="shared" si="3"/>
        <v>+/-</v>
      </c>
      <c r="J26" s="12" t="str">
        <f t="shared" si="4"/>
        <v>0.2</v>
      </c>
      <c r="K26" s="13">
        <f t="shared" si="5"/>
        <v>0.12158054711246201</v>
      </c>
      <c r="L26" s="13">
        <f t="shared" si="6"/>
        <v>1.5</v>
      </c>
      <c r="M26" s="13">
        <f t="shared" si="7"/>
        <v>0.1359311840425404</v>
      </c>
      <c r="N26" s="13">
        <f t="shared" si="8"/>
        <v>11.034995468961462</v>
      </c>
      <c r="O26" s="12" t="s">
        <v>219</v>
      </c>
    </row>
    <row r="27" spans="1:15" x14ac:dyDescent="0.25">
      <c r="A27" s="30">
        <v>17</v>
      </c>
      <c r="B27" s="31" t="s">
        <v>221</v>
      </c>
      <c r="C27" s="32">
        <v>3.4</v>
      </c>
      <c r="D27" s="33" t="s">
        <v>255</v>
      </c>
      <c r="E27" s="48" t="str">
        <f t="shared" si="0"/>
        <v>Significantly Different</v>
      </c>
      <c r="G27" s="12">
        <f t="shared" si="1"/>
        <v>3.4</v>
      </c>
      <c r="H27" s="12">
        <f t="shared" si="2"/>
        <v>6</v>
      </c>
      <c r="I27" s="12" t="str">
        <f t="shared" si="3"/>
        <v>+/-</v>
      </c>
      <c r="J27" s="12" t="str">
        <f t="shared" si="4"/>
        <v>0.4</v>
      </c>
      <c r="K27" s="13">
        <f t="shared" si="5"/>
        <v>0.24316109422492402</v>
      </c>
      <c r="L27" s="13">
        <f t="shared" si="6"/>
        <v>1.6</v>
      </c>
      <c r="M27" s="13">
        <f t="shared" si="7"/>
        <v>0.25064471888253259</v>
      </c>
      <c r="N27" s="13">
        <f t="shared" si="8"/>
        <v>6.3835376509562831</v>
      </c>
      <c r="O27" s="12" t="s">
        <v>236</v>
      </c>
    </row>
    <row r="28" spans="1:15" x14ac:dyDescent="0.25">
      <c r="A28" s="30">
        <v>18</v>
      </c>
      <c r="B28" s="31" t="s">
        <v>229</v>
      </c>
      <c r="C28" s="32">
        <v>3.3</v>
      </c>
      <c r="D28" s="33" t="s">
        <v>210</v>
      </c>
      <c r="E28" s="48" t="str">
        <f t="shared" si="0"/>
        <v>Significantly Different</v>
      </c>
      <c r="G28" s="12">
        <f t="shared" si="1"/>
        <v>3.3</v>
      </c>
      <c r="H28" s="12">
        <f t="shared" si="2"/>
        <v>6</v>
      </c>
      <c r="I28" s="12" t="str">
        <f t="shared" si="3"/>
        <v>+/-</v>
      </c>
      <c r="J28" s="12" t="str">
        <f t="shared" si="4"/>
        <v>0.2</v>
      </c>
      <c r="K28" s="13">
        <f t="shared" si="5"/>
        <v>0.12158054711246201</v>
      </c>
      <c r="L28" s="13">
        <f t="shared" si="6"/>
        <v>1.7000000000000002</v>
      </c>
      <c r="M28" s="13">
        <f t="shared" si="7"/>
        <v>0.1359311840425404</v>
      </c>
      <c r="N28" s="13">
        <f t="shared" si="8"/>
        <v>12.506328198156325</v>
      </c>
      <c r="O28" s="12" t="s">
        <v>225</v>
      </c>
    </row>
    <row r="29" spans="1:15" x14ac:dyDescent="0.25">
      <c r="A29" s="30">
        <v>18</v>
      </c>
      <c r="B29" s="31" t="s">
        <v>239</v>
      </c>
      <c r="C29" s="32">
        <v>3.3</v>
      </c>
      <c r="D29" s="33" t="s">
        <v>228</v>
      </c>
      <c r="E29" s="48" t="str">
        <f t="shared" si="0"/>
        <v>Significantly Different</v>
      </c>
      <c r="G29" s="12">
        <f t="shared" si="1"/>
        <v>3.3</v>
      </c>
      <c r="H29" s="12">
        <f t="shared" si="2"/>
        <v>6</v>
      </c>
      <c r="I29" s="12" t="str">
        <f t="shared" si="3"/>
        <v>+/-</v>
      </c>
      <c r="J29" s="12" t="str">
        <f t="shared" si="4"/>
        <v>0.3</v>
      </c>
      <c r="K29" s="13">
        <f t="shared" si="5"/>
        <v>0.18237082066869301</v>
      </c>
      <c r="L29" s="13">
        <f t="shared" si="6"/>
        <v>1.7000000000000002</v>
      </c>
      <c r="M29" s="13">
        <f t="shared" si="7"/>
        <v>0.19223572402239389</v>
      </c>
      <c r="N29" s="13">
        <f t="shared" si="8"/>
        <v>8.843309476660874</v>
      </c>
      <c r="O29" s="12" t="s">
        <v>241</v>
      </c>
    </row>
    <row r="30" spans="1:15" x14ac:dyDescent="0.25">
      <c r="A30" s="30">
        <v>20</v>
      </c>
      <c r="B30" s="31" t="s">
        <v>261</v>
      </c>
      <c r="C30" s="32">
        <v>3.1</v>
      </c>
      <c r="D30" s="33" t="s">
        <v>210</v>
      </c>
      <c r="E30" s="48" t="str">
        <f t="shared" si="0"/>
        <v>Significantly Different</v>
      </c>
      <c r="G30" s="12">
        <f t="shared" si="1"/>
        <v>3.1</v>
      </c>
      <c r="H30" s="12">
        <f t="shared" si="2"/>
        <v>6</v>
      </c>
      <c r="I30" s="12" t="str">
        <f t="shared" si="3"/>
        <v>+/-</v>
      </c>
      <c r="J30" s="12" t="str">
        <f t="shared" si="4"/>
        <v>0.2</v>
      </c>
      <c r="K30" s="13">
        <f t="shared" si="5"/>
        <v>0.12158054711246201</v>
      </c>
      <c r="L30" s="13">
        <f t="shared" si="6"/>
        <v>1.9</v>
      </c>
      <c r="M30" s="13">
        <f t="shared" si="7"/>
        <v>0.1359311840425404</v>
      </c>
      <c r="N30" s="13">
        <f t="shared" si="8"/>
        <v>13.977660927351186</v>
      </c>
      <c r="O30" s="12" t="s">
        <v>207</v>
      </c>
    </row>
    <row r="31" spans="1:15" x14ac:dyDescent="0.25">
      <c r="A31" s="30">
        <v>21</v>
      </c>
      <c r="B31" s="31" t="s">
        <v>231</v>
      </c>
      <c r="C31" s="32">
        <v>2.9</v>
      </c>
      <c r="D31" s="33" t="s">
        <v>210</v>
      </c>
      <c r="E31" s="48" t="str">
        <f t="shared" si="0"/>
        <v>Significantly Different</v>
      </c>
      <c r="G31" s="12">
        <f t="shared" si="1"/>
        <v>2.9</v>
      </c>
      <c r="H31" s="12">
        <f t="shared" si="2"/>
        <v>6</v>
      </c>
      <c r="I31" s="12" t="str">
        <f t="shared" si="3"/>
        <v>+/-</v>
      </c>
      <c r="J31" s="12" t="str">
        <f t="shared" si="4"/>
        <v>0.2</v>
      </c>
      <c r="K31" s="13">
        <f t="shared" si="5"/>
        <v>0.12158054711246201</v>
      </c>
      <c r="L31" s="13">
        <f t="shared" si="6"/>
        <v>2.1</v>
      </c>
      <c r="M31" s="13">
        <f t="shared" si="7"/>
        <v>0.1359311840425404</v>
      </c>
      <c r="N31" s="13">
        <f t="shared" si="8"/>
        <v>15.448993656546049</v>
      </c>
      <c r="O31" s="12" t="s">
        <v>244</v>
      </c>
    </row>
    <row r="32" spans="1:15" x14ac:dyDescent="0.25">
      <c r="A32" s="30">
        <v>22</v>
      </c>
      <c r="B32" s="31" t="s">
        <v>215</v>
      </c>
      <c r="C32" s="32">
        <v>2.8</v>
      </c>
      <c r="D32" s="33" t="s">
        <v>210</v>
      </c>
      <c r="E32" s="48" t="str">
        <f t="shared" si="0"/>
        <v>Significantly Different</v>
      </c>
      <c r="G32" s="12">
        <f t="shared" si="1"/>
        <v>2.8</v>
      </c>
      <c r="H32" s="12">
        <f t="shared" si="2"/>
        <v>6</v>
      </c>
      <c r="I32" s="12" t="str">
        <f t="shared" si="3"/>
        <v>+/-</v>
      </c>
      <c r="J32" s="12" t="str">
        <f t="shared" si="4"/>
        <v>0.2</v>
      </c>
      <c r="K32" s="13">
        <f t="shared" si="5"/>
        <v>0.12158054711246201</v>
      </c>
      <c r="L32" s="13">
        <f t="shared" si="6"/>
        <v>2.2000000000000002</v>
      </c>
      <c r="M32" s="13">
        <f t="shared" si="7"/>
        <v>0.1359311840425404</v>
      </c>
      <c r="N32" s="13">
        <f t="shared" si="8"/>
        <v>16.184660021143479</v>
      </c>
      <c r="O32" s="12" t="s">
        <v>247</v>
      </c>
    </row>
    <row r="33" spans="1:15" x14ac:dyDescent="0.25">
      <c r="A33" s="30">
        <v>22</v>
      </c>
      <c r="B33" s="31" t="s">
        <v>260</v>
      </c>
      <c r="C33" s="32">
        <v>2.8</v>
      </c>
      <c r="D33" s="33" t="s">
        <v>210</v>
      </c>
      <c r="E33" s="48" t="str">
        <f t="shared" si="0"/>
        <v>Significantly Different</v>
      </c>
      <c r="G33" s="12">
        <f t="shared" si="1"/>
        <v>2.8</v>
      </c>
      <c r="H33" s="12">
        <f t="shared" si="2"/>
        <v>6</v>
      </c>
      <c r="I33" s="12" t="str">
        <f t="shared" si="3"/>
        <v>+/-</v>
      </c>
      <c r="J33" s="12" t="str">
        <f t="shared" si="4"/>
        <v>0.2</v>
      </c>
      <c r="K33" s="13">
        <f t="shared" si="5"/>
        <v>0.12158054711246201</v>
      </c>
      <c r="L33" s="13">
        <f t="shared" si="6"/>
        <v>2.2000000000000002</v>
      </c>
      <c r="M33" s="13">
        <f t="shared" si="7"/>
        <v>0.1359311840425404</v>
      </c>
      <c r="N33" s="13">
        <f t="shared" si="8"/>
        <v>16.184660021143479</v>
      </c>
      <c r="O33" s="12" t="s">
        <v>249</v>
      </c>
    </row>
    <row r="34" spans="1:15" x14ac:dyDescent="0.25">
      <c r="A34" s="30">
        <v>24</v>
      </c>
      <c r="B34" s="31" t="s">
        <v>236</v>
      </c>
      <c r="C34" s="32">
        <v>2.5</v>
      </c>
      <c r="D34" s="33" t="s">
        <v>228</v>
      </c>
      <c r="E34" s="48" t="str">
        <f t="shared" si="0"/>
        <v>Significantly Different</v>
      </c>
      <c r="G34" s="12">
        <f t="shared" si="1"/>
        <v>2.5</v>
      </c>
      <c r="H34" s="12">
        <f t="shared" si="2"/>
        <v>6</v>
      </c>
      <c r="I34" s="12" t="str">
        <f t="shared" si="3"/>
        <v>+/-</v>
      </c>
      <c r="J34" s="12" t="str">
        <f t="shared" si="4"/>
        <v>0.3</v>
      </c>
      <c r="K34" s="13">
        <f t="shared" si="5"/>
        <v>0.18237082066869301</v>
      </c>
      <c r="L34" s="13">
        <f t="shared" si="6"/>
        <v>2.5</v>
      </c>
      <c r="M34" s="13">
        <f t="shared" si="7"/>
        <v>0.19223572402239389</v>
      </c>
      <c r="N34" s="13">
        <f t="shared" si="8"/>
        <v>13.00486687744246</v>
      </c>
      <c r="O34" s="12" t="s">
        <v>240</v>
      </c>
    </row>
    <row r="35" spans="1:15" x14ac:dyDescent="0.25">
      <c r="A35" s="30">
        <v>24</v>
      </c>
      <c r="B35" s="31" t="s">
        <v>262</v>
      </c>
      <c r="C35" s="32">
        <v>2.5</v>
      </c>
      <c r="D35" s="33" t="s">
        <v>210</v>
      </c>
      <c r="E35" s="48" t="str">
        <f t="shared" si="0"/>
        <v>Significantly Different</v>
      </c>
      <c r="G35" s="12">
        <f t="shared" si="1"/>
        <v>2.5</v>
      </c>
      <c r="H35" s="12">
        <f t="shared" si="2"/>
        <v>6</v>
      </c>
      <c r="I35" s="12" t="str">
        <f t="shared" si="3"/>
        <v>+/-</v>
      </c>
      <c r="J35" s="12" t="str">
        <f t="shared" si="4"/>
        <v>0.2</v>
      </c>
      <c r="K35" s="13">
        <f t="shared" si="5"/>
        <v>0.12158054711246201</v>
      </c>
      <c r="L35" s="13">
        <f t="shared" si="6"/>
        <v>2.5</v>
      </c>
      <c r="M35" s="13">
        <f t="shared" si="7"/>
        <v>0.1359311840425404</v>
      </c>
      <c r="N35" s="13">
        <f t="shared" si="8"/>
        <v>18.39165911493577</v>
      </c>
      <c r="O35" s="12" t="s">
        <v>250</v>
      </c>
    </row>
    <row r="36" spans="1:15" x14ac:dyDescent="0.25">
      <c r="A36" s="30">
        <v>26</v>
      </c>
      <c r="B36" s="31" t="s">
        <v>237</v>
      </c>
      <c r="C36" s="32">
        <v>2.4</v>
      </c>
      <c r="D36" s="33" t="s">
        <v>210</v>
      </c>
      <c r="E36" s="48" t="str">
        <f t="shared" si="0"/>
        <v>Significantly Different</v>
      </c>
      <c r="G36" s="12">
        <f t="shared" si="1"/>
        <v>2.4</v>
      </c>
      <c r="H36" s="12">
        <f t="shared" si="2"/>
        <v>6</v>
      </c>
      <c r="I36" s="12" t="str">
        <f t="shared" si="3"/>
        <v>+/-</v>
      </c>
      <c r="J36" s="12" t="str">
        <f t="shared" si="4"/>
        <v>0.2</v>
      </c>
      <c r="K36" s="13">
        <f t="shared" si="5"/>
        <v>0.12158054711246201</v>
      </c>
      <c r="L36" s="13">
        <f t="shared" si="6"/>
        <v>2.6</v>
      </c>
      <c r="M36" s="13">
        <f t="shared" si="7"/>
        <v>0.1359311840425404</v>
      </c>
      <c r="N36" s="13">
        <f t="shared" si="8"/>
        <v>19.127325479533202</v>
      </c>
      <c r="O36" s="12" t="s">
        <v>242</v>
      </c>
    </row>
    <row r="37" spans="1:15" x14ac:dyDescent="0.25">
      <c r="A37" s="30">
        <v>26</v>
      </c>
      <c r="B37" s="31" t="s">
        <v>227</v>
      </c>
      <c r="C37" s="32">
        <v>2.4</v>
      </c>
      <c r="D37" s="33" t="s">
        <v>228</v>
      </c>
      <c r="E37" s="48" t="str">
        <f t="shared" si="0"/>
        <v>Significantly Different</v>
      </c>
      <c r="G37" s="12">
        <f t="shared" si="1"/>
        <v>2.4</v>
      </c>
      <c r="H37" s="12">
        <f t="shared" si="2"/>
        <v>6</v>
      </c>
      <c r="I37" s="12" t="str">
        <f t="shared" si="3"/>
        <v>+/-</v>
      </c>
      <c r="J37" s="12" t="str">
        <f t="shared" si="4"/>
        <v>0.3</v>
      </c>
      <c r="K37" s="13">
        <f t="shared" si="5"/>
        <v>0.18237082066869301</v>
      </c>
      <c r="L37" s="13">
        <f t="shared" si="6"/>
        <v>2.6</v>
      </c>
      <c r="M37" s="13">
        <f t="shared" si="7"/>
        <v>0.19223572402239389</v>
      </c>
      <c r="N37" s="13">
        <f t="shared" si="8"/>
        <v>13.525061552540159</v>
      </c>
      <c r="O37" s="12" t="s">
        <v>223</v>
      </c>
    </row>
    <row r="38" spans="1:15" x14ac:dyDescent="0.25">
      <c r="A38" s="30">
        <v>26</v>
      </c>
      <c r="B38" s="31" t="s">
        <v>248</v>
      </c>
      <c r="C38" s="32">
        <v>2.4</v>
      </c>
      <c r="D38" s="33" t="s">
        <v>206</v>
      </c>
      <c r="E38" s="48" t="str">
        <f t="shared" si="0"/>
        <v>Significantly Different</v>
      </c>
      <c r="G38" s="12">
        <f t="shared" si="1"/>
        <v>2.4</v>
      </c>
      <c r="H38" s="12">
        <f t="shared" si="2"/>
        <v>6</v>
      </c>
      <c r="I38" s="12" t="str">
        <f t="shared" si="3"/>
        <v>+/-</v>
      </c>
      <c r="J38" s="12" t="str">
        <f t="shared" si="4"/>
        <v>0.1</v>
      </c>
      <c r="K38" s="13">
        <f t="shared" si="5"/>
        <v>6.0790273556231005E-2</v>
      </c>
      <c r="L38" s="13">
        <f t="shared" si="6"/>
        <v>2.6</v>
      </c>
      <c r="M38" s="13">
        <f t="shared" si="7"/>
        <v>8.5970429323592404E-2</v>
      </c>
      <c r="N38" s="13">
        <f t="shared" si="8"/>
        <v>30.242957031348638</v>
      </c>
      <c r="O38" s="12" t="s">
        <v>227</v>
      </c>
    </row>
    <row r="39" spans="1:15" x14ac:dyDescent="0.25">
      <c r="A39" s="30">
        <v>29</v>
      </c>
      <c r="B39" s="31" t="s">
        <v>234</v>
      </c>
      <c r="C39" s="32">
        <v>2.1</v>
      </c>
      <c r="D39" s="33" t="s">
        <v>210</v>
      </c>
      <c r="E39" s="48" t="str">
        <f t="shared" si="0"/>
        <v>Significantly Different</v>
      </c>
      <c r="G39" s="12">
        <f t="shared" si="1"/>
        <v>2.1</v>
      </c>
      <c r="H39" s="12">
        <f t="shared" si="2"/>
        <v>6</v>
      </c>
      <c r="I39" s="12" t="str">
        <f t="shared" si="3"/>
        <v>+/-</v>
      </c>
      <c r="J39" s="12" t="str">
        <f t="shared" si="4"/>
        <v>0.2</v>
      </c>
      <c r="K39" s="13">
        <f t="shared" si="5"/>
        <v>0.12158054711246201</v>
      </c>
      <c r="L39" s="13">
        <f t="shared" si="6"/>
        <v>2.9</v>
      </c>
      <c r="M39" s="13">
        <f t="shared" si="7"/>
        <v>0.1359311840425404</v>
      </c>
      <c r="N39" s="13">
        <f t="shared" si="8"/>
        <v>21.334324573325492</v>
      </c>
      <c r="O39" s="12" t="s">
        <v>254</v>
      </c>
    </row>
    <row r="40" spans="1:15" x14ac:dyDescent="0.25">
      <c r="A40" s="30">
        <v>30</v>
      </c>
      <c r="B40" s="31" t="s">
        <v>224</v>
      </c>
      <c r="C40" s="32">
        <v>2</v>
      </c>
      <c r="D40" s="33" t="s">
        <v>255</v>
      </c>
      <c r="E40" s="48" t="str">
        <f t="shared" si="0"/>
        <v>Significantly Different</v>
      </c>
      <c r="G40" s="12">
        <f t="shared" si="1"/>
        <v>2</v>
      </c>
      <c r="H40" s="12">
        <f t="shared" si="2"/>
        <v>6</v>
      </c>
      <c r="I40" s="12" t="str">
        <f t="shared" si="3"/>
        <v>+/-</v>
      </c>
      <c r="J40" s="12" t="str">
        <f t="shared" si="4"/>
        <v>0.4</v>
      </c>
      <c r="K40" s="13">
        <f t="shared" si="5"/>
        <v>0.24316109422492402</v>
      </c>
      <c r="L40" s="13">
        <f t="shared" si="6"/>
        <v>3</v>
      </c>
      <c r="M40" s="13">
        <f t="shared" si="7"/>
        <v>0.25064471888253259</v>
      </c>
      <c r="N40" s="13">
        <f t="shared" si="8"/>
        <v>11.969133095543031</v>
      </c>
      <c r="O40" s="12" t="s">
        <v>214</v>
      </c>
    </row>
    <row r="41" spans="1:15" x14ac:dyDescent="0.25">
      <c r="A41" s="30">
        <v>31</v>
      </c>
      <c r="B41" s="31" t="s">
        <v>240</v>
      </c>
      <c r="C41" s="32">
        <v>1.8</v>
      </c>
      <c r="D41" s="33" t="s">
        <v>206</v>
      </c>
      <c r="E41" s="48" t="str">
        <f t="shared" si="0"/>
        <v>Significantly Different</v>
      </c>
      <c r="G41" s="12">
        <f t="shared" si="1"/>
        <v>1.8</v>
      </c>
      <c r="H41" s="12">
        <f t="shared" si="2"/>
        <v>6</v>
      </c>
      <c r="I41" s="12" t="str">
        <f t="shared" si="3"/>
        <v>+/-</v>
      </c>
      <c r="J41" s="12" t="str">
        <f t="shared" si="4"/>
        <v>0.1</v>
      </c>
      <c r="K41" s="13">
        <f t="shared" si="5"/>
        <v>6.0790273556231005E-2</v>
      </c>
      <c r="L41" s="13">
        <f t="shared" si="6"/>
        <v>3.2</v>
      </c>
      <c r="M41" s="13">
        <f t="shared" si="7"/>
        <v>8.5970429323592404E-2</v>
      </c>
      <c r="N41" s="13">
        <f t="shared" si="8"/>
        <v>37.222100961659862</v>
      </c>
      <c r="O41" s="12" t="s">
        <v>257</v>
      </c>
    </row>
    <row r="42" spans="1:15" x14ac:dyDescent="0.25">
      <c r="A42" s="30">
        <v>31</v>
      </c>
      <c r="B42" s="31" t="s">
        <v>263</v>
      </c>
      <c r="C42" s="32">
        <v>1.8</v>
      </c>
      <c r="D42" s="33" t="s">
        <v>210</v>
      </c>
      <c r="E42" s="48" t="str">
        <f t="shared" si="0"/>
        <v>Significantly Different</v>
      </c>
      <c r="G42" s="12">
        <f t="shared" si="1"/>
        <v>1.8</v>
      </c>
      <c r="H42" s="12">
        <f t="shared" si="2"/>
        <v>6</v>
      </c>
      <c r="I42" s="12" t="str">
        <f t="shared" si="3"/>
        <v>+/-</v>
      </c>
      <c r="J42" s="12" t="str">
        <f t="shared" si="4"/>
        <v>0.2</v>
      </c>
      <c r="K42" s="13">
        <f t="shared" si="5"/>
        <v>0.12158054711246201</v>
      </c>
      <c r="L42" s="13">
        <f t="shared" si="6"/>
        <v>3.2</v>
      </c>
      <c r="M42" s="13">
        <f t="shared" si="7"/>
        <v>0.1359311840425404</v>
      </c>
      <c r="N42" s="13">
        <f t="shared" si="8"/>
        <v>23.541323667117787</v>
      </c>
      <c r="O42" s="12" t="s">
        <v>252</v>
      </c>
    </row>
    <row r="43" spans="1:15" x14ac:dyDescent="0.25">
      <c r="A43" s="30">
        <v>33</v>
      </c>
      <c r="B43" s="31" t="s">
        <v>208</v>
      </c>
      <c r="C43" s="32">
        <v>1.7</v>
      </c>
      <c r="D43" s="33" t="s">
        <v>210</v>
      </c>
      <c r="E43" s="48" t="str">
        <f t="shared" si="0"/>
        <v>Significantly Different</v>
      </c>
      <c r="G43" s="12">
        <f t="shared" si="1"/>
        <v>1.7</v>
      </c>
      <c r="H43" s="12">
        <f t="shared" si="2"/>
        <v>6</v>
      </c>
      <c r="I43" s="12" t="str">
        <f t="shared" si="3"/>
        <v>+/-</v>
      </c>
      <c r="J43" s="12" t="str">
        <f t="shared" si="4"/>
        <v>0.2</v>
      </c>
      <c r="K43" s="13">
        <f t="shared" si="5"/>
        <v>0.12158054711246201</v>
      </c>
      <c r="L43" s="13">
        <f t="shared" si="6"/>
        <v>3.3</v>
      </c>
      <c r="M43" s="13">
        <f t="shared" si="7"/>
        <v>0.1359311840425404</v>
      </c>
      <c r="N43" s="13">
        <f t="shared" si="8"/>
        <v>24.276990031715219</v>
      </c>
      <c r="O43" s="12" t="s">
        <v>259</v>
      </c>
    </row>
    <row r="44" spans="1:15" x14ac:dyDescent="0.25">
      <c r="A44" s="30">
        <v>34</v>
      </c>
      <c r="B44" s="31" t="s">
        <v>251</v>
      </c>
      <c r="C44" s="32">
        <v>1.5</v>
      </c>
      <c r="D44" s="33" t="s">
        <v>206</v>
      </c>
      <c r="E44" s="48" t="str">
        <f t="shared" si="0"/>
        <v>Significantly Different</v>
      </c>
      <c r="G44" s="12">
        <f t="shared" si="1"/>
        <v>1.5</v>
      </c>
      <c r="H44" s="12">
        <f t="shared" si="2"/>
        <v>6</v>
      </c>
      <c r="I44" s="12" t="str">
        <f t="shared" si="3"/>
        <v>+/-</v>
      </c>
      <c r="J44" s="12" t="str">
        <f t="shared" si="4"/>
        <v>0.1</v>
      </c>
      <c r="K44" s="13">
        <f t="shared" si="5"/>
        <v>6.0790273556231005E-2</v>
      </c>
      <c r="L44" s="13">
        <f t="shared" si="6"/>
        <v>3.5</v>
      </c>
      <c r="M44" s="13">
        <f t="shared" si="7"/>
        <v>8.5970429323592404E-2</v>
      </c>
      <c r="N44" s="13">
        <f t="shared" si="8"/>
        <v>40.711672926815474</v>
      </c>
      <c r="O44" s="12" t="s">
        <v>261</v>
      </c>
    </row>
    <row r="45" spans="1:15" x14ac:dyDescent="0.25">
      <c r="A45" s="30">
        <v>34</v>
      </c>
      <c r="B45" s="31" t="s">
        <v>216</v>
      </c>
      <c r="C45" s="32">
        <v>1.5</v>
      </c>
      <c r="D45" s="33" t="s">
        <v>255</v>
      </c>
      <c r="E45" s="48" t="str">
        <f t="shared" si="0"/>
        <v>Significantly Different</v>
      </c>
      <c r="G45" s="12">
        <f t="shared" si="1"/>
        <v>1.5</v>
      </c>
      <c r="H45" s="12">
        <f t="shared" si="2"/>
        <v>6</v>
      </c>
      <c r="I45" s="12" t="str">
        <f t="shared" si="3"/>
        <v>+/-</v>
      </c>
      <c r="J45" s="12" t="str">
        <f t="shared" si="4"/>
        <v>0.4</v>
      </c>
      <c r="K45" s="13">
        <f t="shared" si="5"/>
        <v>0.24316109422492402</v>
      </c>
      <c r="L45" s="13">
        <f t="shared" si="6"/>
        <v>3.5</v>
      </c>
      <c r="M45" s="13">
        <f t="shared" si="7"/>
        <v>0.25064471888253259</v>
      </c>
      <c r="N45" s="13">
        <f t="shared" si="8"/>
        <v>13.963988611466869</v>
      </c>
      <c r="O45" s="12" t="s">
        <v>230</v>
      </c>
    </row>
    <row r="46" spans="1:15" x14ac:dyDescent="0.25">
      <c r="A46" s="30">
        <v>36</v>
      </c>
      <c r="B46" s="31" t="s">
        <v>241</v>
      </c>
      <c r="C46" s="32">
        <v>1.4</v>
      </c>
      <c r="D46" s="33" t="s">
        <v>210</v>
      </c>
      <c r="E46" s="48" t="str">
        <f t="shared" si="0"/>
        <v>Significantly Different</v>
      </c>
      <c r="G46" s="12">
        <f t="shared" si="1"/>
        <v>1.4</v>
      </c>
      <c r="H46" s="12">
        <f t="shared" si="2"/>
        <v>6</v>
      </c>
      <c r="I46" s="12" t="str">
        <f t="shared" si="3"/>
        <v>+/-</v>
      </c>
      <c r="J46" s="12" t="str">
        <f t="shared" si="4"/>
        <v>0.2</v>
      </c>
      <c r="K46" s="13">
        <f t="shared" si="5"/>
        <v>0.12158054711246201</v>
      </c>
      <c r="L46" s="13">
        <f t="shared" si="6"/>
        <v>3.6</v>
      </c>
      <c r="M46" s="13">
        <f t="shared" si="7"/>
        <v>0.1359311840425404</v>
      </c>
      <c r="N46" s="13">
        <f t="shared" si="8"/>
        <v>26.483989125507513</v>
      </c>
      <c r="O46" s="12" t="s">
        <v>243</v>
      </c>
    </row>
    <row r="47" spans="1:15" x14ac:dyDescent="0.25">
      <c r="A47" s="30">
        <v>37</v>
      </c>
      <c r="B47" s="31" t="s">
        <v>211</v>
      </c>
      <c r="C47" s="32">
        <v>1.3</v>
      </c>
      <c r="D47" s="33" t="s">
        <v>255</v>
      </c>
      <c r="E47" s="48" t="str">
        <f t="shared" si="0"/>
        <v>Significantly Different</v>
      </c>
      <c r="G47" s="12">
        <f t="shared" si="1"/>
        <v>1.3</v>
      </c>
      <c r="H47" s="12">
        <f t="shared" si="2"/>
        <v>6</v>
      </c>
      <c r="I47" s="12" t="str">
        <f t="shared" si="3"/>
        <v>+/-</v>
      </c>
      <c r="J47" s="12" t="str">
        <f t="shared" si="4"/>
        <v>0.4</v>
      </c>
      <c r="K47" s="13">
        <f t="shared" si="5"/>
        <v>0.24316109422492402</v>
      </c>
      <c r="L47" s="13">
        <f t="shared" si="6"/>
        <v>3.7</v>
      </c>
      <c r="M47" s="13">
        <f t="shared" si="7"/>
        <v>0.25064471888253259</v>
      </c>
      <c r="N47" s="13">
        <f t="shared" si="8"/>
        <v>14.761930817836404</v>
      </c>
      <c r="O47" s="12" t="s">
        <v>260</v>
      </c>
    </row>
    <row r="48" spans="1:15" x14ac:dyDescent="0.25">
      <c r="A48" s="30">
        <v>37</v>
      </c>
      <c r="B48" s="31" t="s">
        <v>233</v>
      </c>
      <c r="C48" s="32">
        <v>1.3</v>
      </c>
      <c r="D48" s="33" t="s">
        <v>210</v>
      </c>
      <c r="E48" s="48" t="str">
        <f t="shared" si="0"/>
        <v>Significantly Different</v>
      </c>
      <c r="G48" s="12">
        <f t="shared" si="1"/>
        <v>1.3</v>
      </c>
      <c r="H48" s="12">
        <f t="shared" si="2"/>
        <v>6</v>
      </c>
      <c r="I48" s="12" t="str">
        <f t="shared" si="3"/>
        <v>+/-</v>
      </c>
      <c r="J48" s="12" t="str">
        <f t="shared" si="4"/>
        <v>0.2</v>
      </c>
      <c r="K48" s="13">
        <f t="shared" si="5"/>
        <v>0.12158054711246201</v>
      </c>
      <c r="L48" s="13">
        <f t="shared" si="6"/>
        <v>3.7</v>
      </c>
      <c r="M48" s="13">
        <f t="shared" si="7"/>
        <v>0.1359311840425404</v>
      </c>
      <c r="N48" s="13">
        <f t="shared" si="8"/>
        <v>27.219655490104945</v>
      </c>
      <c r="O48" s="12" t="s">
        <v>239</v>
      </c>
    </row>
    <row r="49" spans="1:15" x14ac:dyDescent="0.25">
      <c r="A49" s="30">
        <v>37</v>
      </c>
      <c r="B49" s="31" t="s">
        <v>230</v>
      </c>
      <c r="C49" s="32">
        <v>1.3</v>
      </c>
      <c r="D49" s="33" t="s">
        <v>228</v>
      </c>
      <c r="E49" s="48" t="str">
        <f t="shared" si="0"/>
        <v>Significantly Different</v>
      </c>
      <c r="G49" s="12">
        <f t="shared" si="1"/>
        <v>1.3</v>
      </c>
      <c r="H49" s="12">
        <f t="shared" si="2"/>
        <v>6</v>
      </c>
      <c r="I49" s="12" t="str">
        <f t="shared" si="3"/>
        <v>+/-</v>
      </c>
      <c r="J49" s="12" t="str">
        <f t="shared" si="4"/>
        <v>0.3</v>
      </c>
      <c r="K49" s="13">
        <f t="shared" si="5"/>
        <v>0.18237082066869301</v>
      </c>
      <c r="L49" s="13">
        <f t="shared" si="6"/>
        <v>3.7</v>
      </c>
      <c r="M49" s="13">
        <f t="shared" si="7"/>
        <v>0.19223572402239389</v>
      </c>
      <c r="N49" s="13">
        <f t="shared" si="8"/>
        <v>19.24720297861484</v>
      </c>
      <c r="O49" s="12" t="s">
        <v>248</v>
      </c>
    </row>
    <row r="50" spans="1:15" x14ac:dyDescent="0.25">
      <c r="A50" s="30">
        <v>40</v>
      </c>
      <c r="B50" s="31" t="s">
        <v>225</v>
      </c>
      <c r="C50" s="32">
        <v>1.2</v>
      </c>
      <c r="D50" s="33" t="s">
        <v>206</v>
      </c>
      <c r="E50" s="48" t="str">
        <f t="shared" si="0"/>
        <v>Significantly Different</v>
      </c>
      <c r="G50" s="12">
        <f t="shared" si="1"/>
        <v>1.2</v>
      </c>
      <c r="H50" s="12">
        <f t="shared" si="2"/>
        <v>6</v>
      </c>
      <c r="I50" s="12" t="str">
        <f t="shared" si="3"/>
        <v>+/-</v>
      </c>
      <c r="J50" s="12" t="str">
        <f t="shared" si="4"/>
        <v>0.1</v>
      </c>
      <c r="K50" s="13">
        <f t="shared" si="5"/>
        <v>6.0790273556231005E-2</v>
      </c>
      <c r="L50" s="13">
        <f t="shared" si="6"/>
        <v>3.8</v>
      </c>
      <c r="M50" s="13">
        <f t="shared" si="7"/>
        <v>8.5970429323592404E-2</v>
      </c>
      <c r="N50" s="13">
        <f t="shared" si="8"/>
        <v>44.201244891971086</v>
      </c>
      <c r="O50" s="12" t="s">
        <v>245</v>
      </c>
    </row>
    <row r="51" spans="1:15" x14ac:dyDescent="0.25">
      <c r="A51" s="30">
        <v>40</v>
      </c>
      <c r="B51" s="31" t="s">
        <v>249</v>
      </c>
      <c r="C51" s="32">
        <v>1.2</v>
      </c>
      <c r="D51" s="33" t="s">
        <v>206</v>
      </c>
      <c r="E51" s="48" t="str">
        <f t="shared" si="0"/>
        <v>Significantly Different</v>
      </c>
      <c r="G51" s="12">
        <f t="shared" si="1"/>
        <v>1.2</v>
      </c>
      <c r="H51" s="12">
        <f t="shared" si="2"/>
        <v>6</v>
      </c>
      <c r="I51" s="12" t="str">
        <f t="shared" si="3"/>
        <v>+/-</v>
      </c>
      <c r="J51" s="12" t="str">
        <f t="shared" si="4"/>
        <v>0.1</v>
      </c>
      <c r="K51" s="13">
        <f t="shared" si="5"/>
        <v>6.0790273556231005E-2</v>
      </c>
      <c r="L51" s="13">
        <f t="shared" si="6"/>
        <v>3.8</v>
      </c>
      <c r="M51" s="13">
        <f t="shared" si="7"/>
        <v>8.5970429323592404E-2</v>
      </c>
      <c r="N51" s="13">
        <f t="shared" si="8"/>
        <v>44.201244891971086</v>
      </c>
      <c r="O51" s="12" t="s">
        <v>263</v>
      </c>
    </row>
    <row r="52" spans="1:15" x14ac:dyDescent="0.25">
      <c r="A52" s="30">
        <v>42</v>
      </c>
      <c r="B52" s="31" t="s">
        <v>219</v>
      </c>
      <c r="C52" s="32">
        <v>1</v>
      </c>
      <c r="D52" s="33" t="s">
        <v>210</v>
      </c>
      <c r="E52" s="48" t="str">
        <f t="shared" si="0"/>
        <v>Significantly Different</v>
      </c>
      <c r="G52" s="12">
        <f t="shared" si="1"/>
        <v>1</v>
      </c>
      <c r="H52" s="12">
        <f t="shared" si="2"/>
        <v>6</v>
      </c>
      <c r="I52" s="12" t="str">
        <f t="shared" si="3"/>
        <v>+/-</v>
      </c>
      <c r="J52" s="12" t="str">
        <f t="shared" si="4"/>
        <v>0.2</v>
      </c>
      <c r="K52" s="13">
        <f t="shared" si="5"/>
        <v>0.12158054711246201</v>
      </c>
      <c r="L52" s="13">
        <f t="shared" si="6"/>
        <v>4</v>
      </c>
      <c r="M52" s="13">
        <f t="shared" si="7"/>
        <v>0.1359311840425404</v>
      </c>
      <c r="N52" s="13">
        <f t="shared" si="8"/>
        <v>29.426654583897236</v>
      </c>
      <c r="O52" s="12" t="s">
        <v>238</v>
      </c>
    </row>
    <row r="53" spans="1:15" x14ac:dyDescent="0.25">
      <c r="A53" s="30">
        <v>42</v>
      </c>
      <c r="B53" s="31" t="s">
        <v>250</v>
      </c>
      <c r="C53" s="32">
        <v>1</v>
      </c>
      <c r="D53" s="33" t="s">
        <v>206</v>
      </c>
      <c r="E53" s="48" t="str">
        <f t="shared" si="0"/>
        <v>Significantly Different</v>
      </c>
      <c r="G53" s="12">
        <f t="shared" si="1"/>
        <v>1</v>
      </c>
      <c r="H53" s="12">
        <f t="shared" si="2"/>
        <v>6</v>
      </c>
      <c r="I53" s="12" t="str">
        <f t="shared" si="3"/>
        <v>+/-</v>
      </c>
      <c r="J53" s="12" t="str">
        <f t="shared" si="4"/>
        <v>0.1</v>
      </c>
      <c r="K53" s="13">
        <f t="shared" si="5"/>
        <v>6.0790273556231005E-2</v>
      </c>
      <c r="L53" s="13">
        <f t="shared" si="6"/>
        <v>4</v>
      </c>
      <c r="M53" s="13">
        <f t="shared" si="7"/>
        <v>8.5970429323592404E-2</v>
      </c>
      <c r="N53" s="13">
        <f t="shared" si="8"/>
        <v>46.527626202074828</v>
      </c>
      <c r="O53" s="12" t="s">
        <v>251</v>
      </c>
    </row>
    <row r="54" spans="1:15" x14ac:dyDescent="0.25">
      <c r="A54" s="30">
        <v>42</v>
      </c>
      <c r="B54" s="31" t="s">
        <v>243</v>
      </c>
      <c r="C54" s="32">
        <v>1</v>
      </c>
      <c r="D54" s="33" t="s">
        <v>206</v>
      </c>
      <c r="E54" s="48" t="str">
        <f t="shared" si="0"/>
        <v>Significantly Different</v>
      </c>
      <c r="G54" s="12">
        <f t="shared" si="1"/>
        <v>1</v>
      </c>
      <c r="H54" s="12">
        <f t="shared" si="2"/>
        <v>6</v>
      </c>
      <c r="I54" s="12" t="str">
        <f t="shared" si="3"/>
        <v>+/-</v>
      </c>
      <c r="J54" s="12" t="str">
        <f t="shared" si="4"/>
        <v>0.1</v>
      </c>
      <c r="K54" s="13">
        <f t="shared" si="5"/>
        <v>6.0790273556231005E-2</v>
      </c>
      <c r="L54" s="13">
        <f t="shared" si="6"/>
        <v>4</v>
      </c>
      <c r="M54" s="13">
        <f t="shared" si="7"/>
        <v>8.5970429323592404E-2</v>
      </c>
      <c r="N54" s="13">
        <f t="shared" si="8"/>
        <v>46.527626202074828</v>
      </c>
      <c r="O54" s="12" t="s">
        <v>258</v>
      </c>
    </row>
    <row r="55" spans="1:15" x14ac:dyDescent="0.25">
      <c r="A55" s="30">
        <v>45</v>
      </c>
      <c r="B55" s="31" t="s">
        <v>242</v>
      </c>
      <c r="C55" s="32">
        <v>0.9</v>
      </c>
      <c r="D55" s="33" t="s">
        <v>206</v>
      </c>
      <c r="E55" s="48" t="str">
        <f t="shared" si="0"/>
        <v>Significantly Different</v>
      </c>
      <c r="G55" s="12">
        <f t="shared" si="1"/>
        <v>0.9</v>
      </c>
      <c r="H55" s="12">
        <f t="shared" si="2"/>
        <v>6</v>
      </c>
      <c r="I55" s="12" t="str">
        <f t="shared" si="3"/>
        <v>+/-</v>
      </c>
      <c r="J55" s="12" t="str">
        <f t="shared" si="4"/>
        <v>0.1</v>
      </c>
      <c r="K55" s="13">
        <f t="shared" si="5"/>
        <v>6.0790273556231005E-2</v>
      </c>
      <c r="L55" s="13">
        <f t="shared" si="6"/>
        <v>4.0999999999999996</v>
      </c>
      <c r="M55" s="13">
        <f t="shared" si="7"/>
        <v>8.5970429323592404E-2</v>
      </c>
      <c r="N55" s="13">
        <f t="shared" si="8"/>
        <v>47.690816857126691</v>
      </c>
      <c r="O55" s="12" t="s">
        <v>232</v>
      </c>
    </row>
    <row r="56" spans="1:15" x14ac:dyDescent="0.25">
      <c r="A56" s="30">
        <v>46</v>
      </c>
      <c r="B56" s="31" t="s">
        <v>214</v>
      </c>
      <c r="C56" s="32">
        <v>0.7</v>
      </c>
      <c r="D56" s="33" t="s">
        <v>210</v>
      </c>
      <c r="E56" s="48" t="str">
        <f t="shared" si="0"/>
        <v>Significantly Different</v>
      </c>
      <c r="G56" s="12">
        <f t="shared" si="1"/>
        <v>0.7</v>
      </c>
      <c r="H56" s="12">
        <f t="shared" si="2"/>
        <v>6</v>
      </c>
      <c r="I56" s="12" t="str">
        <f t="shared" si="3"/>
        <v>+/-</v>
      </c>
      <c r="J56" s="12" t="str">
        <f t="shared" si="4"/>
        <v>0.2</v>
      </c>
      <c r="K56" s="13">
        <f t="shared" si="5"/>
        <v>0.12158054711246201</v>
      </c>
      <c r="L56" s="13">
        <f t="shared" si="6"/>
        <v>4.3</v>
      </c>
      <c r="M56" s="13">
        <f t="shared" si="7"/>
        <v>0.1359311840425404</v>
      </c>
      <c r="N56" s="13">
        <f t="shared" si="8"/>
        <v>31.633653677689527</v>
      </c>
      <c r="O56" s="12" t="s">
        <v>209</v>
      </c>
    </row>
    <row r="57" spans="1:15" x14ac:dyDescent="0.25">
      <c r="A57" s="30">
        <v>46</v>
      </c>
      <c r="B57" s="31" t="s">
        <v>238</v>
      </c>
      <c r="C57" s="32">
        <v>0.7</v>
      </c>
      <c r="D57" s="33" t="s">
        <v>210</v>
      </c>
      <c r="E57" s="48" t="str">
        <f t="shared" si="0"/>
        <v>Significantly Different</v>
      </c>
      <c r="G57" s="12">
        <f t="shared" si="1"/>
        <v>0.7</v>
      </c>
      <c r="H57" s="12">
        <f t="shared" si="2"/>
        <v>6</v>
      </c>
      <c r="I57" s="12" t="str">
        <f t="shared" si="3"/>
        <v>+/-</v>
      </c>
      <c r="J57" s="12" t="str">
        <f t="shared" si="4"/>
        <v>0.2</v>
      </c>
      <c r="K57" s="13">
        <f t="shared" si="5"/>
        <v>0.12158054711246201</v>
      </c>
      <c r="L57" s="13">
        <f t="shared" si="6"/>
        <v>4.3</v>
      </c>
      <c r="M57" s="13">
        <f t="shared" si="7"/>
        <v>0.1359311840425404</v>
      </c>
      <c r="N57" s="13">
        <f t="shared" si="8"/>
        <v>31.633653677689527</v>
      </c>
      <c r="O57" s="12" t="s">
        <v>262</v>
      </c>
    </row>
    <row r="58" spans="1:15" x14ac:dyDescent="0.25">
      <c r="A58" s="30">
        <v>48</v>
      </c>
      <c r="B58" s="31" t="s">
        <v>223</v>
      </c>
      <c r="C58" s="32">
        <v>0.5</v>
      </c>
      <c r="D58" s="33" t="s">
        <v>210</v>
      </c>
      <c r="E58" s="48" t="str">
        <f t="shared" si="0"/>
        <v>Significantly Different</v>
      </c>
      <c r="G58" s="12">
        <f t="shared" si="1"/>
        <v>0.5</v>
      </c>
      <c r="H58" s="12">
        <f t="shared" si="2"/>
        <v>6</v>
      </c>
      <c r="I58" s="12" t="str">
        <f t="shared" si="3"/>
        <v>+/-</v>
      </c>
      <c r="J58" s="12" t="str">
        <f t="shared" si="4"/>
        <v>0.2</v>
      </c>
      <c r="K58" s="13">
        <f t="shared" si="5"/>
        <v>0.12158054711246201</v>
      </c>
      <c r="L58" s="13">
        <f t="shared" si="6"/>
        <v>4.5</v>
      </c>
      <c r="M58" s="13">
        <f t="shared" si="7"/>
        <v>0.1359311840425404</v>
      </c>
      <c r="N58" s="13">
        <f t="shared" si="8"/>
        <v>33.104986406884386</v>
      </c>
      <c r="O58" s="12" t="s">
        <v>256</v>
      </c>
    </row>
    <row r="59" spans="1:15" x14ac:dyDescent="0.25">
      <c r="A59" s="30">
        <v>49</v>
      </c>
      <c r="B59" s="31" t="s">
        <v>209</v>
      </c>
      <c r="C59" s="32">
        <v>0.4</v>
      </c>
      <c r="D59" s="33" t="s">
        <v>206</v>
      </c>
      <c r="E59" s="48" t="str">
        <f t="shared" si="0"/>
        <v>Significantly Different</v>
      </c>
      <c r="G59" s="12">
        <f t="shared" si="1"/>
        <v>0.4</v>
      </c>
      <c r="H59" s="12">
        <f t="shared" si="2"/>
        <v>6</v>
      </c>
      <c r="I59" s="12" t="str">
        <f t="shared" si="3"/>
        <v>+/-</v>
      </c>
      <c r="J59" s="12" t="str">
        <f t="shared" si="4"/>
        <v>0.1</v>
      </c>
      <c r="K59" s="13">
        <f t="shared" si="5"/>
        <v>6.0790273556231005E-2</v>
      </c>
      <c r="L59" s="13">
        <f t="shared" si="6"/>
        <v>4.5999999999999996</v>
      </c>
      <c r="M59" s="13">
        <f t="shared" si="7"/>
        <v>8.5970429323592404E-2</v>
      </c>
      <c r="N59" s="13">
        <f t="shared" si="8"/>
        <v>53.506770132386045</v>
      </c>
      <c r="O59" s="12" t="s">
        <v>212</v>
      </c>
    </row>
    <row r="60" spans="1:15" x14ac:dyDescent="0.25">
      <c r="A60" s="30">
        <v>49</v>
      </c>
      <c r="B60" s="31" t="s">
        <v>212</v>
      </c>
      <c r="C60" s="32">
        <v>0.4</v>
      </c>
      <c r="D60" s="33" t="s">
        <v>206</v>
      </c>
      <c r="E60" s="48" t="str">
        <f t="shared" si="0"/>
        <v>Significantly Different</v>
      </c>
      <c r="G60" s="12">
        <f t="shared" si="1"/>
        <v>0.4</v>
      </c>
      <c r="H60" s="12">
        <f t="shared" si="2"/>
        <v>6</v>
      </c>
      <c r="I60" s="12" t="str">
        <f t="shared" si="3"/>
        <v>+/-</v>
      </c>
      <c r="J60" s="12" t="str">
        <f t="shared" si="4"/>
        <v>0.1</v>
      </c>
      <c r="K60" s="13">
        <f t="shared" si="5"/>
        <v>6.0790273556231005E-2</v>
      </c>
      <c r="L60" s="13">
        <f t="shared" si="6"/>
        <v>4.5999999999999996</v>
      </c>
      <c r="M60" s="13">
        <f t="shared" si="7"/>
        <v>8.5970429323592404E-2</v>
      </c>
      <c r="N60" s="13">
        <f t="shared" si="8"/>
        <v>53.506770132386045</v>
      </c>
      <c r="O60" s="12" t="s">
        <v>234</v>
      </c>
    </row>
    <row r="61" spans="1:15" x14ac:dyDescent="0.25">
      <c r="A61" s="30">
        <v>51</v>
      </c>
      <c r="B61" s="31" t="s">
        <v>207</v>
      </c>
      <c r="C61" s="32">
        <v>0.2</v>
      </c>
      <c r="D61" s="33" t="s">
        <v>206</v>
      </c>
      <c r="E61" s="48" t="str">
        <f t="shared" si="0"/>
        <v>Significantly Different</v>
      </c>
      <c r="G61" s="12">
        <f t="shared" si="1"/>
        <v>0.2</v>
      </c>
      <c r="H61" s="12">
        <f t="shared" si="2"/>
        <v>6</v>
      </c>
      <c r="I61" s="12" t="str">
        <f t="shared" si="3"/>
        <v>+/-</v>
      </c>
      <c r="J61" s="12" t="str">
        <f t="shared" si="4"/>
        <v>0.1</v>
      </c>
      <c r="K61" s="13">
        <f t="shared" si="5"/>
        <v>6.0790273556231005E-2</v>
      </c>
      <c r="L61" s="13">
        <f t="shared" si="6"/>
        <v>4.8</v>
      </c>
      <c r="M61" s="13">
        <f t="shared" si="7"/>
        <v>8.5970429323592404E-2</v>
      </c>
      <c r="N61" s="13">
        <f t="shared" si="8"/>
        <v>55.833151442489793</v>
      </c>
      <c r="O61" s="12" t="s">
        <v>216</v>
      </c>
    </row>
    <row r="62" spans="1:15" ht="15.75" thickBot="1" x14ac:dyDescent="0.3">
      <c r="A62" s="36"/>
      <c r="B62" s="37" t="s">
        <v>264</v>
      </c>
      <c r="C62" s="38">
        <v>17.3</v>
      </c>
      <c r="D62" s="39" t="s">
        <v>217</v>
      </c>
      <c r="E62" s="49" t="str">
        <f t="shared" si="0"/>
        <v>Significantly Different</v>
      </c>
      <c r="G62" s="12">
        <f t="shared" si="1"/>
        <v>17.3</v>
      </c>
      <c r="H62" s="12">
        <f t="shared" si="2"/>
        <v>6</v>
      </c>
      <c r="I62" s="12" t="str">
        <f t="shared" si="3"/>
        <v>+/-</v>
      </c>
      <c r="J62" s="12" t="str">
        <f t="shared" si="4"/>
        <v>0.5</v>
      </c>
      <c r="K62" s="13">
        <f t="shared" si="5"/>
        <v>0.303951367781155</v>
      </c>
      <c r="L62" s="13">
        <f t="shared" si="6"/>
        <v>-12.3</v>
      </c>
      <c r="M62" s="13">
        <f t="shared" si="7"/>
        <v>0.30997079109986531</v>
      </c>
      <c r="N62" s="13">
        <f t="shared" si="8"/>
        <v>-39.681158203184474</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509" priority="5" operator="equal">
      <formula>"State Selected"</formula>
    </cfRule>
    <cfRule type="cellIs" dxfId="508" priority="6" operator="equal">
      <formula>"Not Significantly Different"</formula>
    </cfRule>
  </conditionalFormatting>
  <conditionalFormatting sqref="E10:E62">
    <cfRule type="cellIs" dxfId="507" priority="1" operator="equal">
      <formula>"OTHER ERROR"</formula>
    </cfRule>
    <cfRule type="cellIs" dxfId="506" priority="2" operator="equal">
      <formula>"Statistical Test not applicable"</formula>
    </cfRule>
    <cfRule type="cellIs" dxfId="505" priority="3" operator="equal">
      <formula>"Geography Selected"</formula>
    </cfRule>
    <cfRule type="cellIs" dxfId="504"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A184308D-8C57-4FEC-BC35-D36959193AB6}">
      <formula1>$O$10:$O$62</formula1>
    </dataValidation>
  </dataValidation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4DBF3-10D6-43CF-A256-E7D23A8F1528}">
  <sheetPr codeName="Sheet156"/>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155</v>
      </c>
    </row>
    <row r="2" spans="1:16" x14ac:dyDescent="0.25">
      <c r="A2" s="14" t="s">
        <v>181</v>
      </c>
      <c r="B2" s="12" t="s">
        <v>714</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39.200000000000003</v>
      </c>
      <c r="C6" s="12" t="s">
        <v>188</v>
      </c>
      <c r="H6" s="19" t="s">
        <v>189</v>
      </c>
      <c r="I6" s="12">
        <f>VLOOKUP($B$4,$B$9:$K$62,6,FALSE)</f>
        <v>39.200000000000003</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39.200000000000003</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39.200000000000003</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229</v>
      </c>
      <c r="C11" s="32">
        <v>92.3</v>
      </c>
      <c r="D11" s="35" t="s">
        <v>206</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92.3</v>
      </c>
      <c r="H11" s="12">
        <f t="shared" ref="H11:H62" si="2">LEN(TRIM(D11))</f>
        <v>6</v>
      </c>
      <c r="I11" s="12" t="str">
        <f t="shared" ref="I11:I62" si="3">IF(H11&gt;=3,MID(TRIM(D11),1,3),"NO")</f>
        <v>+/-</v>
      </c>
      <c r="J11" s="12" t="str">
        <f t="shared" ref="J11:J62" si="4">IF(TRIM(I11)="+/-",MID(TRIM(D11),4,H11-3),D11)</f>
        <v>0.1</v>
      </c>
      <c r="K11" s="13">
        <f t="shared" ref="K11:K62" si="5">IF(TRIM(J11)="*****",0,IF(ISERROR(VALUE(J11)),"NA",VALUE(J11/$I$4)))</f>
        <v>6.0790273556231005E-2</v>
      </c>
      <c r="L11" s="13">
        <f t="shared" ref="L11:L62" si="6">IF(AND(ISNUMBER(G11),ISNUMBER($I$6)),$I$6-G11,"N/A")</f>
        <v>-53.099999999999994</v>
      </c>
      <c r="M11" s="13">
        <f t="shared" ref="M11:M62" si="7">IF(AND(ISNUMBER(K11),ISNUMBER($I$7)),SQRT(K11^2+($I$7)^2),"N/A")</f>
        <v>8.5970429323592404E-2</v>
      </c>
      <c r="N11" s="13">
        <f>IF(AND(ISNUMBER(L11),ISNUMBER(M11),M11&lt;&gt;0),L11/M11,"NA")</f>
        <v>-617.65423783254323</v>
      </c>
      <c r="O11" s="12" t="s">
        <v>208</v>
      </c>
    </row>
    <row r="12" spans="1:16" x14ac:dyDescent="0.25">
      <c r="A12" s="30">
        <v>2</v>
      </c>
      <c r="B12" s="31" t="s">
        <v>263</v>
      </c>
      <c r="C12" s="32">
        <v>71.7</v>
      </c>
      <c r="D12" s="33" t="s">
        <v>217</v>
      </c>
      <c r="E12" s="48" t="str">
        <f t="shared" si="0"/>
        <v>Significantly Different</v>
      </c>
      <c r="G12" s="12">
        <f t="shared" si="1"/>
        <v>71.7</v>
      </c>
      <c r="H12" s="12">
        <f t="shared" si="2"/>
        <v>6</v>
      </c>
      <c r="I12" s="12" t="str">
        <f t="shared" si="3"/>
        <v>+/-</v>
      </c>
      <c r="J12" s="12" t="str">
        <f t="shared" si="4"/>
        <v>0.5</v>
      </c>
      <c r="K12" s="13">
        <f t="shared" si="5"/>
        <v>0.303951367781155</v>
      </c>
      <c r="L12" s="13">
        <f t="shared" si="6"/>
        <v>-32.5</v>
      </c>
      <c r="M12" s="13">
        <f t="shared" si="7"/>
        <v>0.30997079109986531</v>
      </c>
      <c r="N12" s="13">
        <f t="shared" ref="N12:N62" si="8">IF(AND(ISNUMBER(L12),ISNUMBER(M12),M12&lt;&gt;0),L12/M12,"NA")</f>
        <v>-104.84858874825164</v>
      </c>
      <c r="O12" s="12" t="s">
        <v>211</v>
      </c>
    </row>
    <row r="13" spans="1:16" x14ac:dyDescent="0.25">
      <c r="A13" s="30">
        <v>3</v>
      </c>
      <c r="B13" s="31" t="s">
        <v>208</v>
      </c>
      <c r="C13" s="32">
        <v>65.7</v>
      </c>
      <c r="D13" s="33" t="s">
        <v>253</v>
      </c>
      <c r="E13" s="48" t="str">
        <f t="shared" si="0"/>
        <v>Significantly Different</v>
      </c>
      <c r="G13" s="12">
        <f t="shared" si="1"/>
        <v>65.7</v>
      </c>
      <c r="H13" s="12">
        <f t="shared" si="2"/>
        <v>6</v>
      </c>
      <c r="I13" s="12" t="str">
        <f t="shared" si="3"/>
        <v>+/-</v>
      </c>
      <c r="J13" s="12" t="str">
        <f t="shared" si="4"/>
        <v>0.6</v>
      </c>
      <c r="K13" s="13">
        <f t="shared" si="5"/>
        <v>0.36474164133738601</v>
      </c>
      <c r="L13" s="13">
        <f t="shared" si="6"/>
        <v>-26.5</v>
      </c>
      <c r="M13" s="13">
        <f t="shared" si="7"/>
        <v>0.36977279819442066</v>
      </c>
      <c r="N13" s="13">
        <f t="shared" si="8"/>
        <v>-71.66562854108787</v>
      </c>
      <c r="O13" s="12" t="s">
        <v>213</v>
      </c>
    </row>
    <row r="14" spans="1:16" x14ac:dyDescent="0.25">
      <c r="A14" s="30">
        <v>4</v>
      </c>
      <c r="B14" s="31" t="s">
        <v>241</v>
      </c>
      <c r="C14" s="32">
        <v>64.400000000000006</v>
      </c>
      <c r="D14" s="33" t="s">
        <v>253</v>
      </c>
      <c r="E14" s="48" t="str">
        <f t="shared" si="0"/>
        <v>Significantly Different</v>
      </c>
      <c r="G14" s="12">
        <f t="shared" si="1"/>
        <v>64.400000000000006</v>
      </c>
      <c r="H14" s="12">
        <f t="shared" si="2"/>
        <v>6</v>
      </c>
      <c r="I14" s="12" t="str">
        <f t="shared" si="3"/>
        <v>+/-</v>
      </c>
      <c r="J14" s="12" t="str">
        <f t="shared" si="4"/>
        <v>0.6</v>
      </c>
      <c r="K14" s="13">
        <f t="shared" si="5"/>
        <v>0.36474164133738601</v>
      </c>
      <c r="L14" s="13">
        <f t="shared" si="6"/>
        <v>-25.200000000000003</v>
      </c>
      <c r="M14" s="13">
        <f t="shared" si="7"/>
        <v>0.36977279819442066</v>
      </c>
      <c r="N14" s="13">
        <f t="shared" si="8"/>
        <v>-68.149956197562815</v>
      </c>
      <c r="O14" s="12" t="s">
        <v>215</v>
      </c>
    </row>
    <row r="15" spans="1:16" x14ac:dyDescent="0.25">
      <c r="A15" s="30">
        <v>5</v>
      </c>
      <c r="B15" s="31" t="s">
        <v>261</v>
      </c>
      <c r="C15" s="32">
        <v>63.6</v>
      </c>
      <c r="D15" s="33" t="s">
        <v>255</v>
      </c>
      <c r="E15" s="48" t="str">
        <f t="shared" si="0"/>
        <v>Significantly Different</v>
      </c>
      <c r="G15" s="12">
        <f t="shared" si="1"/>
        <v>63.6</v>
      </c>
      <c r="H15" s="12">
        <f t="shared" si="2"/>
        <v>6</v>
      </c>
      <c r="I15" s="12" t="str">
        <f t="shared" si="3"/>
        <v>+/-</v>
      </c>
      <c r="J15" s="12" t="str">
        <f t="shared" si="4"/>
        <v>0.4</v>
      </c>
      <c r="K15" s="13">
        <f t="shared" si="5"/>
        <v>0.24316109422492402</v>
      </c>
      <c r="L15" s="13">
        <f t="shared" si="6"/>
        <v>-24.4</v>
      </c>
      <c r="M15" s="13">
        <f t="shared" si="7"/>
        <v>0.25064471888253259</v>
      </c>
      <c r="N15" s="13">
        <f t="shared" si="8"/>
        <v>-97.348949177083313</v>
      </c>
      <c r="O15" s="12" t="s">
        <v>218</v>
      </c>
    </row>
    <row r="16" spans="1:16" x14ac:dyDescent="0.25">
      <c r="A16" s="30">
        <v>6</v>
      </c>
      <c r="B16" s="31" t="s">
        <v>251</v>
      </c>
      <c r="C16" s="32">
        <v>62.5</v>
      </c>
      <c r="D16" s="33" t="s">
        <v>217</v>
      </c>
      <c r="E16" s="48" t="str">
        <f t="shared" si="0"/>
        <v>Significantly Different</v>
      </c>
      <c r="G16" s="12">
        <f t="shared" si="1"/>
        <v>62.5</v>
      </c>
      <c r="H16" s="12">
        <f t="shared" si="2"/>
        <v>6</v>
      </c>
      <c r="I16" s="12" t="str">
        <f t="shared" si="3"/>
        <v>+/-</v>
      </c>
      <c r="J16" s="12" t="str">
        <f t="shared" si="4"/>
        <v>0.5</v>
      </c>
      <c r="K16" s="13">
        <f t="shared" si="5"/>
        <v>0.303951367781155</v>
      </c>
      <c r="L16" s="13">
        <f t="shared" si="6"/>
        <v>-23.299999999999997</v>
      </c>
      <c r="M16" s="13">
        <f t="shared" si="7"/>
        <v>0.30997079109986531</v>
      </c>
      <c r="N16" s="13">
        <f t="shared" si="8"/>
        <v>-75.168372856438864</v>
      </c>
      <c r="O16" s="12" t="s">
        <v>220</v>
      </c>
    </row>
    <row r="17" spans="1:15" x14ac:dyDescent="0.25">
      <c r="A17" s="30">
        <v>7</v>
      </c>
      <c r="B17" s="31" t="s">
        <v>258</v>
      </c>
      <c r="C17" s="32">
        <v>60.6</v>
      </c>
      <c r="D17" s="33" t="s">
        <v>228</v>
      </c>
      <c r="E17" s="48" t="str">
        <f t="shared" si="0"/>
        <v>Significantly Different</v>
      </c>
      <c r="G17" s="12">
        <f t="shared" si="1"/>
        <v>60.6</v>
      </c>
      <c r="H17" s="12">
        <f t="shared" si="2"/>
        <v>6</v>
      </c>
      <c r="I17" s="12" t="str">
        <f t="shared" si="3"/>
        <v>+/-</v>
      </c>
      <c r="J17" s="12" t="str">
        <f t="shared" si="4"/>
        <v>0.3</v>
      </c>
      <c r="K17" s="13">
        <f t="shared" si="5"/>
        <v>0.18237082066869301</v>
      </c>
      <c r="L17" s="13">
        <f t="shared" si="6"/>
        <v>-21.4</v>
      </c>
      <c r="M17" s="13">
        <f t="shared" si="7"/>
        <v>0.19223572402239389</v>
      </c>
      <c r="N17" s="13">
        <f t="shared" si="8"/>
        <v>-111.32166047090745</v>
      </c>
      <c r="O17" s="12" t="s">
        <v>222</v>
      </c>
    </row>
    <row r="18" spans="1:15" x14ac:dyDescent="0.25">
      <c r="A18" s="30">
        <v>8</v>
      </c>
      <c r="B18" s="31" t="s">
        <v>213</v>
      </c>
      <c r="C18" s="32">
        <v>60.4</v>
      </c>
      <c r="D18" s="33" t="s">
        <v>217</v>
      </c>
      <c r="E18" s="48" t="str">
        <f t="shared" si="0"/>
        <v>Significantly Different</v>
      </c>
      <c r="G18" s="12">
        <f t="shared" si="1"/>
        <v>60.4</v>
      </c>
      <c r="H18" s="12">
        <f t="shared" si="2"/>
        <v>6</v>
      </c>
      <c r="I18" s="12" t="str">
        <f t="shared" si="3"/>
        <v>+/-</v>
      </c>
      <c r="J18" s="12" t="str">
        <f t="shared" si="4"/>
        <v>0.5</v>
      </c>
      <c r="K18" s="13">
        <f t="shared" si="5"/>
        <v>0.303951367781155</v>
      </c>
      <c r="L18" s="13">
        <f t="shared" si="6"/>
        <v>-21.199999999999996</v>
      </c>
      <c r="M18" s="13">
        <f t="shared" si="7"/>
        <v>0.30997079109986531</v>
      </c>
      <c r="N18" s="13">
        <f t="shared" si="8"/>
        <v>-68.393540968090292</v>
      </c>
      <c r="O18" s="12" t="s">
        <v>224</v>
      </c>
    </row>
    <row r="19" spans="1:15" x14ac:dyDescent="0.25">
      <c r="A19" s="30">
        <v>9</v>
      </c>
      <c r="B19" s="31" t="s">
        <v>250</v>
      </c>
      <c r="C19" s="32">
        <v>57.2</v>
      </c>
      <c r="D19" s="33" t="s">
        <v>294</v>
      </c>
      <c r="E19" s="48" t="str">
        <f t="shared" si="0"/>
        <v>Significantly Different</v>
      </c>
      <c r="G19" s="12">
        <f t="shared" si="1"/>
        <v>57.2</v>
      </c>
      <c r="H19" s="12">
        <f t="shared" si="2"/>
        <v>6</v>
      </c>
      <c r="I19" s="12" t="str">
        <f t="shared" si="3"/>
        <v>+/-</v>
      </c>
      <c r="J19" s="12" t="str">
        <f t="shared" si="4"/>
        <v>0.8</v>
      </c>
      <c r="K19" s="13">
        <f t="shared" si="5"/>
        <v>0.48632218844984804</v>
      </c>
      <c r="L19" s="13">
        <f t="shared" si="6"/>
        <v>-18</v>
      </c>
      <c r="M19" s="13">
        <f t="shared" si="7"/>
        <v>0.49010685399991183</v>
      </c>
      <c r="N19" s="13">
        <f t="shared" si="8"/>
        <v>-36.726684911864623</v>
      </c>
      <c r="O19" s="12" t="s">
        <v>226</v>
      </c>
    </row>
    <row r="20" spans="1:15" x14ac:dyDescent="0.25">
      <c r="A20" s="30">
        <v>10</v>
      </c>
      <c r="B20" s="31" t="s">
        <v>256</v>
      </c>
      <c r="C20" s="32">
        <v>55.9</v>
      </c>
      <c r="D20" s="35" t="s">
        <v>217</v>
      </c>
      <c r="E20" s="48" t="str">
        <f t="shared" si="0"/>
        <v>Significantly Different</v>
      </c>
      <c r="G20" s="12">
        <f t="shared" si="1"/>
        <v>55.9</v>
      </c>
      <c r="H20" s="12">
        <f t="shared" si="2"/>
        <v>6</v>
      </c>
      <c r="I20" s="12" t="str">
        <f t="shared" si="3"/>
        <v>+/-</v>
      </c>
      <c r="J20" s="12" t="str">
        <f t="shared" si="4"/>
        <v>0.5</v>
      </c>
      <c r="K20" s="13">
        <f t="shared" si="5"/>
        <v>0.303951367781155</v>
      </c>
      <c r="L20" s="13">
        <f t="shared" si="6"/>
        <v>-16.699999999999996</v>
      </c>
      <c r="M20" s="13">
        <f t="shared" si="7"/>
        <v>0.30997079109986531</v>
      </c>
      <c r="N20" s="13">
        <f t="shared" si="8"/>
        <v>-53.876044064486216</v>
      </c>
      <c r="O20" s="12" t="s">
        <v>229</v>
      </c>
    </row>
    <row r="21" spans="1:15" x14ac:dyDescent="0.25">
      <c r="A21" s="30">
        <v>11</v>
      </c>
      <c r="B21" s="31" t="s">
        <v>231</v>
      </c>
      <c r="C21" s="32">
        <v>55.3</v>
      </c>
      <c r="D21" s="33" t="s">
        <v>255</v>
      </c>
      <c r="E21" s="48" t="str">
        <f t="shared" si="0"/>
        <v>Significantly Different</v>
      </c>
      <c r="G21" s="12">
        <f t="shared" si="1"/>
        <v>55.3</v>
      </c>
      <c r="H21" s="12">
        <f t="shared" si="2"/>
        <v>6</v>
      </c>
      <c r="I21" s="12" t="str">
        <f t="shared" si="3"/>
        <v>+/-</v>
      </c>
      <c r="J21" s="12" t="str">
        <f t="shared" si="4"/>
        <v>0.4</v>
      </c>
      <c r="K21" s="13">
        <f t="shared" si="5"/>
        <v>0.24316109422492402</v>
      </c>
      <c r="L21" s="13">
        <f t="shared" si="6"/>
        <v>-16.099999999999994</v>
      </c>
      <c r="M21" s="13">
        <f t="shared" si="7"/>
        <v>0.25064471888253259</v>
      </c>
      <c r="N21" s="13">
        <f t="shared" si="8"/>
        <v>-64.23434761274757</v>
      </c>
      <c r="O21" s="12" t="s">
        <v>231</v>
      </c>
    </row>
    <row r="22" spans="1:15" x14ac:dyDescent="0.25">
      <c r="A22" s="30">
        <v>11</v>
      </c>
      <c r="B22" s="31" t="s">
        <v>262</v>
      </c>
      <c r="C22" s="32">
        <v>55.3</v>
      </c>
      <c r="D22" s="33" t="s">
        <v>255</v>
      </c>
      <c r="E22" s="48" t="str">
        <f t="shared" si="0"/>
        <v>Significantly Different</v>
      </c>
      <c r="G22" s="12">
        <f t="shared" si="1"/>
        <v>55.3</v>
      </c>
      <c r="H22" s="12">
        <f t="shared" si="2"/>
        <v>6</v>
      </c>
      <c r="I22" s="12" t="str">
        <f t="shared" si="3"/>
        <v>+/-</v>
      </c>
      <c r="J22" s="12" t="str">
        <f t="shared" si="4"/>
        <v>0.4</v>
      </c>
      <c r="K22" s="13">
        <f t="shared" si="5"/>
        <v>0.24316109422492402</v>
      </c>
      <c r="L22" s="13">
        <f t="shared" si="6"/>
        <v>-16.099999999999994</v>
      </c>
      <c r="M22" s="13">
        <f t="shared" si="7"/>
        <v>0.25064471888253259</v>
      </c>
      <c r="N22" s="13">
        <f t="shared" si="8"/>
        <v>-64.23434761274757</v>
      </c>
      <c r="O22" s="12" t="s">
        <v>233</v>
      </c>
    </row>
    <row r="23" spans="1:15" x14ac:dyDescent="0.25">
      <c r="A23" s="30">
        <v>13</v>
      </c>
      <c r="B23" s="31" t="s">
        <v>225</v>
      </c>
      <c r="C23" s="32">
        <v>52.6</v>
      </c>
      <c r="D23" s="33" t="s">
        <v>217</v>
      </c>
      <c r="E23" s="48" t="str">
        <f t="shared" si="0"/>
        <v>Significantly Different</v>
      </c>
      <c r="G23" s="12">
        <f t="shared" si="1"/>
        <v>52.6</v>
      </c>
      <c r="H23" s="12">
        <f t="shared" si="2"/>
        <v>6</v>
      </c>
      <c r="I23" s="12" t="str">
        <f t="shared" si="3"/>
        <v>+/-</v>
      </c>
      <c r="J23" s="12" t="str">
        <f t="shared" si="4"/>
        <v>0.5</v>
      </c>
      <c r="K23" s="13">
        <f t="shared" si="5"/>
        <v>0.303951367781155</v>
      </c>
      <c r="L23" s="13">
        <f t="shared" si="6"/>
        <v>-13.399999999999999</v>
      </c>
      <c r="M23" s="13">
        <f t="shared" si="7"/>
        <v>0.30997079109986531</v>
      </c>
      <c r="N23" s="13">
        <f t="shared" si="8"/>
        <v>-43.229879668509909</v>
      </c>
      <c r="O23" s="12" t="s">
        <v>221</v>
      </c>
    </row>
    <row r="24" spans="1:15" x14ac:dyDescent="0.25">
      <c r="A24" s="30">
        <v>14</v>
      </c>
      <c r="B24" s="31" t="s">
        <v>215</v>
      </c>
      <c r="C24" s="32">
        <v>51.7</v>
      </c>
      <c r="D24" s="33" t="s">
        <v>294</v>
      </c>
      <c r="E24" s="48" t="str">
        <f t="shared" si="0"/>
        <v>Significantly Different</v>
      </c>
      <c r="G24" s="12">
        <f t="shared" si="1"/>
        <v>51.7</v>
      </c>
      <c r="H24" s="12">
        <f t="shared" si="2"/>
        <v>6</v>
      </c>
      <c r="I24" s="12" t="str">
        <f t="shared" si="3"/>
        <v>+/-</v>
      </c>
      <c r="J24" s="12" t="str">
        <f t="shared" si="4"/>
        <v>0.8</v>
      </c>
      <c r="K24" s="13">
        <f t="shared" si="5"/>
        <v>0.48632218844984804</v>
      </c>
      <c r="L24" s="13">
        <f t="shared" si="6"/>
        <v>-12.5</v>
      </c>
      <c r="M24" s="13">
        <f t="shared" si="7"/>
        <v>0.49010685399991183</v>
      </c>
      <c r="N24" s="13">
        <f t="shared" si="8"/>
        <v>-25.504642299905989</v>
      </c>
      <c r="O24" s="12" t="s">
        <v>235</v>
      </c>
    </row>
    <row r="25" spans="1:15" x14ac:dyDescent="0.25">
      <c r="A25" s="30">
        <v>15</v>
      </c>
      <c r="B25" s="31" t="s">
        <v>239</v>
      </c>
      <c r="C25" s="32">
        <v>51.6</v>
      </c>
      <c r="D25" s="33" t="s">
        <v>253</v>
      </c>
      <c r="E25" s="48" t="str">
        <f t="shared" si="0"/>
        <v>Significantly Different</v>
      </c>
      <c r="G25" s="12">
        <f t="shared" si="1"/>
        <v>51.6</v>
      </c>
      <c r="H25" s="12">
        <f t="shared" si="2"/>
        <v>6</v>
      </c>
      <c r="I25" s="12" t="str">
        <f t="shared" si="3"/>
        <v>+/-</v>
      </c>
      <c r="J25" s="12" t="str">
        <f t="shared" si="4"/>
        <v>0.6</v>
      </c>
      <c r="K25" s="13">
        <f t="shared" si="5"/>
        <v>0.36474164133738601</v>
      </c>
      <c r="L25" s="13">
        <f t="shared" si="6"/>
        <v>-12.399999999999999</v>
      </c>
      <c r="M25" s="13">
        <f t="shared" si="7"/>
        <v>0.36977279819442066</v>
      </c>
      <c r="N25" s="13">
        <f t="shared" si="8"/>
        <v>-33.534105430546774</v>
      </c>
      <c r="O25" s="12" t="s">
        <v>237</v>
      </c>
    </row>
    <row r="26" spans="1:15" x14ac:dyDescent="0.25">
      <c r="A26" s="30">
        <v>16</v>
      </c>
      <c r="B26" s="31" t="s">
        <v>212</v>
      </c>
      <c r="C26" s="32">
        <v>45.3</v>
      </c>
      <c r="D26" s="33" t="s">
        <v>320</v>
      </c>
      <c r="E26" s="48" t="str">
        <f t="shared" si="0"/>
        <v>Significantly Different</v>
      </c>
      <c r="G26" s="12">
        <f t="shared" si="1"/>
        <v>45.3</v>
      </c>
      <c r="H26" s="12">
        <f t="shared" si="2"/>
        <v>6</v>
      </c>
      <c r="I26" s="12" t="str">
        <f t="shared" si="3"/>
        <v>+/-</v>
      </c>
      <c r="J26" s="12" t="str">
        <f t="shared" si="4"/>
        <v>1.0</v>
      </c>
      <c r="K26" s="13">
        <f t="shared" si="5"/>
        <v>0.60790273556231</v>
      </c>
      <c r="L26" s="13">
        <f t="shared" si="6"/>
        <v>-6.0999999999999943</v>
      </c>
      <c r="M26" s="13">
        <f t="shared" si="7"/>
        <v>0.61093468821403585</v>
      </c>
      <c r="N26" s="13">
        <f t="shared" si="8"/>
        <v>-9.9847006851621281</v>
      </c>
      <c r="O26" s="12" t="s">
        <v>219</v>
      </c>
    </row>
    <row r="27" spans="1:15" x14ac:dyDescent="0.25">
      <c r="A27" s="30">
        <v>17</v>
      </c>
      <c r="B27" s="31" t="s">
        <v>226</v>
      </c>
      <c r="C27" s="32">
        <v>45</v>
      </c>
      <c r="D27" s="33" t="s">
        <v>323</v>
      </c>
      <c r="E27" s="48" t="str">
        <f t="shared" si="0"/>
        <v>Significantly Different</v>
      </c>
      <c r="G27" s="12">
        <f t="shared" si="1"/>
        <v>45</v>
      </c>
      <c r="H27" s="12">
        <f t="shared" si="2"/>
        <v>6</v>
      </c>
      <c r="I27" s="12" t="str">
        <f t="shared" si="3"/>
        <v>+/-</v>
      </c>
      <c r="J27" s="12" t="str">
        <f t="shared" si="4"/>
        <v>1.9</v>
      </c>
      <c r="K27" s="13">
        <f t="shared" si="5"/>
        <v>1.1550151975683889</v>
      </c>
      <c r="L27" s="13">
        <f t="shared" si="6"/>
        <v>-5.7999999999999972</v>
      </c>
      <c r="M27" s="13">
        <f t="shared" si="7"/>
        <v>1.1566138352851334</v>
      </c>
      <c r="N27" s="13">
        <f t="shared" si="8"/>
        <v>-5.0146382682428801</v>
      </c>
      <c r="O27" s="12" t="s">
        <v>236</v>
      </c>
    </row>
    <row r="28" spans="1:15" x14ac:dyDescent="0.25">
      <c r="A28" s="30">
        <v>18</v>
      </c>
      <c r="B28" s="31" t="s">
        <v>244</v>
      </c>
      <c r="C28" s="32">
        <v>42.6</v>
      </c>
      <c r="D28" s="33" t="s">
        <v>253</v>
      </c>
      <c r="E28" s="48" t="str">
        <f t="shared" si="0"/>
        <v>Significantly Different</v>
      </c>
      <c r="G28" s="12">
        <f t="shared" si="1"/>
        <v>42.6</v>
      </c>
      <c r="H28" s="12">
        <f t="shared" si="2"/>
        <v>6</v>
      </c>
      <c r="I28" s="12" t="str">
        <f t="shared" si="3"/>
        <v>+/-</v>
      </c>
      <c r="J28" s="12" t="str">
        <f t="shared" si="4"/>
        <v>0.6</v>
      </c>
      <c r="K28" s="13">
        <f t="shared" si="5"/>
        <v>0.36474164133738601</v>
      </c>
      <c r="L28" s="13">
        <f t="shared" si="6"/>
        <v>-3.3999999999999986</v>
      </c>
      <c r="M28" s="13">
        <f t="shared" si="7"/>
        <v>0.36977279819442066</v>
      </c>
      <c r="N28" s="13">
        <f t="shared" si="8"/>
        <v>-9.1948353599886286</v>
      </c>
      <c r="O28" s="12" t="s">
        <v>225</v>
      </c>
    </row>
    <row r="29" spans="1:15" x14ac:dyDescent="0.25">
      <c r="A29" s="30">
        <v>19</v>
      </c>
      <c r="B29" s="31" t="s">
        <v>230</v>
      </c>
      <c r="C29" s="32">
        <v>40.1</v>
      </c>
      <c r="D29" s="33" t="s">
        <v>322</v>
      </c>
      <c r="E29" s="48" t="str">
        <f t="shared" si="0"/>
        <v>Not Significantly Different</v>
      </c>
      <c r="G29" s="12">
        <f t="shared" si="1"/>
        <v>40.1</v>
      </c>
      <c r="H29" s="12">
        <f t="shared" si="2"/>
        <v>6</v>
      </c>
      <c r="I29" s="12" t="str">
        <f t="shared" si="3"/>
        <v>+/-</v>
      </c>
      <c r="J29" s="12" t="str">
        <f t="shared" si="4"/>
        <v>1.5</v>
      </c>
      <c r="K29" s="13">
        <f t="shared" si="5"/>
        <v>0.91185410334346506</v>
      </c>
      <c r="L29" s="13">
        <f t="shared" si="6"/>
        <v>-0.89999999999999858</v>
      </c>
      <c r="M29" s="13">
        <f t="shared" si="7"/>
        <v>0.91387819929318592</v>
      </c>
      <c r="N29" s="13">
        <f t="shared" si="8"/>
        <v>-0.98481395080447143</v>
      </c>
      <c r="O29" s="12" t="s">
        <v>241</v>
      </c>
    </row>
    <row r="30" spans="1:15" x14ac:dyDescent="0.25">
      <c r="A30" s="30">
        <v>20</v>
      </c>
      <c r="B30" s="31" t="s">
        <v>260</v>
      </c>
      <c r="C30" s="32">
        <v>39.4</v>
      </c>
      <c r="D30" s="33" t="s">
        <v>217</v>
      </c>
      <c r="E30" s="48" t="str">
        <f t="shared" si="0"/>
        <v>Not Significantly Different</v>
      </c>
      <c r="G30" s="12">
        <f t="shared" si="1"/>
        <v>39.4</v>
      </c>
      <c r="H30" s="12">
        <f t="shared" si="2"/>
        <v>6</v>
      </c>
      <c r="I30" s="12" t="str">
        <f t="shared" si="3"/>
        <v>+/-</v>
      </c>
      <c r="J30" s="12" t="str">
        <f t="shared" si="4"/>
        <v>0.5</v>
      </c>
      <c r="K30" s="13">
        <f t="shared" si="5"/>
        <v>0.303951367781155</v>
      </c>
      <c r="L30" s="13">
        <f t="shared" si="6"/>
        <v>-0.19999999999999574</v>
      </c>
      <c r="M30" s="13">
        <f t="shared" si="7"/>
        <v>0.30997079109986531</v>
      </c>
      <c r="N30" s="13">
        <f t="shared" si="8"/>
        <v>-0.64522208460461183</v>
      </c>
      <c r="O30" s="12" t="s">
        <v>207</v>
      </c>
    </row>
    <row r="31" spans="1:15" x14ac:dyDescent="0.25">
      <c r="A31" s="30">
        <v>21</v>
      </c>
      <c r="B31" s="31" t="s">
        <v>242</v>
      </c>
      <c r="C31" s="32">
        <v>37.1</v>
      </c>
      <c r="D31" s="33" t="s">
        <v>255</v>
      </c>
      <c r="E31" s="48" t="str">
        <f t="shared" si="0"/>
        <v>Significantly Different</v>
      </c>
      <c r="G31" s="12">
        <f t="shared" si="1"/>
        <v>37.1</v>
      </c>
      <c r="H31" s="12">
        <f t="shared" si="2"/>
        <v>6</v>
      </c>
      <c r="I31" s="12" t="str">
        <f t="shared" si="3"/>
        <v>+/-</v>
      </c>
      <c r="J31" s="12" t="str">
        <f t="shared" si="4"/>
        <v>0.4</v>
      </c>
      <c r="K31" s="13">
        <f t="shared" si="5"/>
        <v>0.24316109422492402</v>
      </c>
      <c r="L31" s="13">
        <f t="shared" si="6"/>
        <v>2.1000000000000014</v>
      </c>
      <c r="M31" s="13">
        <f t="shared" si="7"/>
        <v>0.25064471888253259</v>
      </c>
      <c r="N31" s="13">
        <f t="shared" si="8"/>
        <v>8.3783931668801266</v>
      </c>
      <c r="O31" s="12" t="s">
        <v>244</v>
      </c>
    </row>
    <row r="32" spans="1:15" x14ac:dyDescent="0.25">
      <c r="A32" s="30">
        <v>22</v>
      </c>
      <c r="B32" s="31" t="s">
        <v>254</v>
      </c>
      <c r="C32" s="32">
        <v>36.9</v>
      </c>
      <c r="D32" s="33" t="s">
        <v>265</v>
      </c>
      <c r="E32" s="48" t="str">
        <f t="shared" si="0"/>
        <v>Significantly Different</v>
      </c>
      <c r="G32" s="12">
        <f t="shared" si="1"/>
        <v>36.9</v>
      </c>
      <c r="H32" s="12">
        <f t="shared" si="2"/>
        <v>6</v>
      </c>
      <c r="I32" s="12" t="str">
        <f t="shared" si="3"/>
        <v>+/-</v>
      </c>
      <c r="J32" s="12" t="str">
        <f t="shared" si="4"/>
        <v>0.7</v>
      </c>
      <c r="K32" s="13">
        <f t="shared" si="5"/>
        <v>0.42553191489361697</v>
      </c>
      <c r="L32" s="13">
        <f t="shared" si="6"/>
        <v>2.3000000000000043</v>
      </c>
      <c r="M32" s="13">
        <f t="shared" si="7"/>
        <v>0.42985214661796195</v>
      </c>
      <c r="N32" s="13">
        <f t="shared" si="8"/>
        <v>5.3506770132386157</v>
      </c>
      <c r="O32" s="12" t="s">
        <v>247</v>
      </c>
    </row>
    <row r="33" spans="1:15" x14ac:dyDescent="0.25">
      <c r="A33" s="30">
        <v>23</v>
      </c>
      <c r="B33" s="31" t="s">
        <v>224</v>
      </c>
      <c r="C33" s="32">
        <v>33.4</v>
      </c>
      <c r="D33" s="33" t="s">
        <v>314</v>
      </c>
      <c r="E33" s="48" t="str">
        <f t="shared" si="0"/>
        <v>Significantly Different</v>
      </c>
      <c r="G33" s="12">
        <f t="shared" si="1"/>
        <v>33.4</v>
      </c>
      <c r="H33" s="12">
        <f t="shared" si="2"/>
        <v>6</v>
      </c>
      <c r="I33" s="12" t="str">
        <f t="shared" si="3"/>
        <v>+/-</v>
      </c>
      <c r="J33" s="12" t="str">
        <f t="shared" si="4"/>
        <v>1.1</v>
      </c>
      <c r="K33" s="13">
        <f t="shared" si="5"/>
        <v>0.66869300911854113</v>
      </c>
      <c r="L33" s="13">
        <f t="shared" si="6"/>
        <v>5.8000000000000043</v>
      </c>
      <c r="M33" s="13">
        <f t="shared" si="7"/>
        <v>0.67145051776214359</v>
      </c>
      <c r="N33" s="13">
        <f t="shared" si="8"/>
        <v>8.6380155299166983</v>
      </c>
      <c r="O33" s="12" t="s">
        <v>249</v>
      </c>
    </row>
    <row r="34" spans="1:15" x14ac:dyDescent="0.25">
      <c r="A34" s="30">
        <v>24</v>
      </c>
      <c r="B34" s="31" t="s">
        <v>221</v>
      </c>
      <c r="C34" s="32">
        <v>33.200000000000003</v>
      </c>
      <c r="D34" s="33" t="s">
        <v>320</v>
      </c>
      <c r="E34" s="48" t="str">
        <f t="shared" si="0"/>
        <v>Significantly Different</v>
      </c>
      <c r="G34" s="12">
        <f t="shared" si="1"/>
        <v>33.200000000000003</v>
      </c>
      <c r="H34" s="12">
        <f t="shared" si="2"/>
        <v>6</v>
      </c>
      <c r="I34" s="12" t="str">
        <f t="shared" si="3"/>
        <v>+/-</v>
      </c>
      <c r="J34" s="12" t="str">
        <f t="shared" si="4"/>
        <v>1.0</v>
      </c>
      <c r="K34" s="13">
        <f t="shared" si="5"/>
        <v>0.60790273556231</v>
      </c>
      <c r="L34" s="13">
        <f t="shared" si="6"/>
        <v>6</v>
      </c>
      <c r="M34" s="13">
        <f t="shared" si="7"/>
        <v>0.61093468821403585</v>
      </c>
      <c r="N34" s="13">
        <f t="shared" si="8"/>
        <v>9.8210170673725941</v>
      </c>
      <c r="O34" s="12" t="s">
        <v>240</v>
      </c>
    </row>
    <row r="35" spans="1:15" x14ac:dyDescent="0.25">
      <c r="A35" s="30">
        <v>25</v>
      </c>
      <c r="B35" s="31" t="s">
        <v>238</v>
      </c>
      <c r="C35" s="32">
        <v>31.8</v>
      </c>
      <c r="D35" s="33" t="s">
        <v>333</v>
      </c>
      <c r="E35" s="48" t="str">
        <f t="shared" si="0"/>
        <v>Significantly Different</v>
      </c>
      <c r="G35" s="12">
        <f t="shared" si="1"/>
        <v>31.8</v>
      </c>
      <c r="H35" s="12">
        <f t="shared" si="2"/>
        <v>6</v>
      </c>
      <c r="I35" s="12" t="str">
        <f t="shared" si="3"/>
        <v>+/-</v>
      </c>
      <c r="J35" s="12" t="str">
        <f t="shared" si="4"/>
        <v>1.3</v>
      </c>
      <c r="K35" s="13">
        <f t="shared" si="5"/>
        <v>0.79027355623100304</v>
      </c>
      <c r="L35" s="13">
        <f t="shared" si="6"/>
        <v>7.4000000000000021</v>
      </c>
      <c r="M35" s="13">
        <f t="shared" si="7"/>
        <v>0.79260819516141623</v>
      </c>
      <c r="N35" s="13">
        <f t="shared" si="8"/>
        <v>9.3362648092390437</v>
      </c>
      <c r="O35" s="12" t="s">
        <v>250</v>
      </c>
    </row>
    <row r="36" spans="1:15" x14ac:dyDescent="0.25">
      <c r="A36" s="30">
        <v>26</v>
      </c>
      <c r="B36" s="31" t="s">
        <v>237</v>
      </c>
      <c r="C36" s="32">
        <v>29.9</v>
      </c>
      <c r="D36" s="33" t="s">
        <v>255</v>
      </c>
      <c r="E36" s="48" t="str">
        <f t="shared" si="0"/>
        <v>Significantly Different</v>
      </c>
      <c r="G36" s="12">
        <f t="shared" si="1"/>
        <v>29.9</v>
      </c>
      <c r="H36" s="12">
        <f t="shared" si="2"/>
        <v>6</v>
      </c>
      <c r="I36" s="12" t="str">
        <f t="shared" si="3"/>
        <v>+/-</v>
      </c>
      <c r="J36" s="12" t="str">
        <f t="shared" si="4"/>
        <v>0.4</v>
      </c>
      <c r="K36" s="13">
        <f t="shared" si="5"/>
        <v>0.24316109422492402</v>
      </c>
      <c r="L36" s="13">
        <f t="shared" si="6"/>
        <v>9.3000000000000043</v>
      </c>
      <c r="M36" s="13">
        <f t="shared" si="7"/>
        <v>0.25064471888253259</v>
      </c>
      <c r="N36" s="13">
        <f t="shared" si="8"/>
        <v>37.104312596183412</v>
      </c>
      <c r="O36" s="12" t="s">
        <v>242</v>
      </c>
    </row>
    <row r="37" spans="1:15" x14ac:dyDescent="0.25">
      <c r="A37" s="30">
        <v>27</v>
      </c>
      <c r="B37" s="31" t="s">
        <v>233</v>
      </c>
      <c r="C37" s="32">
        <v>29.6</v>
      </c>
      <c r="D37" s="33" t="s">
        <v>246</v>
      </c>
      <c r="E37" s="48" t="str">
        <f t="shared" si="0"/>
        <v>Significantly Different</v>
      </c>
      <c r="G37" s="12">
        <f t="shared" si="1"/>
        <v>29.6</v>
      </c>
      <c r="H37" s="12">
        <f t="shared" si="2"/>
        <v>6</v>
      </c>
      <c r="I37" s="12" t="str">
        <f t="shared" si="3"/>
        <v>+/-</v>
      </c>
      <c r="J37" s="12" t="str">
        <f t="shared" si="4"/>
        <v>0.9</v>
      </c>
      <c r="K37" s="13">
        <f t="shared" si="5"/>
        <v>0.54711246200607899</v>
      </c>
      <c r="L37" s="13">
        <f t="shared" si="6"/>
        <v>9.6000000000000014</v>
      </c>
      <c r="M37" s="13">
        <f t="shared" si="7"/>
        <v>0.55047933970440222</v>
      </c>
      <c r="N37" s="13">
        <f t="shared" si="8"/>
        <v>17.439346597739767</v>
      </c>
      <c r="O37" s="12" t="s">
        <v>223</v>
      </c>
    </row>
    <row r="38" spans="1:15" x14ac:dyDescent="0.25">
      <c r="A38" s="30">
        <v>27</v>
      </c>
      <c r="B38" s="31" t="s">
        <v>227</v>
      </c>
      <c r="C38" s="32">
        <v>29.6</v>
      </c>
      <c r="D38" s="33" t="s">
        <v>253</v>
      </c>
      <c r="E38" s="48" t="str">
        <f t="shared" si="0"/>
        <v>Significantly Different</v>
      </c>
      <c r="G38" s="12">
        <f t="shared" si="1"/>
        <v>29.6</v>
      </c>
      <c r="H38" s="12">
        <f t="shared" si="2"/>
        <v>6</v>
      </c>
      <c r="I38" s="12" t="str">
        <f t="shared" si="3"/>
        <v>+/-</v>
      </c>
      <c r="J38" s="12" t="str">
        <f t="shared" si="4"/>
        <v>0.6</v>
      </c>
      <c r="K38" s="13">
        <f t="shared" si="5"/>
        <v>0.36474164133738601</v>
      </c>
      <c r="L38" s="13">
        <f t="shared" si="6"/>
        <v>9.6000000000000014</v>
      </c>
      <c r="M38" s="13">
        <f t="shared" si="7"/>
        <v>0.36977279819442066</v>
      </c>
      <c r="N38" s="13">
        <f t="shared" si="8"/>
        <v>25.961888075262028</v>
      </c>
      <c r="O38" s="12" t="s">
        <v>227</v>
      </c>
    </row>
    <row r="39" spans="1:15" x14ac:dyDescent="0.25">
      <c r="A39" s="30">
        <v>29</v>
      </c>
      <c r="B39" s="31" t="s">
        <v>218</v>
      </c>
      <c r="C39" s="32">
        <v>26.7</v>
      </c>
      <c r="D39" s="33" t="s">
        <v>210</v>
      </c>
      <c r="E39" s="48" t="str">
        <f t="shared" si="0"/>
        <v>Significantly Different</v>
      </c>
      <c r="G39" s="12">
        <f t="shared" si="1"/>
        <v>26.7</v>
      </c>
      <c r="H39" s="12">
        <f t="shared" si="2"/>
        <v>6</v>
      </c>
      <c r="I39" s="12" t="str">
        <f t="shared" si="3"/>
        <v>+/-</v>
      </c>
      <c r="J39" s="12" t="str">
        <f t="shared" si="4"/>
        <v>0.2</v>
      </c>
      <c r="K39" s="13">
        <f t="shared" si="5"/>
        <v>0.12158054711246201</v>
      </c>
      <c r="L39" s="13">
        <f t="shared" si="6"/>
        <v>12.500000000000004</v>
      </c>
      <c r="M39" s="13">
        <f t="shared" si="7"/>
        <v>0.1359311840425404</v>
      </c>
      <c r="N39" s="13">
        <f t="shared" si="8"/>
        <v>91.958295574678885</v>
      </c>
      <c r="O39" s="12" t="s">
        <v>254</v>
      </c>
    </row>
    <row r="40" spans="1:15" x14ac:dyDescent="0.25">
      <c r="A40" s="30">
        <v>30</v>
      </c>
      <c r="B40" s="31" t="s">
        <v>236</v>
      </c>
      <c r="C40" s="32">
        <v>25</v>
      </c>
      <c r="D40" s="33" t="s">
        <v>253</v>
      </c>
      <c r="E40" s="48" t="str">
        <f t="shared" si="0"/>
        <v>Significantly Different</v>
      </c>
      <c r="G40" s="12">
        <f t="shared" si="1"/>
        <v>25</v>
      </c>
      <c r="H40" s="12">
        <f t="shared" si="2"/>
        <v>6</v>
      </c>
      <c r="I40" s="12" t="str">
        <f t="shared" si="3"/>
        <v>+/-</v>
      </c>
      <c r="J40" s="12" t="str">
        <f t="shared" si="4"/>
        <v>0.6</v>
      </c>
      <c r="K40" s="13">
        <f t="shared" si="5"/>
        <v>0.36474164133738601</v>
      </c>
      <c r="L40" s="13">
        <f t="shared" si="6"/>
        <v>14.200000000000003</v>
      </c>
      <c r="M40" s="13">
        <f t="shared" si="7"/>
        <v>0.36977279819442066</v>
      </c>
      <c r="N40" s="13">
        <f t="shared" si="8"/>
        <v>38.401959444658416</v>
      </c>
      <c r="O40" s="12" t="s">
        <v>214</v>
      </c>
    </row>
    <row r="41" spans="1:15" x14ac:dyDescent="0.25">
      <c r="A41" s="30">
        <v>31</v>
      </c>
      <c r="B41" s="31" t="s">
        <v>223</v>
      </c>
      <c r="C41" s="32">
        <v>24.3</v>
      </c>
      <c r="D41" s="33" t="s">
        <v>246</v>
      </c>
      <c r="E41" s="48" t="str">
        <f t="shared" si="0"/>
        <v>Significantly Different</v>
      </c>
      <c r="G41" s="12">
        <f t="shared" si="1"/>
        <v>24.3</v>
      </c>
      <c r="H41" s="12">
        <f t="shared" si="2"/>
        <v>6</v>
      </c>
      <c r="I41" s="12" t="str">
        <f t="shared" si="3"/>
        <v>+/-</v>
      </c>
      <c r="J41" s="12" t="str">
        <f t="shared" si="4"/>
        <v>0.9</v>
      </c>
      <c r="K41" s="13">
        <f t="shared" si="5"/>
        <v>0.54711246200607899</v>
      </c>
      <c r="L41" s="13">
        <f t="shared" si="6"/>
        <v>14.900000000000002</v>
      </c>
      <c r="M41" s="13">
        <f t="shared" si="7"/>
        <v>0.55047933970440222</v>
      </c>
      <c r="N41" s="13">
        <f t="shared" si="8"/>
        <v>27.067319198575266</v>
      </c>
      <c r="O41" s="12" t="s">
        <v>257</v>
      </c>
    </row>
    <row r="42" spans="1:15" x14ac:dyDescent="0.25">
      <c r="A42" s="30">
        <v>31</v>
      </c>
      <c r="B42" s="31" t="s">
        <v>243</v>
      </c>
      <c r="C42" s="32">
        <v>24.3</v>
      </c>
      <c r="D42" s="33" t="s">
        <v>228</v>
      </c>
      <c r="E42" s="48" t="str">
        <f t="shared" si="0"/>
        <v>Significantly Different</v>
      </c>
      <c r="G42" s="12">
        <f t="shared" si="1"/>
        <v>24.3</v>
      </c>
      <c r="H42" s="12">
        <f t="shared" si="2"/>
        <v>6</v>
      </c>
      <c r="I42" s="12" t="str">
        <f t="shared" si="3"/>
        <v>+/-</v>
      </c>
      <c r="J42" s="12" t="str">
        <f t="shared" si="4"/>
        <v>0.3</v>
      </c>
      <c r="K42" s="13">
        <f t="shared" si="5"/>
        <v>0.18237082066869301</v>
      </c>
      <c r="L42" s="13">
        <f t="shared" si="6"/>
        <v>14.900000000000002</v>
      </c>
      <c r="M42" s="13">
        <f t="shared" si="7"/>
        <v>0.19223572402239389</v>
      </c>
      <c r="N42" s="13">
        <f t="shared" si="8"/>
        <v>77.509006589557075</v>
      </c>
      <c r="O42" s="12" t="s">
        <v>252</v>
      </c>
    </row>
    <row r="43" spans="1:15" x14ac:dyDescent="0.25">
      <c r="A43" s="30">
        <v>33</v>
      </c>
      <c r="B43" s="31" t="s">
        <v>248</v>
      </c>
      <c r="C43" s="32">
        <v>23.6</v>
      </c>
      <c r="D43" s="33" t="s">
        <v>228</v>
      </c>
      <c r="E43" s="48" t="str">
        <f t="shared" si="0"/>
        <v>Significantly Different</v>
      </c>
      <c r="G43" s="12">
        <f t="shared" si="1"/>
        <v>23.6</v>
      </c>
      <c r="H43" s="12">
        <f t="shared" si="2"/>
        <v>6</v>
      </c>
      <c r="I43" s="12" t="str">
        <f t="shared" si="3"/>
        <v>+/-</v>
      </c>
      <c r="J43" s="12" t="str">
        <f t="shared" si="4"/>
        <v>0.3</v>
      </c>
      <c r="K43" s="13">
        <f t="shared" si="5"/>
        <v>0.18237082066869301</v>
      </c>
      <c r="L43" s="13">
        <f t="shared" si="6"/>
        <v>15.600000000000001</v>
      </c>
      <c r="M43" s="13">
        <f t="shared" si="7"/>
        <v>0.19223572402239389</v>
      </c>
      <c r="N43" s="13">
        <f t="shared" si="8"/>
        <v>81.150369315240951</v>
      </c>
      <c r="O43" s="12" t="s">
        <v>259</v>
      </c>
    </row>
    <row r="44" spans="1:15" x14ac:dyDescent="0.25">
      <c r="A44" s="30">
        <v>34</v>
      </c>
      <c r="B44" s="31" t="s">
        <v>220</v>
      </c>
      <c r="C44" s="32">
        <v>23.2</v>
      </c>
      <c r="D44" s="33" t="s">
        <v>217</v>
      </c>
      <c r="E44" s="48" t="str">
        <f t="shared" si="0"/>
        <v>Significantly Different</v>
      </c>
      <c r="G44" s="12">
        <f t="shared" si="1"/>
        <v>23.2</v>
      </c>
      <c r="H44" s="12">
        <f t="shared" si="2"/>
        <v>6</v>
      </c>
      <c r="I44" s="12" t="str">
        <f t="shared" si="3"/>
        <v>+/-</v>
      </c>
      <c r="J44" s="12" t="str">
        <f t="shared" si="4"/>
        <v>0.5</v>
      </c>
      <c r="K44" s="13">
        <f t="shared" si="5"/>
        <v>0.303951367781155</v>
      </c>
      <c r="L44" s="13">
        <f t="shared" si="6"/>
        <v>16.000000000000004</v>
      </c>
      <c r="M44" s="13">
        <f t="shared" si="7"/>
        <v>0.30997079109986531</v>
      </c>
      <c r="N44" s="13">
        <f t="shared" si="8"/>
        <v>51.617766768370053</v>
      </c>
      <c r="O44" s="12" t="s">
        <v>261</v>
      </c>
    </row>
    <row r="45" spans="1:15" x14ac:dyDescent="0.25">
      <c r="A45" s="30">
        <v>35</v>
      </c>
      <c r="B45" s="31" t="s">
        <v>219</v>
      </c>
      <c r="C45" s="32">
        <v>22.6</v>
      </c>
      <c r="D45" s="33" t="s">
        <v>217</v>
      </c>
      <c r="E45" s="48" t="str">
        <f t="shared" si="0"/>
        <v>Significantly Different</v>
      </c>
      <c r="G45" s="12">
        <f t="shared" si="1"/>
        <v>22.6</v>
      </c>
      <c r="H45" s="12">
        <f t="shared" si="2"/>
        <v>6</v>
      </c>
      <c r="I45" s="12" t="str">
        <f t="shared" si="3"/>
        <v>+/-</v>
      </c>
      <c r="J45" s="12" t="str">
        <f t="shared" si="4"/>
        <v>0.5</v>
      </c>
      <c r="K45" s="13">
        <f t="shared" si="5"/>
        <v>0.303951367781155</v>
      </c>
      <c r="L45" s="13">
        <f t="shared" si="6"/>
        <v>16.600000000000001</v>
      </c>
      <c r="M45" s="13">
        <f t="shared" si="7"/>
        <v>0.30997079109986531</v>
      </c>
      <c r="N45" s="13">
        <f t="shared" si="8"/>
        <v>53.553433022183924</v>
      </c>
      <c r="O45" s="12" t="s">
        <v>230</v>
      </c>
    </row>
    <row r="46" spans="1:15" x14ac:dyDescent="0.25">
      <c r="A46" s="30">
        <v>36</v>
      </c>
      <c r="B46" s="31" t="s">
        <v>216</v>
      </c>
      <c r="C46" s="32">
        <v>22.3</v>
      </c>
      <c r="D46" s="33" t="s">
        <v>322</v>
      </c>
      <c r="E46" s="48" t="str">
        <f t="shared" si="0"/>
        <v>Significantly Different</v>
      </c>
      <c r="G46" s="12">
        <f t="shared" si="1"/>
        <v>22.3</v>
      </c>
      <c r="H46" s="12">
        <f t="shared" si="2"/>
        <v>6</v>
      </c>
      <c r="I46" s="12" t="str">
        <f t="shared" si="3"/>
        <v>+/-</v>
      </c>
      <c r="J46" s="12" t="str">
        <f t="shared" si="4"/>
        <v>1.5</v>
      </c>
      <c r="K46" s="13">
        <f t="shared" si="5"/>
        <v>0.91185410334346506</v>
      </c>
      <c r="L46" s="13">
        <f t="shared" si="6"/>
        <v>16.900000000000002</v>
      </c>
      <c r="M46" s="13">
        <f t="shared" si="7"/>
        <v>0.91387819929318592</v>
      </c>
      <c r="N46" s="13">
        <f t="shared" si="8"/>
        <v>18.492617520661774</v>
      </c>
      <c r="O46" s="12" t="s">
        <v>243</v>
      </c>
    </row>
    <row r="47" spans="1:15" x14ac:dyDescent="0.25">
      <c r="A47" s="30">
        <v>37</v>
      </c>
      <c r="B47" s="31" t="s">
        <v>252</v>
      </c>
      <c r="C47" s="32">
        <v>20.9</v>
      </c>
      <c r="D47" s="33" t="s">
        <v>294</v>
      </c>
      <c r="E47" s="48" t="str">
        <f t="shared" si="0"/>
        <v>Significantly Different</v>
      </c>
      <c r="G47" s="12">
        <f t="shared" si="1"/>
        <v>20.9</v>
      </c>
      <c r="H47" s="12">
        <f t="shared" si="2"/>
        <v>6</v>
      </c>
      <c r="I47" s="12" t="str">
        <f t="shared" si="3"/>
        <v>+/-</v>
      </c>
      <c r="J47" s="12" t="str">
        <f t="shared" si="4"/>
        <v>0.8</v>
      </c>
      <c r="K47" s="13">
        <f t="shared" si="5"/>
        <v>0.48632218844984804</v>
      </c>
      <c r="L47" s="13">
        <f t="shared" si="6"/>
        <v>18.300000000000004</v>
      </c>
      <c r="M47" s="13">
        <f t="shared" si="7"/>
        <v>0.49010685399991183</v>
      </c>
      <c r="N47" s="13">
        <f t="shared" si="8"/>
        <v>37.338796327062376</v>
      </c>
      <c r="O47" s="12" t="s">
        <v>260</v>
      </c>
    </row>
    <row r="48" spans="1:15" x14ac:dyDescent="0.25">
      <c r="A48" s="30">
        <v>38</v>
      </c>
      <c r="B48" s="31" t="s">
        <v>240</v>
      </c>
      <c r="C48" s="32">
        <v>18.100000000000001</v>
      </c>
      <c r="D48" s="33" t="s">
        <v>255</v>
      </c>
      <c r="E48" s="48" t="str">
        <f t="shared" si="0"/>
        <v>Significantly Different</v>
      </c>
      <c r="G48" s="12">
        <f t="shared" si="1"/>
        <v>18.100000000000001</v>
      </c>
      <c r="H48" s="12">
        <f t="shared" si="2"/>
        <v>6</v>
      </c>
      <c r="I48" s="12" t="str">
        <f t="shared" si="3"/>
        <v>+/-</v>
      </c>
      <c r="J48" s="12" t="str">
        <f t="shared" si="4"/>
        <v>0.4</v>
      </c>
      <c r="K48" s="13">
        <f t="shared" si="5"/>
        <v>0.24316109422492402</v>
      </c>
      <c r="L48" s="13">
        <f t="shared" si="6"/>
        <v>21.1</v>
      </c>
      <c r="M48" s="13">
        <f t="shared" si="7"/>
        <v>0.25064471888253259</v>
      </c>
      <c r="N48" s="13">
        <f t="shared" si="8"/>
        <v>84.182902771985994</v>
      </c>
      <c r="O48" s="12" t="s">
        <v>239</v>
      </c>
    </row>
    <row r="49" spans="1:15" x14ac:dyDescent="0.25">
      <c r="A49" s="30">
        <v>39</v>
      </c>
      <c r="B49" s="31" t="s">
        <v>235</v>
      </c>
      <c r="C49" s="32">
        <v>17.3</v>
      </c>
      <c r="D49" s="33" t="s">
        <v>210</v>
      </c>
      <c r="E49" s="48" t="str">
        <f t="shared" si="0"/>
        <v>Significantly Different</v>
      </c>
      <c r="G49" s="12">
        <f t="shared" si="1"/>
        <v>17.3</v>
      </c>
      <c r="H49" s="12">
        <f t="shared" si="2"/>
        <v>6</v>
      </c>
      <c r="I49" s="12" t="str">
        <f t="shared" si="3"/>
        <v>+/-</v>
      </c>
      <c r="J49" s="12" t="str">
        <f t="shared" si="4"/>
        <v>0.2</v>
      </c>
      <c r="K49" s="13">
        <f t="shared" si="5"/>
        <v>0.12158054711246201</v>
      </c>
      <c r="L49" s="13">
        <f t="shared" si="6"/>
        <v>21.900000000000002</v>
      </c>
      <c r="M49" s="13">
        <f t="shared" si="7"/>
        <v>0.1359311840425404</v>
      </c>
      <c r="N49" s="13">
        <f t="shared" si="8"/>
        <v>161.11093384683738</v>
      </c>
      <c r="O49" s="12" t="s">
        <v>248</v>
      </c>
    </row>
    <row r="50" spans="1:15" x14ac:dyDescent="0.25">
      <c r="A50" s="30">
        <v>40</v>
      </c>
      <c r="B50" s="31" t="s">
        <v>222</v>
      </c>
      <c r="C50" s="32">
        <v>16.899999999999999</v>
      </c>
      <c r="D50" s="33" t="s">
        <v>217</v>
      </c>
      <c r="E50" s="48" t="str">
        <f t="shared" si="0"/>
        <v>Significantly Different</v>
      </c>
      <c r="G50" s="12">
        <f t="shared" si="1"/>
        <v>16.899999999999999</v>
      </c>
      <c r="H50" s="12">
        <f t="shared" si="2"/>
        <v>6</v>
      </c>
      <c r="I50" s="12" t="str">
        <f t="shared" si="3"/>
        <v>+/-</v>
      </c>
      <c r="J50" s="12" t="str">
        <f t="shared" si="4"/>
        <v>0.5</v>
      </c>
      <c r="K50" s="13">
        <f t="shared" si="5"/>
        <v>0.303951367781155</v>
      </c>
      <c r="L50" s="13">
        <f t="shared" si="6"/>
        <v>22.300000000000004</v>
      </c>
      <c r="M50" s="13">
        <f t="shared" si="7"/>
        <v>0.30997079109986531</v>
      </c>
      <c r="N50" s="13">
        <f t="shared" si="8"/>
        <v>71.942262433415763</v>
      </c>
      <c r="O50" s="12" t="s">
        <v>245</v>
      </c>
    </row>
    <row r="51" spans="1:15" x14ac:dyDescent="0.25">
      <c r="A51" s="30">
        <v>41</v>
      </c>
      <c r="B51" s="31" t="s">
        <v>247</v>
      </c>
      <c r="C51" s="32">
        <v>16.600000000000001</v>
      </c>
      <c r="D51" s="33" t="s">
        <v>255</v>
      </c>
      <c r="E51" s="48" t="str">
        <f t="shared" si="0"/>
        <v>Significantly Different</v>
      </c>
      <c r="G51" s="12">
        <f t="shared" si="1"/>
        <v>16.600000000000001</v>
      </c>
      <c r="H51" s="12">
        <f t="shared" si="2"/>
        <v>6</v>
      </c>
      <c r="I51" s="12" t="str">
        <f t="shared" si="3"/>
        <v>+/-</v>
      </c>
      <c r="J51" s="12" t="str">
        <f t="shared" si="4"/>
        <v>0.4</v>
      </c>
      <c r="K51" s="13">
        <f t="shared" si="5"/>
        <v>0.24316109422492402</v>
      </c>
      <c r="L51" s="13">
        <f t="shared" si="6"/>
        <v>22.6</v>
      </c>
      <c r="M51" s="13">
        <f t="shared" si="7"/>
        <v>0.25064471888253259</v>
      </c>
      <c r="N51" s="13">
        <f t="shared" si="8"/>
        <v>90.167469319757501</v>
      </c>
      <c r="O51" s="12" t="s">
        <v>263</v>
      </c>
    </row>
    <row r="52" spans="1:15" x14ac:dyDescent="0.25">
      <c r="A52" s="30">
        <v>42</v>
      </c>
      <c r="B52" s="31" t="s">
        <v>234</v>
      </c>
      <c r="C52" s="32">
        <v>15.6</v>
      </c>
      <c r="D52" s="33" t="s">
        <v>228</v>
      </c>
      <c r="E52" s="48" t="str">
        <f t="shared" si="0"/>
        <v>Significantly Different</v>
      </c>
      <c r="G52" s="12">
        <f t="shared" si="1"/>
        <v>15.6</v>
      </c>
      <c r="H52" s="12">
        <f t="shared" si="2"/>
        <v>6</v>
      </c>
      <c r="I52" s="12" t="str">
        <f t="shared" si="3"/>
        <v>+/-</v>
      </c>
      <c r="J52" s="12" t="str">
        <f t="shared" si="4"/>
        <v>0.3</v>
      </c>
      <c r="K52" s="13">
        <f t="shared" si="5"/>
        <v>0.18237082066869301</v>
      </c>
      <c r="L52" s="13">
        <f t="shared" si="6"/>
        <v>23.6</v>
      </c>
      <c r="M52" s="13">
        <f t="shared" si="7"/>
        <v>0.19223572402239389</v>
      </c>
      <c r="N52" s="13">
        <f t="shared" si="8"/>
        <v>122.76594332305683</v>
      </c>
      <c r="O52" s="12" t="s">
        <v>238</v>
      </c>
    </row>
    <row r="53" spans="1:15" x14ac:dyDescent="0.25">
      <c r="A53" s="30">
        <v>43</v>
      </c>
      <c r="B53" s="31" t="s">
        <v>211</v>
      </c>
      <c r="C53" s="32">
        <v>13.6</v>
      </c>
      <c r="D53" s="33" t="s">
        <v>320</v>
      </c>
      <c r="E53" s="48" t="str">
        <f t="shared" si="0"/>
        <v>Significantly Different</v>
      </c>
      <c r="G53" s="12">
        <f t="shared" si="1"/>
        <v>13.6</v>
      </c>
      <c r="H53" s="12">
        <f t="shared" si="2"/>
        <v>6</v>
      </c>
      <c r="I53" s="12" t="str">
        <f t="shared" si="3"/>
        <v>+/-</v>
      </c>
      <c r="J53" s="12" t="str">
        <f t="shared" si="4"/>
        <v>1.0</v>
      </c>
      <c r="K53" s="13">
        <f t="shared" si="5"/>
        <v>0.60790273556231</v>
      </c>
      <c r="L53" s="13">
        <f t="shared" si="6"/>
        <v>25.6</v>
      </c>
      <c r="M53" s="13">
        <f t="shared" si="7"/>
        <v>0.61093468821403585</v>
      </c>
      <c r="N53" s="13">
        <f t="shared" si="8"/>
        <v>41.903006154123069</v>
      </c>
      <c r="O53" s="12" t="s">
        <v>251</v>
      </c>
    </row>
    <row r="54" spans="1:15" x14ac:dyDescent="0.25">
      <c r="A54" s="30">
        <v>44</v>
      </c>
      <c r="B54" s="31" t="s">
        <v>257</v>
      </c>
      <c r="C54" s="32">
        <v>13.5</v>
      </c>
      <c r="D54" s="33" t="s">
        <v>228</v>
      </c>
      <c r="E54" s="48" t="str">
        <f t="shared" si="0"/>
        <v>Significantly Different</v>
      </c>
      <c r="G54" s="12">
        <f t="shared" si="1"/>
        <v>13.5</v>
      </c>
      <c r="H54" s="12">
        <f t="shared" si="2"/>
        <v>6</v>
      </c>
      <c r="I54" s="12" t="str">
        <f t="shared" si="3"/>
        <v>+/-</v>
      </c>
      <c r="J54" s="12" t="str">
        <f t="shared" si="4"/>
        <v>0.3</v>
      </c>
      <c r="K54" s="13">
        <f t="shared" si="5"/>
        <v>0.18237082066869301</v>
      </c>
      <c r="L54" s="13">
        <f t="shared" si="6"/>
        <v>25.700000000000003</v>
      </c>
      <c r="M54" s="13">
        <f t="shared" si="7"/>
        <v>0.19223572402239389</v>
      </c>
      <c r="N54" s="13">
        <f t="shared" si="8"/>
        <v>133.69003150010849</v>
      </c>
      <c r="O54" s="12" t="s">
        <v>258</v>
      </c>
    </row>
    <row r="55" spans="1:15" x14ac:dyDescent="0.25">
      <c r="A55" s="30">
        <v>44</v>
      </c>
      <c r="B55" s="31" t="s">
        <v>232</v>
      </c>
      <c r="C55" s="32">
        <v>13.5</v>
      </c>
      <c r="D55" s="33" t="s">
        <v>217</v>
      </c>
      <c r="E55" s="48" t="str">
        <f t="shared" si="0"/>
        <v>Significantly Different</v>
      </c>
      <c r="G55" s="12">
        <f t="shared" si="1"/>
        <v>13.5</v>
      </c>
      <c r="H55" s="12">
        <f t="shared" si="2"/>
        <v>6</v>
      </c>
      <c r="I55" s="12" t="str">
        <f t="shared" si="3"/>
        <v>+/-</v>
      </c>
      <c r="J55" s="12" t="str">
        <f t="shared" si="4"/>
        <v>0.5</v>
      </c>
      <c r="K55" s="13">
        <f t="shared" si="5"/>
        <v>0.303951367781155</v>
      </c>
      <c r="L55" s="13">
        <f t="shared" si="6"/>
        <v>25.700000000000003</v>
      </c>
      <c r="M55" s="13">
        <f t="shared" si="7"/>
        <v>0.30997079109986531</v>
      </c>
      <c r="N55" s="13">
        <f t="shared" si="8"/>
        <v>82.91103787169439</v>
      </c>
      <c r="O55" s="12" t="s">
        <v>232</v>
      </c>
    </row>
    <row r="56" spans="1:15" x14ac:dyDescent="0.25">
      <c r="A56" s="30">
        <v>46</v>
      </c>
      <c r="B56" s="31" t="s">
        <v>259</v>
      </c>
      <c r="C56" s="32">
        <v>12.1</v>
      </c>
      <c r="D56" s="33" t="s">
        <v>210</v>
      </c>
      <c r="E56" s="48" t="str">
        <f t="shared" si="0"/>
        <v>Significantly Different</v>
      </c>
      <c r="G56" s="12">
        <f t="shared" si="1"/>
        <v>12.1</v>
      </c>
      <c r="H56" s="12">
        <f t="shared" si="2"/>
        <v>6</v>
      </c>
      <c r="I56" s="12" t="str">
        <f t="shared" si="3"/>
        <v>+/-</v>
      </c>
      <c r="J56" s="12" t="str">
        <f t="shared" si="4"/>
        <v>0.2</v>
      </c>
      <c r="K56" s="13">
        <f t="shared" si="5"/>
        <v>0.12158054711246201</v>
      </c>
      <c r="L56" s="13">
        <f t="shared" si="6"/>
        <v>27.1</v>
      </c>
      <c r="M56" s="13">
        <f t="shared" si="7"/>
        <v>0.1359311840425404</v>
      </c>
      <c r="N56" s="13">
        <f t="shared" si="8"/>
        <v>199.36558480590378</v>
      </c>
      <c r="O56" s="12" t="s">
        <v>209</v>
      </c>
    </row>
    <row r="57" spans="1:15" x14ac:dyDescent="0.25">
      <c r="A57" s="30">
        <v>47</v>
      </c>
      <c r="B57" s="31" t="s">
        <v>249</v>
      </c>
      <c r="C57" s="32">
        <v>10.3</v>
      </c>
      <c r="D57" s="33" t="s">
        <v>210</v>
      </c>
      <c r="E57" s="48" t="str">
        <f t="shared" si="0"/>
        <v>Significantly Different</v>
      </c>
      <c r="G57" s="12">
        <f t="shared" si="1"/>
        <v>10.3</v>
      </c>
      <c r="H57" s="12">
        <f t="shared" si="2"/>
        <v>6</v>
      </c>
      <c r="I57" s="12" t="str">
        <f t="shared" si="3"/>
        <v>+/-</v>
      </c>
      <c r="J57" s="12" t="str">
        <f t="shared" si="4"/>
        <v>0.2</v>
      </c>
      <c r="K57" s="13">
        <f t="shared" si="5"/>
        <v>0.12158054711246201</v>
      </c>
      <c r="L57" s="13">
        <f t="shared" si="6"/>
        <v>28.900000000000002</v>
      </c>
      <c r="M57" s="13">
        <f t="shared" si="7"/>
        <v>0.1359311840425404</v>
      </c>
      <c r="N57" s="13">
        <f t="shared" si="8"/>
        <v>212.60757936865753</v>
      </c>
      <c r="O57" s="12" t="s">
        <v>262</v>
      </c>
    </row>
    <row r="58" spans="1:15" x14ac:dyDescent="0.25">
      <c r="A58" s="30">
        <v>48</v>
      </c>
      <c r="B58" s="31" t="s">
        <v>245</v>
      </c>
      <c r="C58" s="32">
        <v>10.199999999999999</v>
      </c>
      <c r="D58" s="33" t="s">
        <v>294</v>
      </c>
      <c r="E58" s="48" t="str">
        <f t="shared" si="0"/>
        <v>Significantly Different</v>
      </c>
      <c r="G58" s="12">
        <f t="shared" si="1"/>
        <v>10.199999999999999</v>
      </c>
      <c r="H58" s="12">
        <f t="shared" si="2"/>
        <v>6</v>
      </c>
      <c r="I58" s="12" t="str">
        <f t="shared" si="3"/>
        <v>+/-</v>
      </c>
      <c r="J58" s="12" t="str">
        <f t="shared" si="4"/>
        <v>0.8</v>
      </c>
      <c r="K58" s="13">
        <f t="shared" si="5"/>
        <v>0.48632218844984804</v>
      </c>
      <c r="L58" s="13">
        <f t="shared" si="6"/>
        <v>29.000000000000004</v>
      </c>
      <c r="M58" s="13">
        <f t="shared" si="7"/>
        <v>0.49010685399991183</v>
      </c>
      <c r="N58" s="13">
        <f t="shared" si="8"/>
        <v>59.1707701357819</v>
      </c>
      <c r="O58" s="12" t="s">
        <v>256</v>
      </c>
    </row>
    <row r="59" spans="1:15" x14ac:dyDescent="0.25">
      <c r="A59" s="30">
        <v>49</v>
      </c>
      <c r="B59" s="31" t="s">
        <v>214</v>
      </c>
      <c r="C59" s="32">
        <v>9.5</v>
      </c>
      <c r="D59" s="33" t="s">
        <v>253</v>
      </c>
      <c r="E59" s="48" t="str">
        <f t="shared" si="0"/>
        <v>Significantly Different</v>
      </c>
      <c r="G59" s="12">
        <f t="shared" si="1"/>
        <v>9.5</v>
      </c>
      <c r="H59" s="12">
        <f t="shared" si="2"/>
        <v>6</v>
      </c>
      <c r="I59" s="12" t="str">
        <f t="shared" si="3"/>
        <v>+/-</v>
      </c>
      <c r="J59" s="12" t="str">
        <f t="shared" si="4"/>
        <v>0.6</v>
      </c>
      <c r="K59" s="13">
        <f t="shared" si="5"/>
        <v>0.36474164133738601</v>
      </c>
      <c r="L59" s="13">
        <f t="shared" si="6"/>
        <v>29.700000000000003</v>
      </c>
      <c r="M59" s="13">
        <f t="shared" si="7"/>
        <v>0.36977279819442066</v>
      </c>
      <c r="N59" s="13">
        <f t="shared" si="8"/>
        <v>80.319591232841887</v>
      </c>
      <c r="O59" s="12" t="s">
        <v>212</v>
      </c>
    </row>
    <row r="60" spans="1:15" x14ac:dyDescent="0.25">
      <c r="A60" s="30">
        <v>50</v>
      </c>
      <c r="B60" s="31" t="s">
        <v>207</v>
      </c>
      <c r="C60" s="32">
        <v>7.3</v>
      </c>
      <c r="D60" s="33" t="s">
        <v>253</v>
      </c>
      <c r="E60" s="48" t="str">
        <f t="shared" si="0"/>
        <v>Significantly Different</v>
      </c>
      <c r="G60" s="12">
        <f t="shared" si="1"/>
        <v>7.3</v>
      </c>
      <c r="H60" s="12">
        <f t="shared" si="2"/>
        <v>6</v>
      </c>
      <c r="I60" s="12" t="str">
        <f t="shared" si="3"/>
        <v>+/-</v>
      </c>
      <c r="J60" s="12" t="str">
        <f t="shared" si="4"/>
        <v>0.6</v>
      </c>
      <c r="K60" s="13">
        <f t="shared" si="5"/>
        <v>0.36474164133738601</v>
      </c>
      <c r="L60" s="13">
        <f t="shared" si="6"/>
        <v>31.900000000000002</v>
      </c>
      <c r="M60" s="13">
        <f t="shared" si="7"/>
        <v>0.36977279819442066</v>
      </c>
      <c r="N60" s="13">
        <f t="shared" si="8"/>
        <v>86.26919058342277</v>
      </c>
      <c r="O60" s="12" t="s">
        <v>234</v>
      </c>
    </row>
    <row r="61" spans="1:15" x14ac:dyDescent="0.25">
      <c r="A61" s="30">
        <v>51</v>
      </c>
      <c r="B61" s="31" t="s">
        <v>209</v>
      </c>
      <c r="C61" s="32">
        <v>5.4</v>
      </c>
      <c r="D61" s="33" t="s">
        <v>294</v>
      </c>
      <c r="E61" s="48" t="str">
        <f t="shared" si="0"/>
        <v>Significantly Different</v>
      </c>
      <c r="G61" s="12">
        <f t="shared" si="1"/>
        <v>5.4</v>
      </c>
      <c r="H61" s="12">
        <f t="shared" si="2"/>
        <v>6</v>
      </c>
      <c r="I61" s="12" t="str">
        <f t="shared" si="3"/>
        <v>+/-</v>
      </c>
      <c r="J61" s="12" t="str">
        <f t="shared" si="4"/>
        <v>0.8</v>
      </c>
      <c r="K61" s="13">
        <f t="shared" si="5"/>
        <v>0.48632218844984804</v>
      </c>
      <c r="L61" s="13">
        <f t="shared" si="6"/>
        <v>33.800000000000004</v>
      </c>
      <c r="M61" s="13">
        <f t="shared" si="7"/>
        <v>0.49010685399991183</v>
      </c>
      <c r="N61" s="13">
        <f t="shared" si="8"/>
        <v>68.964552778945801</v>
      </c>
      <c r="O61" s="12" t="s">
        <v>216</v>
      </c>
    </row>
    <row r="62" spans="1:15" ht="15.75" thickBot="1" x14ac:dyDescent="0.3">
      <c r="A62" s="36"/>
      <c r="B62" s="37" t="s">
        <v>264</v>
      </c>
      <c r="C62" s="38">
        <v>10.9</v>
      </c>
      <c r="D62" s="39" t="s">
        <v>217</v>
      </c>
      <c r="E62" s="49" t="str">
        <f t="shared" si="0"/>
        <v>Significantly Different</v>
      </c>
      <c r="G62" s="12">
        <f t="shared" si="1"/>
        <v>10.9</v>
      </c>
      <c r="H62" s="12">
        <f t="shared" si="2"/>
        <v>6</v>
      </c>
      <c r="I62" s="12" t="str">
        <f t="shared" si="3"/>
        <v>+/-</v>
      </c>
      <c r="J62" s="12" t="str">
        <f t="shared" si="4"/>
        <v>0.5</v>
      </c>
      <c r="K62" s="13">
        <f t="shared" si="5"/>
        <v>0.303951367781155</v>
      </c>
      <c r="L62" s="13">
        <f t="shared" si="6"/>
        <v>28.300000000000004</v>
      </c>
      <c r="M62" s="13">
        <f t="shared" si="7"/>
        <v>0.30997079109986531</v>
      </c>
      <c r="N62" s="13">
        <f t="shared" si="8"/>
        <v>91.298924971554527</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71" priority="5" operator="equal">
      <formula>"State Selected"</formula>
    </cfRule>
    <cfRule type="cellIs" dxfId="70" priority="6" operator="equal">
      <formula>"Not Significantly Different"</formula>
    </cfRule>
  </conditionalFormatting>
  <conditionalFormatting sqref="E10:E62">
    <cfRule type="cellIs" dxfId="69" priority="1" operator="equal">
      <formula>"OTHER ERROR"</formula>
    </cfRule>
    <cfRule type="cellIs" dxfId="68" priority="2" operator="equal">
      <formula>"Statistical Test not applicable"</formula>
    </cfRule>
    <cfRule type="cellIs" dxfId="67" priority="3" operator="equal">
      <formula>"Geography Selected"</formula>
    </cfRule>
    <cfRule type="cellIs" dxfId="66"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6594B17D-A36B-4FF8-BE55-E1A00435EB81}">
      <formula1>$O$10:$O$62</formula1>
    </dataValidation>
  </dataValidation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AB630-AFBF-4448-984F-D7D9B9591C8F}">
  <sheetPr codeName="Sheet158"/>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157</v>
      </c>
    </row>
    <row r="2" spans="1:16" x14ac:dyDescent="0.25">
      <c r="A2" s="14" t="s">
        <v>181</v>
      </c>
      <c r="B2" s="12" t="s">
        <v>715</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4.5999999999999996</v>
      </c>
      <c r="C6" s="12" t="s">
        <v>188</v>
      </c>
      <c r="H6" s="19" t="s">
        <v>189</v>
      </c>
      <c r="I6" s="12">
        <f>VLOOKUP($B$4,$B$9:$K$62,6,FALSE)</f>
        <v>4.5999999999999996</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4.5999999999999996</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4.5999999999999996</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207</v>
      </c>
      <c r="C11" s="32">
        <v>62.4</v>
      </c>
      <c r="D11" s="35" t="s">
        <v>246</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62.4</v>
      </c>
      <c r="H11" s="12">
        <f t="shared" ref="H11:H62" si="2">LEN(TRIM(D11))</f>
        <v>6</v>
      </c>
      <c r="I11" s="12" t="str">
        <f t="shared" ref="I11:I62" si="3">IF(H11&gt;=3,MID(TRIM(D11),1,3),"NO")</f>
        <v>+/-</v>
      </c>
      <c r="J11" s="12" t="str">
        <f t="shared" ref="J11:J62" si="4">IF(TRIM(I11)="+/-",MID(TRIM(D11),4,H11-3),D11)</f>
        <v>0.9</v>
      </c>
      <c r="K11" s="13">
        <f t="shared" ref="K11:K62" si="5">IF(TRIM(J11)="*****",0,IF(ISERROR(VALUE(J11)),"NA",VALUE(J11/$I$4)))</f>
        <v>0.54711246200607899</v>
      </c>
      <c r="L11" s="13">
        <f t="shared" ref="L11:L62" si="6">IF(AND(ISNUMBER(G11),ISNUMBER($I$6)),$I$6-G11,"N/A")</f>
        <v>-57.8</v>
      </c>
      <c r="M11" s="13">
        <f t="shared" ref="M11:M62" si="7">IF(AND(ISNUMBER(K11),ISNUMBER($I$7)),SQRT(K11^2+($I$7)^2),"N/A")</f>
        <v>0.55047933970440222</v>
      </c>
      <c r="N11" s="13">
        <f>IF(AND(ISNUMBER(L11),ISNUMBER(M11),M11&lt;&gt;0),L11/M11,"NA")</f>
        <v>-104.99939930722483</v>
      </c>
      <c r="O11" s="12" t="s">
        <v>208</v>
      </c>
    </row>
    <row r="12" spans="1:16" x14ac:dyDescent="0.25">
      <c r="A12" s="30">
        <v>2</v>
      </c>
      <c r="B12" s="31" t="s">
        <v>214</v>
      </c>
      <c r="C12" s="32">
        <v>43.7</v>
      </c>
      <c r="D12" s="33" t="s">
        <v>320</v>
      </c>
      <c r="E12" s="48" t="str">
        <f t="shared" si="0"/>
        <v>Significantly Different</v>
      </c>
      <c r="G12" s="12">
        <f t="shared" si="1"/>
        <v>43.7</v>
      </c>
      <c r="H12" s="12">
        <f t="shared" si="2"/>
        <v>6</v>
      </c>
      <c r="I12" s="12" t="str">
        <f t="shared" si="3"/>
        <v>+/-</v>
      </c>
      <c r="J12" s="12" t="str">
        <f t="shared" si="4"/>
        <v>1.0</v>
      </c>
      <c r="K12" s="13">
        <f t="shared" si="5"/>
        <v>0.60790273556231</v>
      </c>
      <c r="L12" s="13">
        <f t="shared" si="6"/>
        <v>-39.1</v>
      </c>
      <c r="M12" s="13">
        <f t="shared" si="7"/>
        <v>0.61093468821403585</v>
      </c>
      <c r="N12" s="13">
        <f t="shared" ref="N12:N62" si="8">IF(AND(ISNUMBER(L12),ISNUMBER(M12),M12&lt;&gt;0),L12/M12,"NA")</f>
        <v>-64.000294555711406</v>
      </c>
      <c r="O12" s="12" t="s">
        <v>211</v>
      </c>
    </row>
    <row r="13" spans="1:16" x14ac:dyDescent="0.25">
      <c r="A13" s="30">
        <v>3</v>
      </c>
      <c r="B13" s="31" t="s">
        <v>209</v>
      </c>
      <c r="C13" s="32">
        <v>41.7</v>
      </c>
      <c r="D13" s="33" t="s">
        <v>314</v>
      </c>
      <c r="E13" s="48" t="str">
        <f t="shared" si="0"/>
        <v>Significantly Different</v>
      </c>
      <c r="G13" s="12">
        <f t="shared" si="1"/>
        <v>41.7</v>
      </c>
      <c r="H13" s="12">
        <f t="shared" si="2"/>
        <v>6</v>
      </c>
      <c r="I13" s="12" t="str">
        <f t="shared" si="3"/>
        <v>+/-</v>
      </c>
      <c r="J13" s="12" t="str">
        <f t="shared" si="4"/>
        <v>1.1</v>
      </c>
      <c r="K13" s="13">
        <f t="shared" si="5"/>
        <v>0.66869300911854113</v>
      </c>
      <c r="L13" s="13">
        <f t="shared" si="6"/>
        <v>-37.1</v>
      </c>
      <c r="M13" s="13">
        <f t="shared" si="7"/>
        <v>0.67145051776214359</v>
      </c>
      <c r="N13" s="13">
        <f t="shared" si="8"/>
        <v>-55.253513131018842</v>
      </c>
      <c r="O13" s="12" t="s">
        <v>213</v>
      </c>
    </row>
    <row r="14" spans="1:16" x14ac:dyDescent="0.25">
      <c r="A14" s="30">
        <v>4</v>
      </c>
      <c r="B14" s="31" t="s">
        <v>222</v>
      </c>
      <c r="C14" s="32">
        <v>39.799999999999997</v>
      </c>
      <c r="D14" s="33" t="s">
        <v>217</v>
      </c>
      <c r="E14" s="48" t="str">
        <f t="shared" si="0"/>
        <v>Significantly Different</v>
      </c>
      <c r="G14" s="12">
        <f t="shared" si="1"/>
        <v>39.799999999999997</v>
      </c>
      <c r="H14" s="12">
        <f t="shared" si="2"/>
        <v>6</v>
      </c>
      <c r="I14" s="12" t="str">
        <f t="shared" si="3"/>
        <v>+/-</v>
      </c>
      <c r="J14" s="12" t="str">
        <f t="shared" si="4"/>
        <v>0.5</v>
      </c>
      <c r="K14" s="13">
        <f t="shared" si="5"/>
        <v>0.303951367781155</v>
      </c>
      <c r="L14" s="13">
        <f t="shared" si="6"/>
        <v>-35.199999999999996</v>
      </c>
      <c r="M14" s="13">
        <f t="shared" si="7"/>
        <v>0.30997079109986531</v>
      </c>
      <c r="N14" s="13">
        <f t="shared" si="8"/>
        <v>-113.55908689041408</v>
      </c>
      <c r="O14" s="12" t="s">
        <v>215</v>
      </c>
    </row>
    <row r="15" spans="1:16" x14ac:dyDescent="0.25">
      <c r="A15" s="30">
        <v>5</v>
      </c>
      <c r="B15" s="31" t="s">
        <v>245</v>
      </c>
      <c r="C15" s="32">
        <v>29</v>
      </c>
      <c r="D15" s="33" t="s">
        <v>321</v>
      </c>
      <c r="E15" s="48" t="str">
        <f t="shared" si="0"/>
        <v>Significantly Different</v>
      </c>
      <c r="G15" s="12">
        <f t="shared" si="1"/>
        <v>29</v>
      </c>
      <c r="H15" s="12">
        <f t="shared" si="2"/>
        <v>6</v>
      </c>
      <c r="I15" s="12" t="str">
        <f t="shared" si="3"/>
        <v>+/-</v>
      </c>
      <c r="J15" s="12" t="str">
        <f t="shared" si="4"/>
        <v>1.2</v>
      </c>
      <c r="K15" s="13">
        <f t="shared" si="5"/>
        <v>0.72948328267477203</v>
      </c>
      <c r="L15" s="13">
        <f t="shared" si="6"/>
        <v>-24.4</v>
      </c>
      <c r="M15" s="13">
        <f t="shared" si="7"/>
        <v>0.73201182849801194</v>
      </c>
      <c r="N15" s="13">
        <f t="shared" si="8"/>
        <v>-33.332794703694141</v>
      </c>
      <c r="O15" s="12" t="s">
        <v>218</v>
      </c>
    </row>
    <row r="16" spans="1:16" x14ac:dyDescent="0.25">
      <c r="A16" s="30">
        <v>6</v>
      </c>
      <c r="B16" s="31" t="s">
        <v>211</v>
      </c>
      <c r="C16" s="32">
        <v>28.8</v>
      </c>
      <c r="D16" s="33" t="s">
        <v>314</v>
      </c>
      <c r="E16" s="48" t="str">
        <f t="shared" si="0"/>
        <v>Significantly Different</v>
      </c>
      <c r="G16" s="12">
        <f t="shared" si="1"/>
        <v>28.8</v>
      </c>
      <c r="H16" s="12">
        <f t="shared" si="2"/>
        <v>6</v>
      </c>
      <c r="I16" s="12" t="str">
        <f t="shared" si="3"/>
        <v>+/-</v>
      </c>
      <c r="J16" s="12" t="str">
        <f t="shared" si="4"/>
        <v>1.1</v>
      </c>
      <c r="K16" s="13">
        <f t="shared" si="5"/>
        <v>0.66869300911854113</v>
      </c>
      <c r="L16" s="13">
        <f t="shared" si="6"/>
        <v>-24.200000000000003</v>
      </c>
      <c r="M16" s="13">
        <f t="shared" si="7"/>
        <v>0.67145051776214359</v>
      </c>
      <c r="N16" s="13">
        <f t="shared" si="8"/>
        <v>-36.041375142066201</v>
      </c>
      <c r="O16" s="12" t="s">
        <v>220</v>
      </c>
    </row>
    <row r="17" spans="1:15" x14ac:dyDescent="0.25">
      <c r="A17" s="30">
        <v>7</v>
      </c>
      <c r="B17" s="31" t="s">
        <v>247</v>
      </c>
      <c r="C17" s="32">
        <v>25.1</v>
      </c>
      <c r="D17" s="33" t="s">
        <v>228</v>
      </c>
      <c r="E17" s="48" t="str">
        <f t="shared" si="0"/>
        <v>Significantly Different</v>
      </c>
      <c r="G17" s="12">
        <f t="shared" si="1"/>
        <v>25.1</v>
      </c>
      <c r="H17" s="12">
        <f t="shared" si="2"/>
        <v>6</v>
      </c>
      <c r="I17" s="12" t="str">
        <f t="shared" si="3"/>
        <v>+/-</v>
      </c>
      <c r="J17" s="12" t="str">
        <f t="shared" si="4"/>
        <v>0.3</v>
      </c>
      <c r="K17" s="13">
        <f t="shared" si="5"/>
        <v>0.18237082066869301</v>
      </c>
      <c r="L17" s="13">
        <f t="shared" si="6"/>
        <v>-20.5</v>
      </c>
      <c r="M17" s="13">
        <f t="shared" si="7"/>
        <v>0.19223572402239389</v>
      </c>
      <c r="N17" s="13">
        <f t="shared" si="8"/>
        <v>-106.63990839502817</v>
      </c>
      <c r="O17" s="12" t="s">
        <v>222</v>
      </c>
    </row>
    <row r="18" spans="1:15" x14ac:dyDescent="0.25">
      <c r="A18" s="30">
        <v>8</v>
      </c>
      <c r="B18" s="31" t="s">
        <v>259</v>
      </c>
      <c r="C18" s="32">
        <v>19.8</v>
      </c>
      <c r="D18" s="33" t="s">
        <v>210</v>
      </c>
      <c r="E18" s="48" t="str">
        <f t="shared" si="0"/>
        <v>Significantly Different</v>
      </c>
      <c r="G18" s="12">
        <f t="shared" si="1"/>
        <v>19.8</v>
      </c>
      <c r="H18" s="12">
        <f t="shared" si="2"/>
        <v>6</v>
      </c>
      <c r="I18" s="12" t="str">
        <f t="shared" si="3"/>
        <v>+/-</v>
      </c>
      <c r="J18" s="12" t="str">
        <f t="shared" si="4"/>
        <v>0.2</v>
      </c>
      <c r="K18" s="13">
        <f t="shared" si="5"/>
        <v>0.12158054711246201</v>
      </c>
      <c r="L18" s="13">
        <f t="shared" si="6"/>
        <v>-15.200000000000001</v>
      </c>
      <c r="M18" s="13">
        <f t="shared" si="7"/>
        <v>0.1359311840425404</v>
      </c>
      <c r="N18" s="13">
        <f t="shared" si="8"/>
        <v>-111.8212874188095</v>
      </c>
      <c r="O18" s="12" t="s">
        <v>224</v>
      </c>
    </row>
    <row r="19" spans="1:15" x14ac:dyDescent="0.25">
      <c r="A19" s="30">
        <v>9</v>
      </c>
      <c r="B19" s="31" t="s">
        <v>248</v>
      </c>
      <c r="C19" s="32">
        <v>15.9</v>
      </c>
      <c r="D19" s="33" t="s">
        <v>210</v>
      </c>
      <c r="E19" s="48" t="str">
        <f t="shared" si="0"/>
        <v>Significantly Different</v>
      </c>
      <c r="G19" s="12">
        <f t="shared" si="1"/>
        <v>15.9</v>
      </c>
      <c r="H19" s="12">
        <f t="shared" si="2"/>
        <v>6</v>
      </c>
      <c r="I19" s="12" t="str">
        <f t="shared" si="3"/>
        <v>+/-</v>
      </c>
      <c r="J19" s="12" t="str">
        <f t="shared" si="4"/>
        <v>0.2</v>
      </c>
      <c r="K19" s="13">
        <f t="shared" si="5"/>
        <v>0.12158054711246201</v>
      </c>
      <c r="L19" s="13">
        <f t="shared" si="6"/>
        <v>-11.3</v>
      </c>
      <c r="M19" s="13">
        <f t="shared" si="7"/>
        <v>0.1359311840425404</v>
      </c>
      <c r="N19" s="13">
        <f t="shared" si="8"/>
        <v>-83.130299199509693</v>
      </c>
      <c r="O19" s="12" t="s">
        <v>226</v>
      </c>
    </row>
    <row r="20" spans="1:15" x14ac:dyDescent="0.25">
      <c r="A20" s="30">
        <v>10</v>
      </c>
      <c r="B20" s="31" t="s">
        <v>224</v>
      </c>
      <c r="C20" s="32">
        <v>11.5</v>
      </c>
      <c r="D20" s="35" t="s">
        <v>246</v>
      </c>
      <c r="E20" s="48" t="str">
        <f t="shared" si="0"/>
        <v>Significantly Different</v>
      </c>
      <c r="G20" s="12">
        <f t="shared" si="1"/>
        <v>11.5</v>
      </c>
      <c r="H20" s="12">
        <f t="shared" si="2"/>
        <v>6</v>
      </c>
      <c r="I20" s="12" t="str">
        <f t="shared" si="3"/>
        <v>+/-</v>
      </c>
      <c r="J20" s="12" t="str">
        <f t="shared" si="4"/>
        <v>0.9</v>
      </c>
      <c r="K20" s="13">
        <f t="shared" si="5"/>
        <v>0.54711246200607899</v>
      </c>
      <c r="L20" s="13">
        <f t="shared" si="6"/>
        <v>-6.9</v>
      </c>
      <c r="M20" s="13">
        <f t="shared" si="7"/>
        <v>0.55047933970440222</v>
      </c>
      <c r="N20" s="13">
        <f t="shared" si="8"/>
        <v>-12.534530367125457</v>
      </c>
      <c r="O20" s="12" t="s">
        <v>229</v>
      </c>
    </row>
    <row r="21" spans="1:15" x14ac:dyDescent="0.25">
      <c r="A21" s="30">
        <v>11</v>
      </c>
      <c r="B21" s="31" t="s">
        <v>244</v>
      </c>
      <c r="C21" s="32">
        <v>8</v>
      </c>
      <c r="D21" s="33" t="s">
        <v>228</v>
      </c>
      <c r="E21" s="48" t="str">
        <f t="shared" si="0"/>
        <v>Significantly Different</v>
      </c>
      <c r="G21" s="12">
        <f t="shared" si="1"/>
        <v>8</v>
      </c>
      <c r="H21" s="12">
        <f t="shared" si="2"/>
        <v>6</v>
      </c>
      <c r="I21" s="12" t="str">
        <f t="shared" si="3"/>
        <v>+/-</v>
      </c>
      <c r="J21" s="12" t="str">
        <f t="shared" si="4"/>
        <v>0.3</v>
      </c>
      <c r="K21" s="13">
        <f t="shared" si="5"/>
        <v>0.18237082066869301</v>
      </c>
      <c r="L21" s="13">
        <f t="shared" si="6"/>
        <v>-3.4000000000000004</v>
      </c>
      <c r="M21" s="13">
        <f t="shared" si="7"/>
        <v>0.19223572402239389</v>
      </c>
      <c r="N21" s="13">
        <f t="shared" si="8"/>
        <v>-17.686618953321748</v>
      </c>
      <c r="O21" s="12" t="s">
        <v>231</v>
      </c>
    </row>
    <row r="22" spans="1:15" x14ac:dyDescent="0.25">
      <c r="A22" s="30">
        <v>11</v>
      </c>
      <c r="B22" s="31" t="s">
        <v>257</v>
      </c>
      <c r="C22" s="32">
        <v>8</v>
      </c>
      <c r="D22" s="33" t="s">
        <v>210</v>
      </c>
      <c r="E22" s="48" t="str">
        <f t="shared" si="0"/>
        <v>Significantly Different</v>
      </c>
      <c r="G22" s="12">
        <f t="shared" si="1"/>
        <v>8</v>
      </c>
      <c r="H22" s="12">
        <f t="shared" si="2"/>
        <v>6</v>
      </c>
      <c r="I22" s="12" t="str">
        <f t="shared" si="3"/>
        <v>+/-</v>
      </c>
      <c r="J22" s="12" t="str">
        <f t="shared" si="4"/>
        <v>0.2</v>
      </c>
      <c r="K22" s="13">
        <f t="shared" si="5"/>
        <v>0.12158054711246201</v>
      </c>
      <c r="L22" s="13">
        <f t="shared" si="6"/>
        <v>-3.4000000000000004</v>
      </c>
      <c r="M22" s="13">
        <f t="shared" si="7"/>
        <v>0.1359311840425404</v>
      </c>
      <c r="N22" s="13">
        <f t="shared" si="8"/>
        <v>-25.01265639631265</v>
      </c>
      <c r="O22" s="12" t="s">
        <v>233</v>
      </c>
    </row>
    <row r="23" spans="1:15" x14ac:dyDescent="0.25">
      <c r="A23" s="30">
        <v>13</v>
      </c>
      <c r="B23" s="31" t="s">
        <v>262</v>
      </c>
      <c r="C23" s="32">
        <v>4.4000000000000004</v>
      </c>
      <c r="D23" s="33" t="s">
        <v>210</v>
      </c>
      <c r="E23" s="48" t="str">
        <f t="shared" si="0"/>
        <v>Not Significantly Different</v>
      </c>
      <c r="G23" s="12">
        <f t="shared" si="1"/>
        <v>4.4000000000000004</v>
      </c>
      <c r="H23" s="12">
        <f t="shared" si="2"/>
        <v>6</v>
      </c>
      <c r="I23" s="12" t="str">
        <f t="shared" si="3"/>
        <v>+/-</v>
      </c>
      <c r="J23" s="12" t="str">
        <f t="shared" si="4"/>
        <v>0.2</v>
      </c>
      <c r="K23" s="13">
        <f t="shared" si="5"/>
        <v>0.12158054711246201</v>
      </c>
      <c r="L23" s="13">
        <f t="shared" si="6"/>
        <v>0.19999999999999929</v>
      </c>
      <c r="M23" s="13">
        <f t="shared" si="7"/>
        <v>0.1359311840425404</v>
      </c>
      <c r="N23" s="13">
        <f t="shared" si="8"/>
        <v>1.4713327291948566</v>
      </c>
      <c r="O23" s="12" t="s">
        <v>221</v>
      </c>
    </row>
    <row r="24" spans="1:15" x14ac:dyDescent="0.25">
      <c r="A24" s="30">
        <v>14</v>
      </c>
      <c r="B24" s="31" t="s">
        <v>212</v>
      </c>
      <c r="C24" s="32">
        <v>3</v>
      </c>
      <c r="D24" s="33" t="s">
        <v>228</v>
      </c>
      <c r="E24" s="48" t="str">
        <f t="shared" si="0"/>
        <v>Significantly Different</v>
      </c>
      <c r="G24" s="12">
        <f t="shared" si="1"/>
        <v>3</v>
      </c>
      <c r="H24" s="12">
        <f t="shared" si="2"/>
        <v>6</v>
      </c>
      <c r="I24" s="12" t="str">
        <f t="shared" si="3"/>
        <v>+/-</v>
      </c>
      <c r="J24" s="12" t="str">
        <f t="shared" si="4"/>
        <v>0.3</v>
      </c>
      <c r="K24" s="13">
        <f t="shared" si="5"/>
        <v>0.18237082066869301</v>
      </c>
      <c r="L24" s="13">
        <f t="shared" si="6"/>
        <v>1.5999999999999996</v>
      </c>
      <c r="M24" s="13">
        <f t="shared" si="7"/>
        <v>0.19223572402239389</v>
      </c>
      <c r="N24" s="13">
        <f t="shared" si="8"/>
        <v>8.3231148015631717</v>
      </c>
      <c r="O24" s="12" t="s">
        <v>235</v>
      </c>
    </row>
    <row r="25" spans="1:15" x14ac:dyDescent="0.25">
      <c r="A25" s="30">
        <v>15</v>
      </c>
      <c r="B25" s="31" t="s">
        <v>261</v>
      </c>
      <c r="C25" s="32">
        <v>2.8</v>
      </c>
      <c r="D25" s="33" t="s">
        <v>206</v>
      </c>
      <c r="E25" s="48" t="str">
        <f t="shared" si="0"/>
        <v>Significantly Different</v>
      </c>
      <c r="G25" s="12">
        <f t="shared" si="1"/>
        <v>2.8</v>
      </c>
      <c r="H25" s="12">
        <f t="shared" si="2"/>
        <v>6</v>
      </c>
      <c r="I25" s="12" t="str">
        <f t="shared" si="3"/>
        <v>+/-</v>
      </c>
      <c r="J25" s="12" t="str">
        <f t="shared" si="4"/>
        <v>0.1</v>
      </c>
      <c r="K25" s="13">
        <f t="shared" si="5"/>
        <v>6.0790273556231005E-2</v>
      </c>
      <c r="L25" s="13">
        <f t="shared" si="6"/>
        <v>1.7999999999999998</v>
      </c>
      <c r="M25" s="13">
        <f t="shared" si="7"/>
        <v>8.5970429323592404E-2</v>
      </c>
      <c r="N25" s="13">
        <f t="shared" si="8"/>
        <v>20.937431790933669</v>
      </c>
      <c r="O25" s="12" t="s">
        <v>237</v>
      </c>
    </row>
    <row r="26" spans="1:15" x14ac:dyDescent="0.25">
      <c r="A26" s="30">
        <v>16</v>
      </c>
      <c r="B26" s="31" t="s">
        <v>230</v>
      </c>
      <c r="C26" s="32">
        <v>2.2999999999999998</v>
      </c>
      <c r="D26" s="33" t="s">
        <v>210</v>
      </c>
      <c r="E26" s="48" t="str">
        <f t="shared" si="0"/>
        <v>Significantly Different</v>
      </c>
      <c r="G26" s="12">
        <f t="shared" si="1"/>
        <v>2.2999999999999998</v>
      </c>
      <c r="H26" s="12">
        <f t="shared" si="2"/>
        <v>6</v>
      </c>
      <c r="I26" s="12" t="str">
        <f t="shared" si="3"/>
        <v>+/-</v>
      </c>
      <c r="J26" s="12" t="str">
        <f t="shared" si="4"/>
        <v>0.2</v>
      </c>
      <c r="K26" s="13">
        <f t="shared" si="5"/>
        <v>0.12158054711246201</v>
      </c>
      <c r="L26" s="13">
        <f t="shared" si="6"/>
        <v>2.2999999999999998</v>
      </c>
      <c r="M26" s="13">
        <f t="shared" si="7"/>
        <v>0.1359311840425404</v>
      </c>
      <c r="N26" s="13">
        <f t="shared" si="8"/>
        <v>16.920326385740907</v>
      </c>
      <c r="O26" s="12" t="s">
        <v>219</v>
      </c>
    </row>
    <row r="27" spans="1:15" x14ac:dyDescent="0.25">
      <c r="A27" s="30">
        <v>17</v>
      </c>
      <c r="B27" s="31" t="s">
        <v>243</v>
      </c>
      <c r="C27" s="32">
        <v>2</v>
      </c>
      <c r="D27" s="33" t="s">
        <v>206</v>
      </c>
      <c r="E27" s="48" t="str">
        <f t="shared" si="0"/>
        <v>Significantly Different</v>
      </c>
      <c r="G27" s="12">
        <f t="shared" si="1"/>
        <v>2</v>
      </c>
      <c r="H27" s="12">
        <f t="shared" si="2"/>
        <v>6</v>
      </c>
      <c r="I27" s="12" t="str">
        <f t="shared" si="3"/>
        <v>+/-</v>
      </c>
      <c r="J27" s="12" t="str">
        <f t="shared" si="4"/>
        <v>0.1</v>
      </c>
      <c r="K27" s="13">
        <f t="shared" si="5"/>
        <v>6.0790273556231005E-2</v>
      </c>
      <c r="L27" s="13">
        <f t="shared" si="6"/>
        <v>2.5999999999999996</v>
      </c>
      <c r="M27" s="13">
        <f t="shared" si="7"/>
        <v>8.5970429323592404E-2</v>
      </c>
      <c r="N27" s="13">
        <f t="shared" si="8"/>
        <v>30.242957031348634</v>
      </c>
      <c r="O27" s="12" t="s">
        <v>236</v>
      </c>
    </row>
    <row r="28" spans="1:15" x14ac:dyDescent="0.25">
      <c r="A28" s="30">
        <v>18</v>
      </c>
      <c r="B28" s="31" t="s">
        <v>234</v>
      </c>
      <c r="C28" s="32">
        <v>1.9</v>
      </c>
      <c r="D28" s="33" t="s">
        <v>206</v>
      </c>
      <c r="E28" s="48" t="str">
        <f t="shared" si="0"/>
        <v>Significantly Different</v>
      </c>
      <c r="G28" s="12">
        <f t="shared" si="1"/>
        <v>1.9</v>
      </c>
      <c r="H28" s="12">
        <f t="shared" si="2"/>
        <v>6</v>
      </c>
      <c r="I28" s="12" t="str">
        <f t="shared" si="3"/>
        <v>+/-</v>
      </c>
      <c r="J28" s="12" t="str">
        <f t="shared" si="4"/>
        <v>0.1</v>
      </c>
      <c r="K28" s="13">
        <f t="shared" si="5"/>
        <v>6.0790273556231005E-2</v>
      </c>
      <c r="L28" s="13">
        <f t="shared" si="6"/>
        <v>2.6999999999999997</v>
      </c>
      <c r="M28" s="13">
        <f t="shared" si="7"/>
        <v>8.5970429323592404E-2</v>
      </c>
      <c r="N28" s="13">
        <f t="shared" si="8"/>
        <v>31.406147686400505</v>
      </c>
      <c r="O28" s="12" t="s">
        <v>225</v>
      </c>
    </row>
    <row r="29" spans="1:15" x14ac:dyDescent="0.25">
      <c r="A29" s="30">
        <v>19</v>
      </c>
      <c r="B29" s="31" t="s">
        <v>240</v>
      </c>
      <c r="C29" s="32">
        <v>1.7</v>
      </c>
      <c r="D29" s="33" t="s">
        <v>206</v>
      </c>
      <c r="E29" s="48" t="str">
        <f t="shared" si="0"/>
        <v>Significantly Different</v>
      </c>
      <c r="G29" s="12">
        <f t="shared" si="1"/>
        <v>1.7</v>
      </c>
      <c r="H29" s="12">
        <f t="shared" si="2"/>
        <v>6</v>
      </c>
      <c r="I29" s="12" t="str">
        <f t="shared" si="3"/>
        <v>+/-</v>
      </c>
      <c r="J29" s="12" t="str">
        <f t="shared" si="4"/>
        <v>0.1</v>
      </c>
      <c r="K29" s="13">
        <f t="shared" si="5"/>
        <v>6.0790273556231005E-2</v>
      </c>
      <c r="L29" s="13">
        <f t="shared" si="6"/>
        <v>2.8999999999999995</v>
      </c>
      <c r="M29" s="13">
        <f t="shared" si="7"/>
        <v>8.5970429323592404E-2</v>
      </c>
      <c r="N29" s="13">
        <f t="shared" si="8"/>
        <v>33.732528996504243</v>
      </c>
      <c r="O29" s="12" t="s">
        <v>241</v>
      </c>
    </row>
    <row r="30" spans="1:15" x14ac:dyDescent="0.25">
      <c r="A30" s="30">
        <v>19</v>
      </c>
      <c r="B30" s="31" t="s">
        <v>239</v>
      </c>
      <c r="C30" s="32">
        <v>1.7</v>
      </c>
      <c r="D30" s="33" t="s">
        <v>210</v>
      </c>
      <c r="E30" s="48" t="str">
        <f t="shared" si="0"/>
        <v>Significantly Different</v>
      </c>
      <c r="G30" s="12">
        <f t="shared" si="1"/>
        <v>1.7</v>
      </c>
      <c r="H30" s="12">
        <f t="shared" si="2"/>
        <v>6</v>
      </c>
      <c r="I30" s="12" t="str">
        <f t="shared" si="3"/>
        <v>+/-</v>
      </c>
      <c r="J30" s="12" t="str">
        <f t="shared" si="4"/>
        <v>0.2</v>
      </c>
      <c r="K30" s="13">
        <f t="shared" si="5"/>
        <v>0.12158054711246201</v>
      </c>
      <c r="L30" s="13">
        <f t="shared" si="6"/>
        <v>2.8999999999999995</v>
      </c>
      <c r="M30" s="13">
        <f t="shared" si="7"/>
        <v>0.1359311840425404</v>
      </c>
      <c r="N30" s="13">
        <f t="shared" si="8"/>
        <v>21.334324573325492</v>
      </c>
      <c r="O30" s="12" t="s">
        <v>207</v>
      </c>
    </row>
    <row r="31" spans="1:15" x14ac:dyDescent="0.25">
      <c r="A31" s="30">
        <v>19</v>
      </c>
      <c r="B31" s="31" t="s">
        <v>238</v>
      </c>
      <c r="C31" s="32">
        <v>1.7</v>
      </c>
      <c r="D31" s="33" t="s">
        <v>210</v>
      </c>
      <c r="E31" s="48" t="str">
        <f t="shared" si="0"/>
        <v>Significantly Different</v>
      </c>
      <c r="G31" s="12">
        <f t="shared" si="1"/>
        <v>1.7</v>
      </c>
      <c r="H31" s="12">
        <f t="shared" si="2"/>
        <v>6</v>
      </c>
      <c r="I31" s="12" t="str">
        <f t="shared" si="3"/>
        <v>+/-</v>
      </c>
      <c r="J31" s="12" t="str">
        <f t="shared" si="4"/>
        <v>0.2</v>
      </c>
      <c r="K31" s="13">
        <f t="shared" si="5"/>
        <v>0.12158054711246201</v>
      </c>
      <c r="L31" s="13">
        <f t="shared" si="6"/>
        <v>2.8999999999999995</v>
      </c>
      <c r="M31" s="13">
        <f t="shared" si="7"/>
        <v>0.1359311840425404</v>
      </c>
      <c r="N31" s="13">
        <f t="shared" si="8"/>
        <v>21.334324573325492</v>
      </c>
      <c r="O31" s="12" t="s">
        <v>244</v>
      </c>
    </row>
    <row r="32" spans="1:15" x14ac:dyDescent="0.25">
      <c r="A32" s="30">
        <v>22</v>
      </c>
      <c r="B32" s="31" t="s">
        <v>221</v>
      </c>
      <c r="C32" s="32">
        <v>1.6</v>
      </c>
      <c r="D32" s="33" t="s">
        <v>228</v>
      </c>
      <c r="E32" s="48" t="str">
        <f t="shared" si="0"/>
        <v>Significantly Different</v>
      </c>
      <c r="G32" s="12">
        <f t="shared" si="1"/>
        <v>1.6</v>
      </c>
      <c r="H32" s="12">
        <f t="shared" si="2"/>
        <v>6</v>
      </c>
      <c r="I32" s="12" t="str">
        <f t="shared" si="3"/>
        <v>+/-</v>
      </c>
      <c r="J32" s="12" t="str">
        <f t="shared" si="4"/>
        <v>0.3</v>
      </c>
      <c r="K32" s="13">
        <f t="shared" si="5"/>
        <v>0.18237082066869301</v>
      </c>
      <c r="L32" s="13">
        <f t="shared" si="6"/>
        <v>2.9999999999999996</v>
      </c>
      <c r="M32" s="13">
        <f t="shared" si="7"/>
        <v>0.19223572402239389</v>
      </c>
      <c r="N32" s="13">
        <f t="shared" si="8"/>
        <v>15.60584025293095</v>
      </c>
      <c r="O32" s="12" t="s">
        <v>247</v>
      </c>
    </row>
    <row r="33" spans="1:15" x14ac:dyDescent="0.25">
      <c r="A33" s="30">
        <v>22</v>
      </c>
      <c r="B33" s="31" t="s">
        <v>256</v>
      </c>
      <c r="C33" s="32">
        <v>1.6</v>
      </c>
      <c r="D33" s="33" t="s">
        <v>206</v>
      </c>
      <c r="E33" s="48" t="str">
        <f t="shared" si="0"/>
        <v>Significantly Different</v>
      </c>
      <c r="G33" s="12">
        <f t="shared" si="1"/>
        <v>1.6</v>
      </c>
      <c r="H33" s="12">
        <f t="shared" si="2"/>
        <v>6</v>
      </c>
      <c r="I33" s="12" t="str">
        <f t="shared" si="3"/>
        <v>+/-</v>
      </c>
      <c r="J33" s="12" t="str">
        <f t="shared" si="4"/>
        <v>0.1</v>
      </c>
      <c r="K33" s="13">
        <f t="shared" si="5"/>
        <v>6.0790273556231005E-2</v>
      </c>
      <c r="L33" s="13">
        <f t="shared" si="6"/>
        <v>2.9999999999999996</v>
      </c>
      <c r="M33" s="13">
        <f t="shared" si="7"/>
        <v>8.5970429323592404E-2</v>
      </c>
      <c r="N33" s="13">
        <f t="shared" si="8"/>
        <v>34.895719651556114</v>
      </c>
      <c r="O33" s="12" t="s">
        <v>249</v>
      </c>
    </row>
    <row r="34" spans="1:15" x14ac:dyDescent="0.25">
      <c r="A34" s="30">
        <v>24</v>
      </c>
      <c r="B34" s="31" t="s">
        <v>249</v>
      </c>
      <c r="C34" s="32">
        <v>1</v>
      </c>
      <c r="D34" s="33" t="s">
        <v>206</v>
      </c>
      <c r="E34" s="48" t="str">
        <f t="shared" si="0"/>
        <v>Significantly Different</v>
      </c>
      <c r="G34" s="12">
        <f t="shared" si="1"/>
        <v>1</v>
      </c>
      <c r="H34" s="12">
        <f t="shared" si="2"/>
        <v>6</v>
      </c>
      <c r="I34" s="12" t="str">
        <f t="shared" si="3"/>
        <v>+/-</v>
      </c>
      <c r="J34" s="12" t="str">
        <f t="shared" si="4"/>
        <v>0.1</v>
      </c>
      <c r="K34" s="13">
        <f t="shared" si="5"/>
        <v>6.0790273556231005E-2</v>
      </c>
      <c r="L34" s="13">
        <f t="shared" si="6"/>
        <v>3.5999999999999996</v>
      </c>
      <c r="M34" s="13">
        <f t="shared" si="7"/>
        <v>8.5970429323592404E-2</v>
      </c>
      <c r="N34" s="13">
        <f t="shared" si="8"/>
        <v>41.874863581867338</v>
      </c>
      <c r="O34" s="12" t="s">
        <v>240</v>
      </c>
    </row>
    <row r="35" spans="1:15" x14ac:dyDescent="0.25">
      <c r="A35" s="30">
        <v>25</v>
      </c>
      <c r="B35" s="31" t="s">
        <v>226</v>
      </c>
      <c r="C35" s="32">
        <v>0.9</v>
      </c>
      <c r="D35" s="33" t="s">
        <v>228</v>
      </c>
      <c r="E35" s="48" t="str">
        <f t="shared" si="0"/>
        <v>Significantly Different</v>
      </c>
      <c r="G35" s="12">
        <f t="shared" si="1"/>
        <v>0.9</v>
      </c>
      <c r="H35" s="12">
        <f t="shared" si="2"/>
        <v>6</v>
      </c>
      <c r="I35" s="12" t="str">
        <f t="shared" si="3"/>
        <v>+/-</v>
      </c>
      <c r="J35" s="12" t="str">
        <f t="shared" si="4"/>
        <v>0.3</v>
      </c>
      <c r="K35" s="13">
        <f t="shared" si="5"/>
        <v>0.18237082066869301</v>
      </c>
      <c r="L35" s="13">
        <f t="shared" si="6"/>
        <v>3.6999999999999997</v>
      </c>
      <c r="M35" s="13">
        <f t="shared" si="7"/>
        <v>0.19223572402239389</v>
      </c>
      <c r="N35" s="13">
        <f t="shared" si="8"/>
        <v>19.247202978614837</v>
      </c>
      <c r="O35" s="12" t="s">
        <v>250</v>
      </c>
    </row>
    <row r="36" spans="1:15" x14ac:dyDescent="0.25">
      <c r="A36" s="30">
        <v>25</v>
      </c>
      <c r="B36" s="31" t="s">
        <v>223</v>
      </c>
      <c r="C36" s="32">
        <v>0.9</v>
      </c>
      <c r="D36" s="33" t="s">
        <v>210</v>
      </c>
      <c r="E36" s="48" t="str">
        <f t="shared" si="0"/>
        <v>Significantly Different</v>
      </c>
      <c r="G36" s="12">
        <f t="shared" si="1"/>
        <v>0.9</v>
      </c>
      <c r="H36" s="12">
        <f t="shared" si="2"/>
        <v>6</v>
      </c>
      <c r="I36" s="12" t="str">
        <f t="shared" si="3"/>
        <v>+/-</v>
      </c>
      <c r="J36" s="12" t="str">
        <f t="shared" si="4"/>
        <v>0.2</v>
      </c>
      <c r="K36" s="13">
        <f t="shared" si="5"/>
        <v>0.12158054711246201</v>
      </c>
      <c r="L36" s="13">
        <f t="shared" si="6"/>
        <v>3.6999999999999997</v>
      </c>
      <c r="M36" s="13">
        <f t="shared" si="7"/>
        <v>0.1359311840425404</v>
      </c>
      <c r="N36" s="13">
        <f t="shared" si="8"/>
        <v>27.219655490104941</v>
      </c>
      <c r="O36" s="12" t="s">
        <v>242</v>
      </c>
    </row>
    <row r="37" spans="1:15" x14ac:dyDescent="0.25">
      <c r="A37" s="30">
        <v>27</v>
      </c>
      <c r="B37" s="31" t="s">
        <v>225</v>
      </c>
      <c r="C37" s="32">
        <v>0.8</v>
      </c>
      <c r="D37" s="33" t="s">
        <v>206</v>
      </c>
      <c r="E37" s="48" t="str">
        <f t="shared" si="0"/>
        <v>Significantly Different</v>
      </c>
      <c r="G37" s="12">
        <f t="shared" si="1"/>
        <v>0.8</v>
      </c>
      <c r="H37" s="12">
        <f t="shared" si="2"/>
        <v>6</v>
      </c>
      <c r="I37" s="12" t="str">
        <f t="shared" si="3"/>
        <v>+/-</v>
      </c>
      <c r="J37" s="12" t="str">
        <f t="shared" si="4"/>
        <v>0.1</v>
      </c>
      <c r="K37" s="13">
        <f t="shared" si="5"/>
        <v>6.0790273556231005E-2</v>
      </c>
      <c r="L37" s="13">
        <f t="shared" si="6"/>
        <v>3.8</v>
      </c>
      <c r="M37" s="13">
        <f t="shared" si="7"/>
        <v>8.5970429323592404E-2</v>
      </c>
      <c r="N37" s="13">
        <f t="shared" si="8"/>
        <v>44.201244891971086</v>
      </c>
      <c r="O37" s="12" t="s">
        <v>223</v>
      </c>
    </row>
    <row r="38" spans="1:15" x14ac:dyDescent="0.25">
      <c r="A38" s="30">
        <v>27</v>
      </c>
      <c r="B38" s="31" t="s">
        <v>263</v>
      </c>
      <c r="C38" s="32">
        <v>0.8</v>
      </c>
      <c r="D38" s="33" t="s">
        <v>206</v>
      </c>
      <c r="E38" s="48" t="str">
        <f t="shared" si="0"/>
        <v>Significantly Different</v>
      </c>
      <c r="G38" s="12">
        <f t="shared" si="1"/>
        <v>0.8</v>
      </c>
      <c r="H38" s="12">
        <f t="shared" si="2"/>
        <v>6</v>
      </c>
      <c r="I38" s="12" t="str">
        <f t="shared" si="3"/>
        <v>+/-</v>
      </c>
      <c r="J38" s="12" t="str">
        <f t="shared" si="4"/>
        <v>0.1</v>
      </c>
      <c r="K38" s="13">
        <f t="shared" si="5"/>
        <v>6.0790273556231005E-2</v>
      </c>
      <c r="L38" s="13">
        <f t="shared" si="6"/>
        <v>3.8</v>
      </c>
      <c r="M38" s="13">
        <f t="shared" si="7"/>
        <v>8.5970429323592404E-2</v>
      </c>
      <c r="N38" s="13">
        <f t="shared" si="8"/>
        <v>44.201244891971086</v>
      </c>
      <c r="O38" s="12" t="s">
        <v>227</v>
      </c>
    </row>
    <row r="39" spans="1:15" x14ac:dyDescent="0.25">
      <c r="A39" s="30">
        <v>29</v>
      </c>
      <c r="B39" s="31" t="s">
        <v>237</v>
      </c>
      <c r="C39" s="32">
        <v>0.6</v>
      </c>
      <c r="D39" s="33" t="s">
        <v>206</v>
      </c>
      <c r="E39" s="48" t="str">
        <f t="shared" si="0"/>
        <v>Significantly Different</v>
      </c>
      <c r="G39" s="12">
        <f t="shared" si="1"/>
        <v>0.6</v>
      </c>
      <c r="H39" s="12">
        <f t="shared" si="2"/>
        <v>6</v>
      </c>
      <c r="I39" s="12" t="str">
        <f t="shared" si="3"/>
        <v>+/-</v>
      </c>
      <c r="J39" s="12" t="str">
        <f t="shared" si="4"/>
        <v>0.1</v>
      </c>
      <c r="K39" s="13">
        <f t="shared" si="5"/>
        <v>6.0790273556231005E-2</v>
      </c>
      <c r="L39" s="13">
        <f t="shared" si="6"/>
        <v>3.9999999999999996</v>
      </c>
      <c r="M39" s="13">
        <f t="shared" si="7"/>
        <v>8.5970429323592404E-2</v>
      </c>
      <c r="N39" s="13">
        <f t="shared" si="8"/>
        <v>46.527626202074821</v>
      </c>
      <c r="O39" s="12" t="s">
        <v>254</v>
      </c>
    </row>
    <row r="40" spans="1:15" x14ac:dyDescent="0.25">
      <c r="A40" s="30">
        <v>30</v>
      </c>
      <c r="B40" s="31" t="s">
        <v>219</v>
      </c>
      <c r="C40" s="32">
        <v>0.5</v>
      </c>
      <c r="D40" s="33" t="s">
        <v>206</v>
      </c>
      <c r="E40" s="48" t="str">
        <f t="shared" si="0"/>
        <v>Significantly Different</v>
      </c>
      <c r="G40" s="12">
        <f t="shared" si="1"/>
        <v>0.5</v>
      </c>
      <c r="H40" s="12">
        <f t="shared" si="2"/>
        <v>6</v>
      </c>
      <c r="I40" s="12" t="str">
        <f t="shared" si="3"/>
        <v>+/-</v>
      </c>
      <c r="J40" s="12" t="str">
        <f t="shared" si="4"/>
        <v>0.1</v>
      </c>
      <c r="K40" s="13">
        <f t="shared" si="5"/>
        <v>6.0790273556231005E-2</v>
      </c>
      <c r="L40" s="13">
        <f t="shared" si="6"/>
        <v>4.0999999999999996</v>
      </c>
      <c r="M40" s="13">
        <f t="shared" si="7"/>
        <v>8.5970429323592404E-2</v>
      </c>
      <c r="N40" s="13">
        <f t="shared" si="8"/>
        <v>47.690816857126691</v>
      </c>
      <c r="O40" s="12" t="s">
        <v>214</v>
      </c>
    </row>
    <row r="41" spans="1:15" x14ac:dyDescent="0.25">
      <c r="A41" s="30">
        <v>30</v>
      </c>
      <c r="B41" s="31" t="s">
        <v>254</v>
      </c>
      <c r="C41" s="32">
        <v>0.5</v>
      </c>
      <c r="D41" s="33" t="s">
        <v>206</v>
      </c>
      <c r="E41" s="48" t="str">
        <f t="shared" si="0"/>
        <v>Significantly Different</v>
      </c>
      <c r="G41" s="12">
        <f t="shared" si="1"/>
        <v>0.5</v>
      </c>
      <c r="H41" s="12">
        <f t="shared" si="2"/>
        <v>6</v>
      </c>
      <c r="I41" s="12" t="str">
        <f t="shared" si="3"/>
        <v>+/-</v>
      </c>
      <c r="J41" s="12" t="str">
        <f t="shared" si="4"/>
        <v>0.1</v>
      </c>
      <c r="K41" s="13">
        <f t="shared" si="5"/>
        <v>6.0790273556231005E-2</v>
      </c>
      <c r="L41" s="13">
        <f t="shared" si="6"/>
        <v>4.0999999999999996</v>
      </c>
      <c r="M41" s="13">
        <f t="shared" si="7"/>
        <v>8.5970429323592404E-2</v>
      </c>
      <c r="N41" s="13">
        <f t="shared" si="8"/>
        <v>47.690816857126691</v>
      </c>
      <c r="O41" s="12" t="s">
        <v>257</v>
      </c>
    </row>
    <row r="42" spans="1:15" x14ac:dyDescent="0.25">
      <c r="A42" s="30">
        <v>32</v>
      </c>
      <c r="B42" s="31" t="s">
        <v>227</v>
      </c>
      <c r="C42" s="32">
        <v>0.4</v>
      </c>
      <c r="D42" s="33" t="s">
        <v>206</v>
      </c>
      <c r="E42" s="48" t="str">
        <f t="shared" si="0"/>
        <v>Significantly Different</v>
      </c>
      <c r="G42" s="12">
        <f t="shared" si="1"/>
        <v>0.4</v>
      </c>
      <c r="H42" s="12">
        <f t="shared" si="2"/>
        <v>6</v>
      </c>
      <c r="I42" s="12" t="str">
        <f t="shared" si="3"/>
        <v>+/-</v>
      </c>
      <c r="J42" s="12" t="str">
        <f t="shared" si="4"/>
        <v>0.1</v>
      </c>
      <c r="K42" s="13">
        <f t="shared" si="5"/>
        <v>6.0790273556231005E-2</v>
      </c>
      <c r="L42" s="13">
        <f t="shared" si="6"/>
        <v>4.1999999999999993</v>
      </c>
      <c r="M42" s="13">
        <f t="shared" si="7"/>
        <v>8.5970429323592404E-2</v>
      </c>
      <c r="N42" s="13">
        <f t="shared" si="8"/>
        <v>48.854007512178562</v>
      </c>
      <c r="O42" s="12" t="s">
        <v>252</v>
      </c>
    </row>
    <row r="43" spans="1:15" x14ac:dyDescent="0.25">
      <c r="A43" s="30">
        <v>32</v>
      </c>
      <c r="B43" s="31" t="s">
        <v>251</v>
      </c>
      <c r="C43" s="32">
        <v>0.4</v>
      </c>
      <c r="D43" s="33" t="s">
        <v>206</v>
      </c>
      <c r="E43" s="48" t="str">
        <f t="shared" si="0"/>
        <v>Significantly Different</v>
      </c>
      <c r="G43" s="12">
        <f t="shared" si="1"/>
        <v>0.4</v>
      </c>
      <c r="H43" s="12">
        <f t="shared" si="2"/>
        <v>6</v>
      </c>
      <c r="I43" s="12" t="str">
        <f t="shared" si="3"/>
        <v>+/-</v>
      </c>
      <c r="J43" s="12" t="str">
        <f t="shared" si="4"/>
        <v>0.1</v>
      </c>
      <c r="K43" s="13">
        <f t="shared" si="5"/>
        <v>6.0790273556231005E-2</v>
      </c>
      <c r="L43" s="13">
        <f t="shared" si="6"/>
        <v>4.1999999999999993</v>
      </c>
      <c r="M43" s="13">
        <f t="shared" si="7"/>
        <v>8.5970429323592404E-2</v>
      </c>
      <c r="N43" s="13">
        <f t="shared" si="8"/>
        <v>48.854007512178562</v>
      </c>
      <c r="O43" s="12" t="s">
        <v>259</v>
      </c>
    </row>
    <row r="44" spans="1:15" x14ac:dyDescent="0.25">
      <c r="A44" s="30">
        <v>34</v>
      </c>
      <c r="B44" s="31" t="s">
        <v>218</v>
      </c>
      <c r="C44" s="32">
        <v>0.3</v>
      </c>
      <c r="D44" s="33" t="s">
        <v>206</v>
      </c>
      <c r="E44" s="48" t="str">
        <f t="shared" si="0"/>
        <v>Significantly Different</v>
      </c>
      <c r="G44" s="12">
        <f t="shared" si="1"/>
        <v>0.3</v>
      </c>
      <c r="H44" s="12">
        <f t="shared" si="2"/>
        <v>6</v>
      </c>
      <c r="I44" s="12" t="str">
        <f t="shared" si="3"/>
        <v>+/-</v>
      </c>
      <c r="J44" s="12" t="str">
        <f t="shared" si="4"/>
        <v>0.1</v>
      </c>
      <c r="K44" s="13">
        <f t="shared" si="5"/>
        <v>6.0790273556231005E-2</v>
      </c>
      <c r="L44" s="13">
        <f t="shared" si="6"/>
        <v>4.3</v>
      </c>
      <c r="M44" s="13">
        <f t="shared" si="7"/>
        <v>8.5970429323592404E-2</v>
      </c>
      <c r="N44" s="13">
        <f t="shared" si="8"/>
        <v>50.01719816723044</v>
      </c>
      <c r="O44" s="12" t="s">
        <v>261</v>
      </c>
    </row>
    <row r="45" spans="1:15" x14ac:dyDescent="0.25">
      <c r="A45" s="30">
        <v>34</v>
      </c>
      <c r="B45" s="31" t="s">
        <v>250</v>
      </c>
      <c r="C45" s="32">
        <v>0.3</v>
      </c>
      <c r="D45" s="33" t="s">
        <v>206</v>
      </c>
      <c r="E45" s="48" t="str">
        <f t="shared" si="0"/>
        <v>Significantly Different</v>
      </c>
      <c r="G45" s="12">
        <f t="shared" si="1"/>
        <v>0.3</v>
      </c>
      <c r="H45" s="12">
        <f t="shared" si="2"/>
        <v>6</v>
      </c>
      <c r="I45" s="12" t="str">
        <f t="shared" si="3"/>
        <v>+/-</v>
      </c>
      <c r="J45" s="12" t="str">
        <f t="shared" si="4"/>
        <v>0.1</v>
      </c>
      <c r="K45" s="13">
        <f t="shared" si="5"/>
        <v>6.0790273556231005E-2</v>
      </c>
      <c r="L45" s="13">
        <f t="shared" si="6"/>
        <v>4.3</v>
      </c>
      <c r="M45" s="13">
        <f t="shared" si="7"/>
        <v>8.5970429323592404E-2</v>
      </c>
      <c r="N45" s="13">
        <f t="shared" si="8"/>
        <v>50.01719816723044</v>
      </c>
      <c r="O45" s="12" t="s">
        <v>230</v>
      </c>
    </row>
    <row r="46" spans="1:15" x14ac:dyDescent="0.25">
      <c r="A46" s="30">
        <v>36</v>
      </c>
      <c r="B46" s="31" t="s">
        <v>229</v>
      </c>
      <c r="C46" s="32">
        <v>0.2</v>
      </c>
      <c r="D46" s="33" t="s">
        <v>206</v>
      </c>
      <c r="E46" s="48" t="str">
        <f t="shared" si="0"/>
        <v>Significantly Different</v>
      </c>
      <c r="G46" s="12">
        <f t="shared" si="1"/>
        <v>0.2</v>
      </c>
      <c r="H46" s="12">
        <f t="shared" si="2"/>
        <v>6</v>
      </c>
      <c r="I46" s="12" t="str">
        <f t="shared" si="3"/>
        <v>+/-</v>
      </c>
      <c r="J46" s="12" t="str">
        <f t="shared" si="4"/>
        <v>0.1</v>
      </c>
      <c r="K46" s="13">
        <f t="shared" si="5"/>
        <v>6.0790273556231005E-2</v>
      </c>
      <c r="L46" s="13">
        <f t="shared" si="6"/>
        <v>4.3999999999999995</v>
      </c>
      <c r="M46" s="13">
        <f t="shared" si="7"/>
        <v>8.5970429323592404E-2</v>
      </c>
      <c r="N46" s="13">
        <f t="shared" si="8"/>
        <v>51.180388822282303</v>
      </c>
      <c r="O46" s="12" t="s">
        <v>243</v>
      </c>
    </row>
    <row r="47" spans="1:15" x14ac:dyDescent="0.25">
      <c r="A47" s="30">
        <v>36</v>
      </c>
      <c r="B47" s="31" t="s">
        <v>231</v>
      </c>
      <c r="C47" s="32">
        <v>0.2</v>
      </c>
      <c r="D47" s="33" t="s">
        <v>206</v>
      </c>
      <c r="E47" s="48" t="str">
        <f t="shared" si="0"/>
        <v>Significantly Different</v>
      </c>
      <c r="G47" s="12">
        <f t="shared" si="1"/>
        <v>0.2</v>
      </c>
      <c r="H47" s="12">
        <f t="shared" si="2"/>
        <v>6</v>
      </c>
      <c r="I47" s="12" t="str">
        <f t="shared" si="3"/>
        <v>+/-</v>
      </c>
      <c r="J47" s="12" t="str">
        <f t="shared" si="4"/>
        <v>0.1</v>
      </c>
      <c r="K47" s="13">
        <f t="shared" si="5"/>
        <v>6.0790273556231005E-2</v>
      </c>
      <c r="L47" s="13">
        <f t="shared" si="6"/>
        <v>4.3999999999999995</v>
      </c>
      <c r="M47" s="13">
        <f t="shared" si="7"/>
        <v>8.5970429323592404E-2</v>
      </c>
      <c r="N47" s="13">
        <f t="shared" si="8"/>
        <v>51.180388822282303</v>
      </c>
      <c r="O47" s="12" t="s">
        <v>260</v>
      </c>
    </row>
    <row r="48" spans="1:15" x14ac:dyDescent="0.25">
      <c r="A48" s="30">
        <v>36</v>
      </c>
      <c r="B48" s="31" t="s">
        <v>236</v>
      </c>
      <c r="C48" s="32">
        <v>0.2</v>
      </c>
      <c r="D48" s="33" t="s">
        <v>206</v>
      </c>
      <c r="E48" s="48" t="str">
        <f t="shared" si="0"/>
        <v>Significantly Different</v>
      </c>
      <c r="G48" s="12">
        <f t="shared" si="1"/>
        <v>0.2</v>
      </c>
      <c r="H48" s="12">
        <f t="shared" si="2"/>
        <v>6</v>
      </c>
      <c r="I48" s="12" t="str">
        <f t="shared" si="3"/>
        <v>+/-</v>
      </c>
      <c r="J48" s="12" t="str">
        <f t="shared" si="4"/>
        <v>0.1</v>
      </c>
      <c r="K48" s="13">
        <f t="shared" si="5"/>
        <v>6.0790273556231005E-2</v>
      </c>
      <c r="L48" s="13">
        <f t="shared" si="6"/>
        <v>4.3999999999999995</v>
      </c>
      <c r="M48" s="13">
        <f t="shared" si="7"/>
        <v>8.5970429323592404E-2</v>
      </c>
      <c r="N48" s="13">
        <f t="shared" si="8"/>
        <v>51.180388822282303</v>
      </c>
      <c r="O48" s="12" t="s">
        <v>239</v>
      </c>
    </row>
    <row r="49" spans="1:15" x14ac:dyDescent="0.25">
      <c r="A49" s="30">
        <v>36</v>
      </c>
      <c r="B49" s="31" t="s">
        <v>242</v>
      </c>
      <c r="C49" s="32">
        <v>0.2</v>
      </c>
      <c r="D49" s="33" t="s">
        <v>206</v>
      </c>
      <c r="E49" s="48" t="str">
        <f t="shared" si="0"/>
        <v>Significantly Different</v>
      </c>
      <c r="G49" s="12">
        <f t="shared" si="1"/>
        <v>0.2</v>
      </c>
      <c r="H49" s="12">
        <f t="shared" si="2"/>
        <v>6</v>
      </c>
      <c r="I49" s="12" t="str">
        <f t="shared" si="3"/>
        <v>+/-</v>
      </c>
      <c r="J49" s="12" t="str">
        <f t="shared" si="4"/>
        <v>0.1</v>
      </c>
      <c r="K49" s="13">
        <f t="shared" si="5"/>
        <v>6.0790273556231005E-2</v>
      </c>
      <c r="L49" s="13">
        <f t="shared" si="6"/>
        <v>4.3999999999999995</v>
      </c>
      <c r="M49" s="13">
        <f t="shared" si="7"/>
        <v>8.5970429323592404E-2</v>
      </c>
      <c r="N49" s="13">
        <f t="shared" si="8"/>
        <v>51.180388822282303</v>
      </c>
      <c r="O49" s="12" t="s">
        <v>248</v>
      </c>
    </row>
    <row r="50" spans="1:15" x14ac:dyDescent="0.25">
      <c r="A50" s="30">
        <v>36</v>
      </c>
      <c r="B50" s="31" t="s">
        <v>260</v>
      </c>
      <c r="C50" s="32">
        <v>0.2</v>
      </c>
      <c r="D50" s="33" t="s">
        <v>206</v>
      </c>
      <c r="E50" s="48" t="str">
        <f t="shared" si="0"/>
        <v>Significantly Different</v>
      </c>
      <c r="G50" s="12">
        <f t="shared" si="1"/>
        <v>0.2</v>
      </c>
      <c r="H50" s="12">
        <f t="shared" si="2"/>
        <v>6</v>
      </c>
      <c r="I50" s="12" t="str">
        <f t="shared" si="3"/>
        <v>+/-</v>
      </c>
      <c r="J50" s="12" t="str">
        <f t="shared" si="4"/>
        <v>0.1</v>
      </c>
      <c r="K50" s="13">
        <f t="shared" si="5"/>
        <v>6.0790273556231005E-2</v>
      </c>
      <c r="L50" s="13">
        <f t="shared" si="6"/>
        <v>4.3999999999999995</v>
      </c>
      <c r="M50" s="13">
        <f t="shared" si="7"/>
        <v>8.5970429323592404E-2</v>
      </c>
      <c r="N50" s="13">
        <f t="shared" si="8"/>
        <v>51.180388822282303</v>
      </c>
      <c r="O50" s="12" t="s">
        <v>245</v>
      </c>
    </row>
    <row r="51" spans="1:15" x14ac:dyDescent="0.25">
      <c r="A51" s="30">
        <v>36</v>
      </c>
      <c r="B51" s="31" t="s">
        <v>216</v>
      </c>
      <c r="C51" s="32">
        <v>0.2</v>
      </c>
      <c r="D51" s="33" t="s">
        <v>210</v>
      </c>
      <c r="E51" s="48" t="str">
        <f t="shared" si="0"/>
        <v>Significantly Different</v>
      </c>
      <c r="G51" s="12">
        <f t="shared" si="1"/>
        <v>0.2</v>
      </c>
      <c r="H51" s="12">
        <f t="shared" si="2"/>
        <v>6</v>
      </c>
      <c r="I51" s="12" t="str">
        <f t="shared" si="3"/>
        <v>+/-</v>
      </c>
      <c r="J51" s="12" t="str">
        <f t="shared" si="4"/>
        <v>0.2</v>
      </c>
      <c r="K51" s="13">
        <f t="shared" si="5"/>
        <v>0.12158054711246201</v>
      </c>
      <c r="L51" s="13">
        <f t="shared" si="6"/>
        <v>4.3999999999999995</v>
      </c>
      <c r="M51" s="13">
        <f t="shared" si="7"/>
        <v>0.1359311840425404</v>
      </c>
      <c r="N51" s="13">
        <f t="shared" si="8"/>
        <v>32.369320042286951</v>
      </c>
      <c r="O51" s="12" t="s">
        <v>263</v>
      </c>
    </row>
    <row r="52" spans="1:15" x14ac:dyDescent="0.25">
      <c r="A52" s="30">
        <v>42</v>
      </c>
      <c r="B52" s="31" t="s">
        <v>208</v>
      </c>
      <c r="C52" s="32">
        <v>0.1</v>
      </c>
      <c r="D52" s="33" t="s">
        <v>206</v>
      </c>
      <c r="E52" s="48" t="str">
        <f t="shared" si="0"/>
        <v>Significantly Different</v>
      </c>
      <c r="G52" s="12">
        <f t="shared" si="1"/>
        <v>0.1</v>
      </c>
      <c r="H52" s="12">
        <f t="shared" si="2"/>
        <v>6</v>
      </c>
      <c r="I52" s="12" t="str">
        <f t="shared" si="3"/>
        <v>+/-</v>
      </c>
      <c r="J52" s="12" t="str">
        <f t="shared" si="4"/>
        <v>0.1</v>
      </c>
      <c r="K52" s="13">
        <f t="shared" si="5"/>
        <v>6.0790273556231005E-2</v>
      </c>
      <c r="L52" s="13">
        <f t="shared" si="6"/>
        <v>4.5</v>
      </c>
      <c r="M52" s="13">
        <f t="shared" si="7"/>
        <v>8.5970429323592404E-2</v>
      </c>
      <c r="N52" s="13">
        <f t="shared" si="8"/>
        <v>52.343579477334181</v>
      </c>
      <c r="O52" s="12" t="s">
        <v>238</v>
      </c>
    </row>
    <row r="53" spans="1:15" x14ac:dyDescent="0.25">
      <c r="A53" s="30">
        <v>42</v>
      </c>
      <c r="B53" s="31" t="s">
        <v>213</v>
      </c>
      <c r="C53" s="32">
        <v>0.1</v>
      </c>
      <c r="D53" s="33" t="s">
        <v>206</v>
      </c>
      <c r="E53" s="48" t="str">
        <f t="shared" si="0"/>
        <v>Significantly Different</v>
      </c>
      <c r="G53" s="12">
        <f t="shared" si="1"/>
        <v>0.1</v>
      </c>
      <c r="H53" s="12">
        <f t="shared" si="2"/>
        <v>6</v>
      </c>
      <c r="I53" s="12" t="str">
        <f t="shared" si="3"/>
        <v>+/-</v>
      </c>
      <c r="J53" s="12" t="str">
        <f t="shared" si="4"/>
        <v>0.1</v>
      </c>
      <c r="K53" s="13">
        <f t="shared" si="5"/>
        <v>6.0790273556231005E-2</v>
      </c>
      <c r="L53" s="13">
        <f t="shared" si="6"/>
        <v>4.5</v>
      </c>
      <c r="M53" s="13">
        <f t="shared" si="7"/>
        <v>8.5970429323592404E-2</v>
      </c>
      <c r="N53" s="13">
        <f t="shared" si="8"/>
        <v>52.343579477334181</v>
      </c>
      <c r="O53" s="12" t="s">
        <v>251</v>
      </c>
    </row>
    <row r="54" spans="1:15" x14ac:dyDescent="0.25">
      <c r="A54" s="30">
        <v>42</v>
      </c>
      <c r="B54" s="31" t="s">
        <v>215</v>
      </c>
      <c r="C54" s="32">
        <v>0.1</v>
      </c>
      <c r="D54" s="33" t="s">
        <v>206</v>
      </c>
      <c r="E54" s="48" t="str">
        <f t="shared" si="0"/>
        <v>Significantly Different</v>
      </c>
      <c r="G54" s="12">
        <f t="shared" si="1"/>
        <v>0.1</v>
      </c>
      <c r="H54" s="12">
        <f t="shared" si="2"/>
        <v>6</v>
      </c>
      <c r="I54" s="12" t="str">
        <f t="shared" si="3"/>
        <v>+/-</v>
      </c>
      <c r="J54" s="12" t="str">
        <f t="shared" si="4"/>
        <v>0.1</v>
      </c>
      <c r="K54" s="13">
        <f t="shared" si="5"/>
        <v>6.0790273556231005E-2</v>
      </c>
      <c r="L54" s="13">
        <f t="shared" si="6"/>
        <v>4.5</v>
      </c>
      <c r="M54" s="13">
        <f t="shared" si="7"/>
        <v>8.5970429323592404E-2</v>
      </c>
      <c r="N54" s="13">
        <f t="shared" si="8"/>
        <v>52.343579477334181</v>
      </c>
      <c r="O54" s="12" t="s">
        <v>258</v>
      </c>
    </row>
    <row r="55" spans="1:15" x14ac:dyDescent="0.25">
      <c r="A55" s="30">
        <v>42</v>
      </c>
      <c r="B55" s="31" t="s">
        <v>220</v>
      </c>
      <c r="C55" s="32">
        <v>0.1</v>
      </c>
      <c r="D55" s="33" t="s">
        <v>206</v>
      </c>
      <c r="E55" s="48" t="str">
        <f t="shared" si="0"/>
        <v>Significantly Different</v>
      </c>
      <c r="G55" s="12">
        <f t="shared" si="1"/>
        <v>0.1</v>
      </c>
      <c r="H55" s="12">
        <f t="shared" si="2"/>
        <v>6</v>
      </c>
      <c r="I55" s="12" t="str">
        <f t="shared" si="3"/>
        <v>+/-</v>
      </c>
      <c r="J55" s="12" t="str">
        <f t="shared" si="4"/>
        <v>0.1</v>
      </c>
      <c r="K55" s="13">
        <f t="shared" si="5"/>
        <v>6.0790273556231005E-2</v>
      </c>
      <c r="L55" s="13">
        <f t="shared" si="6"/>
        <v>4.5</v>
      </c>
      <c r="M55" s="13">
        <f t="shared" si="7"/>
        <v>8.5970429323592404E-2</v>
      </c>
      <c r="N55" s="13">
        <f t="shared" si="8"/>
        <v>52.343579477334181</v>
      </c>
      <c r="O55" s="12" t="s">
        <v>232</v>
      </c>
    </row>
    <row r="56" spans="1:15" x14ac:dyDescent="0.25">
      <c r="A56" s="30">
        <v>42</v>
      </c>
      <c r="B56" s="31" t="s">
        <v>235</v>
      </c>
      <c r="C56" s="32">
        <v>0.1</v>
      </c>
      <c r="D56" s="33" t="s">
        <v>206</v>
      </c>
      <c r="E56" s="48" t="str">
        <f t="shared" si="0"/>
        <v>Significantly Different</v>
      </c>
      <c r="G56" s="12">
        <f t="shared" si="1"/>
        <v>0.1</v>
      </c>
      <c r="H56" s="12">
        <f t="shared" si="2"/>
        <v>6</v>
      </c>
      <c r="I56" s="12" t="str">
        <f t="shared" si="3"/>
        <v>+/-</v>
      </c>
      <c r="J56" s="12" t="str">
        <f t="shared" si="4"/>
        <v>0.1</v>
      </c>
      <c r="K56" s="13">
        <f t="shared" si="5"/>
        <v>6.0790273556231005E-2</v>
      </c>
      <c r="L56" s="13">
        <f t="shared" si="6"/>
        <v>4.5</v>
      </c>
      <c r="M56" s="13">
        <f t="shared" si="7"/>
        <v>8.5970429323592404E-2</v>
      </c>
      <c r="N56" s="13">
        <f t="shared" si="8"/>
        <v>52.343579477334181</v>
      </c>
      <c r="O56" s="12" t="s">
        <v>209</v>
      </c>
    </row>
    <row r="57" spans="1:15" x14ac:dyDescent="0.25">
      <c r="A57" s="30">
        <v>42</v>
      </c>
      <c r="B57" s="31" t="s">
        <v>241</v>
      </c>
      <c r="C57" s="32">
        <v>0.1</v>
      </c>
      <c r="D57" s="33" t="s">
        <v>206</v>
      </c>
      <c r="E57" s="48" t="str">
        <f t="shared" si="0"/>
        <v>Significantly Different</v>
      </c>
      <c r="G57" s="12">
        <f t="shared" si="1"/>
        <v>0.1</v>
      </c>
      <c r="H57" s="12">
        <f t="shared" si="2"/>
        <v>6</v>
      </c>
      <c r="I57" s="12" t="str">
        <f t="shared" si="3"/>
        <v>+/-</v>
      </c>
      <c r="J57" s="12" t="str">
        <f t="shared" si="4"/>
        <v>0.1</v>
      </c>
      <c r="K57" s="13">
        <f t="shared" si="5"/>
        <v>6.0790273556231005E-2</v>
      </c>
      <c r="L57" s="13">
        <f t="shared" si="6"/>
        <v>4.5</v>
      </c>
      <c r="M57" s="13">
        <f t="shared" si="7"/>
        <v>8.5970429323592404E-2</v>
      </c>
      <c r="N57" s="13">
        <f t="shared" si="8"/>
        <v>52.343579477334181</v>
      </c>
      <c r="O57" s="12" t="s">
        <v>262</v>
      </c>
    </row>
    <row r="58" spans="1:15" x14ac:dyDescent="0.25">
      <c r="A58" s="30">
        <v>42</v>
      </c>
      <c r="B58" s="31" t="s">
        <v>252</v>
      </c>
      <c r="C58" s="32">
        <v>0.1</v>
      </c>
      <c r="D58" s="33" t="s">
        <v>206</v>
      </c>
      <c r="E58" s="48" t="str">
        <f t="shared" si="0"/>
        <v>Significantly Different</v>
      </c>
      <c r="G58" s="12">
        <f t="shared" si="1"/>
        <v>0.1</v>
      </c>
      <c r="H58" s="12">
        <f t="shared" si="2"/>
        <v>6</v>
      </c>
      <c r="I58" s="12" t="str">
        <f t="shared" si="3"/>
        <v>+/-</v>
      </c>
      <c r="J58" s="12" t="str">
        <f t="shared" si="4"/>
        <v>0.1</v>
      </c>
      <c r="K58" s="13">
        <f t="shared" si="5"/>
        <v>6.0790273556231005E-2</v>
      </c>
      <c r="L58" s="13">
        <f t="shared" si="6"/>
        <v>4.5</v>
      </c>
      <c r="M58" s="13">
        <f t="shared" si="7"/>
        <v>8.5970429323592404E-2</v>
      </c>
      <c r="N58" s="13">
        <f t="shared" si="8"/>
        <v>52.343579477334181</v>
      </c>
      <c r="O58" s="12" t="s">
        <v>256</v>
      </c>
    </row>
    <row r="59" spans="1:15" x14ac:dyDescent="0.25">
      <c r="A59" s="30">
        <v>42</v>
      </c>
      <c r="B59" s="31" t="s">
        <v>258</v>
      </c>
      <c r="C59" s="32">
        <v>0.1</v>
      </c>
      <c r="D59" s="33" t="s">
        <v>206</v>
      </c>
      <c r="E59" s="48" t="str">
        <f t="shared" si="0"/>
        <v>Significantly Different</v>
      </c>
      <c r="G59" s="12">
        <f t="shared" si="1"/>
        <v>0.1</v>
      </c>
      <c r="H59" s="12">
        <f t="shared" si="2"/>
        <v>6</v>
      </c>
      <c r="I59" s="12" t="str">
        <f t="shared" si="3"/>
        <v>+/-</v>
      </c>
      <c r="J59" s="12" t="str">
        <f t="shared" si="4"/>
        <v>0.1</v>
      </c>
      <c r="K59" s="13">
        <f t="shared" si="5"/>
        <v>6.0790273556231005E-2</v>
      </c>
      <c r="L59" s="13">
        <f t="shared" si="6"/>
        <v>4.5</v>
      </c>
      <c r="M59" s="13">
        <f t="shared" si="7"/>
        <v>8.5970429323592404E-2</v>
      </c>
      <c r="N59" s="13">
        <f t="shared" si="8"/>
        <v>52.343579477334181</v>
      </c>
      <c r="O59" s="12" t="s">
        <v>212</v>
      </c>
    </row>
    <row r="60" spans="1:15" x14ac:dyDescent="0.25">
      <c r="A60" s="30">
        <v>42</v>
      </c>
      <c r="B60" s="31" t="s">
        <v>232</v>
      </c>
      <c r="C60" s="32">
        <v>0.1</v>
      </c>
      <c r="D60" s="33" t="s">
        <v>206</v>
      </c>
      <c r="E60" s="48" t="str">
        <f t="shared" si="0"/>
        <v>Significantly Different</v>
      </c>
      <c r="G60" s="12">
        <f t="shared" si="1"/>
        <v>0.1</v>
      </c>
      <c r="H60" s="12">
        <f t="shared" si="2"/>
        <v>6</v>
      </c>
      <c r="I60" s="12" t="str">
        <f t="shared" si="3"/>
        <v>+/-</v>
      </c>
      <c r="J60" s="12" t="str">
        <f t="shared" si="4"/>
        <v>0.1</v>
      </c>
      <c r="K60" s="13">
        <f t="shared" si="5"/>
        <v>6.0790273556231005E-2</v>
      </c>
      <c r="L60" s="13">
        <f t="shared" si="6"/>
        <v>4.5</v>
      </c>
      <c r="M60" s="13">
        <f t="shared" si="7"/>
        <v>8.5970429323592404E-2</v>
      </c>
      <c r="N60" s="13">
        <f t="shared" si="8"/>
        <v>52.343579477334181</v>
      </c>
      <c r="O60" s="12" t="s">
        <v>234</v>
      </c>
    </row>
    <row r="61" spans="1:15" x14ac:dyDescent="0.25">
      <c r="A61" s="30">
        <v>51</v>
      </c>
      <c r="B61" s="31" t="s">
        <v>233</v>
      </c>
      <c r="C61" s="32">
        <v>0</v>
      </c>
      <c r="D61" s="33" t="s">
        <v>206</v>
      </c>
      <c r="E61" s="48" t="str">
        <f t="shared" si="0"/>
        <v>Significantly Different</v>
      </c>
      <c r="G61" s="12">
        <f t="shared" si="1"/>
        <v>0</v>
      </c>
      <c r="H61" s="12">
        <f t="shared" si="2"/>
        <v>6</v>
      </c>
      <c r="I61" s="12" t="str">
        <f t="shared" si="3"/>
        <v>+/-</v>
      </c>
      <c r="J61" s="12" t="str">
        <f t="shared" si="4"/>
        <v>0.1</v>
      </c>
      <c r="K61" s="13">
        <f t="shared" si="5"/>
        <v>6.0790273556231005E-2</v>
      </c>
      <c r="L61" s="13">
        <f t="shared" si="6"/>
        <v>4.5999999999999996</v>
      </c>
      <c r="M61" s="13">
        <f t="shared" si="7"/>
        <v>8.5970429323592404E-2</v>
      </c>
      <c r="N61" s="13">
        <f t="shared" si="8"/>
        <v>53.506770132386045</v>
      </c>
      <c r="O61" s="12" t="s">
        <v>216</v>
      </c>
    </row>
    <row r="62" spans="1:15" ht="15.75" thickBot="1" x14ac:dyDescent="0.3">
      <c r="A62" s="36"/>
      <c r="B62" s="37" t="s">
        <v>264</v>
      </c>
      <c r="C62" s="38">
        <v>0</v>
      </c>
      <c r="D62" s="39" t="s">
        <v>206</v>
      </c>
      <c r="E62" s="49" t="str">
        <f t="shared" si="0"/>
        <v>Significantly Different</v>
      </c>
      <c r="G62" s="12">
        <f t="shared" si="1"/>
        <v>0</v>
      </c>
      <c r="H62" s="12">
        <f t="shared" si="2"/>
        <v>6</v>
      </c>
      <c r="I62" s="12" t="str">
        <f t="shared" si="3"/>
        <v>+/-</v>
      </c>
      <c r="J62" s="12" t="str">
        <f t="shared" si="4"/>
        <v>0.1</v>
      </c>
      <c r="K62" s="13">
        <f t="shared" si="5"/>
        <v>6.0790273556231005E-2</v>
      </c>
      <c r="L62" s="13">
        <f t="shared" si="6"/>
        <v>4.5999999999999996</v>
      </c>
      <c r="M62" s="13">
        <f t="shared" si="7"/>
        <v>8.5970429323592404E-2</v>
      </c>
      <c r="N62" s="13">
        <f t="shared" si="8"/>
        <v>53.506770132386045</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65" priority="5" operator="equal">
      <formula>"State Selected"</formula>
    </cfRule>
    <cfRule type="cellIs" dxfId="64" priority="6" operator="equal">
      <formula>"Not Significantly Different"</formula>
    </cfRule>
  </conditionalFormatting>
  <conditionalFormatting sqref="E10:E62">
    <cfRule type="cellIs" dxfId="63" priority="1" operator="equal">
      <formula>"OTHER ERROR"</formula>
    </cfRule>
    <cfRule type="cellIs" dxfId="62" priority="2" operator="equal">
      <formula>"Statistical Test not applicable"</formula>
    </cfRule>
    <cfRule type="cellIs" dxfId="61" priority="3" operator="equal">
      <formula>"Geography Selected"</formula>
    </cfRule>
    <cfRule type="cellIs" dxfId="60"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F8D6CB4C-BE97-471A-B67B-2B4F7CBAF743}">
      <formula1>$O$10:$O$62</formula1>
    </dataValidation>
  </dataValidation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E1272-702B-4544-833C-720C9982708C}">
  <sheetPr codeName="Sheet160"/>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159</v>
      </c>
    </row>
    <row r="2" spans="1:16" x14ac:dyDescent="0.25">
      <c r="A2" s="14" t="s">
        <v>181</v>
      </c>
      <c r="B2" s="12" t="s">
        <v>716</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3.4</v>
      </c>
      <c r="C6" s="12" t="s">
        <v>188</v>
      </c>
      <c r="H6" s="19" t="s">
        <v>189</v>
      </c>
      <c r="I6" s="12">
        <f>VLOOKUP($B$4,$B$9:$K$62,6,FALSE)</f>
        <v>3.4</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3.4</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3.4</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233</v>
      </c>
      <c r="C11" s="32">
        <v>8.6</v>
      </c>
      <c r="D11" s="35" t="s">
        <v>265</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8.6</v>
      </c>
      <c r="H11" s="12">
        <f t="shared" ref="H11:H62" si="2">LEN(TRIM(D11))</f>
        <v>6</v>
      </c>
      <c r="I11" s="12" t="str">
        <f t="shared" ref="I11:I62" si="3">IF(H11&gt;=3,MID(TRIM(D11),1,3),"NO")</f>
        <v>+/-</v>
      </c>
      <c r="J11" s="12" t="str">
        <f t="shared" ref="J11:J62" si="4">IF(TRIM(I11)="+/-",MID(TRIM(D11),4,H11-3),D11)</f>
        <v>0.7</v>
      </c>
      <c r="K11" s="13">
        <f t="shared" ref="K11:K62" si="5">IF(TRIM(J11)="*****",0,IF(ISERROR(VALUE(J11)),"NA",VALUE(J11/$I$4)))</f>
        <v>0.42553191489361697</v>
      </c>
      <c r="L11" s="13">
        <f t="shared" ref="L11:L62" si="6">IF(AND(ISNUMBER(G11),ISNUMBER($I$6)),$I$6-G11,"N/A")</f>
        <v>-5.1999999999999993</v>
      </c>
      <c r="M11" s="13">
        <f t="shared" ref="M11:M62" si="7">IF(AND(ISNUMBER(K11),ISNUMBER($I$7)),SQRT(K11^2+($I$7)^2),"N/A")</f>
        <v>0.42985214661796195</v>
      </c>
      <c r="N11" s="13">
        <f>IF(AND(ISNUMBER(L11),ISNUMBER(M11),M11&lt;&gt;0),L11/M11,"NA")</f>
        <v>-12.097182812539456</v>
      </c>
      <c r="O11" s="12" t="s">
        <v>208</v>
      </c>
    </row>
    <row r="12" spans="1:16" x14ac:dyDescent="0.25">
      <c r="A12" s="30">
        <v>2</v>
      </c>
      <c r="B12" s="31" t="s">
        <v>218</v>
      </c>
      <c r="C12" s="32">
        <v>8.3000000000000007</v>
      </c>
      <c r="D12" s="33" t="s">
        <v>206</v>
      </c>
      <c r="E12" s="48" t="str">
        <f t="shared" si="0"/>
        <v>Significantly Different</v>
      </c>
      <c r="G12" s="12">
        <f t="shared" si="1"/>
        <v>8.3000000000000007</v>
      </c>
      <c r="H12" s="12">
        <f t="shared" si="2"/>
        <v>6</v>
      </c>
      <c r="I12" s="12" t="str">
        <f t="shared" si="3"/>
        <v>+/-</v>
      </c>
      <c r="J12" s="12" t="str">
        <f t="shared" si="4"/>
        <v>0.1</v>
      </c>
      <c r="K12" s="13">
        <f t="shared" si="5"/>
        <v>6.0790273556231005E-2</v>
      </c>
      <c r="L12" s="13">
        <f t="shared" si="6"/>
        <v>-4.9000000000000004</v>
      </c>
      <c r="M12" s="13">
        <f t="shared" si="7"/>
        <v>8.5970429323592404E-2</v>
      </c>
      <c r="N12" s="13">
        <f t="shared" ref="N12:N62" si="8">IF(AND(ISNUMBER(L12),ISNUMBER(M12),M12&lt;&gt;0),L12/M12,"NA")</f>
        <v>-56.996342097541671</v>
      </c>
      <c r="O12" s="12" t="s">
        <v>211</v>
      </c>
    </row>
    <row r="13" spans="1:16" x14ac:dyDescent="0.25">
      <c r="A13" s="30">
        <v>3</v>
      </c>
      <c r="B13" s="31" t="s">
        <v>211</v>
      </c>
      <c r="C13" s="32">
        <v>6.5</v>
      </c>
      <c r="D13" s="33" t="s">
        <v>294</v>
      </c>
      <c r="E13" s="48" t="str">
        <f t="shared" si="0"/>
        <v>Significantly Different</v>
      </c>
      <c r="G13" s="12">
        <f t="shared" si="1"/>
        <v>6.5</v>
      </c>
      <c r="H13" s="12">
        <f t="shared" si="2"/>
        <v>6</v>
      </c>
      <c r="I13" s="12" t="str">
        <f t="shared" si="3"/>
        <v>+/-</v>
      </c>
      <c r="J13" s="12" t="str">
        <f t="shared" si="4"/>
        <v>0.8</v>
      </c>
      <c r="K13" s="13">
        <f t="shared" si="5"/>
        <v>0.48632218844984804</v>
      </c>
      <c r="L13" s="13">
        <f t="shared" si="6"/>
        <v>-3.1</v>
      </c>
      <c r="M13" s="13">
        <f t="shared" si="7"/>
        <v>0.49010685399991183</v>
      </c>
      <c r="N13" s="13">
        <f t="shared" si="8"/>
        <v>-6.3251512903766853</v>
      </c>
      <c r="O13" s="12" t="s">
        <v>213</v>
      </c>
    </row>
    <row r="14" spans="1:16" x14ac:dyDescent="0.25">
      <c r="A14" s="30">
        <v>4</v>
      </c>
      <c r="B14" s="31" t="s">
        <v>259</v>
      </c>
      <c r="C14" s="32">
        <v>5.0999999999999996</v>
      </c>
      <c r="D14" s="33" t="s">
        <v>206</v>
      </c>
      <c r="E14" s="48" t="str">
        <f t="shared" si="0"/>
        <v>Significantly Different</v>
      </c>
      <c r="G14" s="12">
        <f t="shared" si="1"/>
        <v>5.0999999999999996</v>
      </c>
      <c r="H14" s="12">
        <f t="shared" si="2"/>
        <v>6</v>
      </c>
      <c r="I14" s="12" t="str">
        <f t="shared" si="3"/>
        <v>+/-</v>
      </c>
      <c r="J14" s="12" t="str">
        <f t="shared" si="4"/>
        <v>0.1</v>
      </c>
      <c r="K14" s="13">
        <f t="shared" si="5"/>
        <v>6.0790273556231005E-2</v>
      </c>
      <c r="L14" s="13">
        <f t="shared" si="6"/>
        <v>-1.6999999999999997</v>
      </c>
      <c r="M14" s="13">
        <f t="shared" si="7"/>
        <v>8.5970429323592404E-2</v>
      </c>
      <c r="N14" s="13">
        <f t="shared" si="8"/>
        <v>-19.774241135881798</v>
      </c>
      <c r="O14" s="12" t="s">
        <v>215</v>
      </c>
    </row>
    <row r="15" spans="1:16" x14ac:dyDescent="0.25">
      <c r="A15" s="30">
        <v>5</v>
      </c>
      <c r="B15" s="31" t="s">
        <v>258</v>
      </c>
      <c r="C15" s="32">
        <v>4.7</v>
      </c>
      <c r="D15" s="33" t="s">
        <v>206</v>
      </c>
      <c r="E15" s="48" t="str">
        <f t="shared" si="0"/>
        <v>Significantly Different</v>
      </c>
      <c r="G15" s="12">
        <f t="shared" si="1"/>
        <v>4.7</v>
      </c>
      <c r="H15" s="12">
        <f t="shared" si="2"/>
        <v>6</v>
      </c>
      <c r="I15" s="12" t="str">
        <f t="shared" si="3"/>
        <v>+/-</v>
      </c>
      <c r="J15" s="12" t="str">
        <f t="shared" si="4"/>
        <v>0.1</v>
      </c>
      <c r="K15" s="13">
        <f t="shared" si="5"/>
        <v>6.0790273556231005E-2</v>
      </c>
      <c r="L15" s="13">
        <f t="shared" si="6"/>
        <v>-1.3000000000000003</v>
      </c>
      <c r="M15" s="13">
        <f t="shared" si="7"/>
        <v>8.5970429323592404E-2</v>
      </c>
      <c r="N15" s="13">
        <f t="shared" si="8"/>
        <v>-15.121478515674323</v>
      </c>
      <c r="O15" s="12" t="s">
        <v>218</v>
      </c>
    </row>
    <row r="16" spans="1:16" x14ac:dyDescent="0.25">
      <c r="A16" s="30">
        <v>6</v>
      </c>
      <c r="B16" s="31" t="s">
        <v>213</v>
      </c>
      <c r="C16" s="32">
        <v>4.5</v>
      </c>
      <c r="D16" s="33" t="s">
        <v>210</v>
      </c>
      <c r="E16" s="48" t="str">
        <f t="shared" si="0"/>
        <v>Significantly Different</v>
      </c>
      <c r="G16" s="12">
        <f t="shared" si="1"/>
        <v>4.5</v>
      </c>
      <c r="H16" s="12">
        <f t="shared" si="2"/>
        <v>6</v>
      </c>
      <c r="I16" s="12" t="str">
        <f t="shared" si="3"/>
        <v>+/-</v>
      </c>
      <c r="J16" s="12" t="str">
        <f t="shared" si="4"/>
        <v>0.2</v>
      </c>
      <c r="K16" s="13">
        <f t="shared" si="5"/>
        <v>0.12158054711246201</v>
      </c>
      <c r="L16" s="13">
        <f t="shared" si="6"/>
        <v>-1.1000000000000001</v>
      </c>
      <c r="M16" s="13">
        <f t="shared" si="7"/>
        <v>0.1359311840425404</v>
      </c>
      <c r="N16" s="13">
        <f t="shared" si="8"/>
        <v>-8.0923300105717395</v>
      </c>
      <c r="O16" s="12" t="s">
        <v>220</v>
      </c>
    </row>
    <row r="17" spans="1:15" x14ac:dyDescent="0.25">
      <c r="A17" s="30">
        <v>7</v>
      </c>
      <c r="B17" s="31" t="s">
        <v>254</v>
      </c>
      <c r="C17" s="32">
        <v>4.0999999999999996</v>
      </c>
      <c r="D17" s="33" t="s">
        <v>228</v>
      </c>
      <c r="E17" s="48" t="str">
        <f t="shared" si="0"/>
        <v>Significantly Different</v>
      </c>
      <c r="G17" s="12">
        <f t="shared" si="1"/>
        <v>4.0999999999999996</v>
      </c>
      <c r="H17" s="12">
        <f t="shared" si="2"/>
        <v>6</v>
      </c>
      <c r="I17" s="12" t="str">
        <f t="shared" si="3"/>
        <v>+/-</v>
      </c>
      <c r="J17" s="12" t="str">
        <f t="shared" si="4"/>
        <v>0.3</v>
      </c>
      <c r="K17" s="13">
        <f t="shared" si="5"/>
        <v>0.18237082066869301</v>
      </c>
      <c r="L17" s="13">
        <f t="shared" si="6"/>
        <v>-0.69999999999999973</v>
      </c>
      <c r="M17" s="13">
        <f t="shared" si="7"/>
        <v>0.19223572402239389</v>
      </c>
      <c r="N17" s="13">
        <f t="shared" si="8"/>
        <v>-3.6413627256838872</v>
      </c>
      <c r="O17" s="12" t="s">
        <v>222</v>
      </c>
    </row>
    <row r="18" spans="1:15" x14ac:dyDescent="0.25">
      <c r="A18" s="30">
        <v>8</v>
      </c>
      <c r="B18" s="31" t="s">
        <v>232</v>
      </c>
      <c r="C18" s="32">
        <v>3.8</v>
      </c>
      <c r="D18" s="33" t="s">
        <v>255</v>
      </c>
      <c r="E18" s="48" t="str">
        <f t="shared" si="0"/>
        <v>Not Significantly Different</v>
      </c>
      <c r="G18" s="12">
        <f t="shared" si="1"/>
        <v>3.8</v>
      </c>
      <c r="H18" s="12">
        <f t="shared" si="2"/>
        <v>6</v>
      </c>
      <c r="I18" s="12" t="str">
        <f t="shared" si="3"/>
        <v>+/-</v>
      </c>
      <c r="J18" s="12" t="str">
        <f t="shared" si="4"/>
        <v>0.4</v>
      </c>
      <c r="K18" s="13">
        <f t="shared" si="5"/>
        <v>0.24316109422492402</v>
      </c>
      <c r="L18" s="13">
        <f t="shared" si="6"/>
        <v>-0.39999999999999991</v>
      </c>
      <c r="M18" s="13">
        <f t="shared" si="7"/>
        <v>0.25064471888253259</v>
      </c>
      <c r="N18" s="13">
        <f t="shared" si="8"/>
        <v>-1.5958844127390703</v>
      </c>
      <c r="O18" s="12" t="s">
        <v>224</v>
      </c>
    </row>
    <row r="19" spans="1:15" x14ac:dyDescent="0.25">
      <c r="A19" s="30">
        <v>9</v>
      </c>
      <c r="B19" s="31" t="s">
        <v>239</v>
      </c>
      <c r="C19" s="32">
        <v>3.7</v>
      </c>
      <c r="D19" s="33" t="s">
        <v>228</v>
      </c>
      <c r="E19" s="48" t="str">
        <f t="shared" si="0"/>
        <v>Not Significantly Different</v>
      </c>
      <c r="G19" s="12">
        <f t="shared" si="1"/>
        <v>3.7</v>
      </c>
      <c r="H19" s="12">
        <f t="shared" si="2"/>
        <v>6</v>
      </c>
      <c r="I19" s="12" t="str">
        <f t="shared" si="3"/>
        <v>+/-</v>
      </c>
      <c r="J19" s="12" t="str">
        <f t="shared" si="4"/>
        <v>0.3</v>
      </c>
      <c r="K19" s="13">
        <f t="shared" si="5"/>
        <v>0.18237082066869301</v>
      </c>
      <c r="L19" s="13">
        <f t="shared" si="6"/>
        <v>-0.30000000000000027</v>
      </c>
      <c r="M19" s="13">
        <f t="shared" si="7"/>
        <v>0.19223572402239389</v>
      </c>
      <c r="N19" s="13">
        <f t="shared" si="8"/>
        <v>-1.5605840252930965</v>
      </c>
      <c r="O19" s="12" t="s">
        <v>226</v>
      </c>
    </row>
    <row r="20" spans="1:15" x14ac:dyDescent="0.25">
      <c r="A20" s="30">
        <v>10</v>
      </c>
      <c r="B20" s="31" t="s">
        <v>252</v>
      </c>
      <c r="C20" s="32">
        <v>3.6</v>
      </c>
      <c r="D20" s="35" t="s">
        <v>255</v>
      </c>
      <c r="E20" s="48" t="str">
        <f t="shared" si="0"/>
        <v>Not Significantly Different</v>
      </c>
      <c r="G20" s="12">
        <f t="shared" si="1"/>
        <v>3.6</v>
      </c>
      <c r="H20" s="12">
        <f t="shared" si="2"/>
        <v>6</v>
      </c>
      <c r="I20" s="12" t="str">
        <f t="shared" si="3"/>
        <v>+/-</v>
      </c>
      <c r="J20" s="12" t="str">
        <f t="shared" si="4"/>
        <v>0.4</v>
      </c>
      <c r="K20" s="13">
        <f t="shared" si="5"/>
        <v>0.24316109422492402</v>
      </c>
      <c r="L20" s="13">
        <f t="shared" si="6"/>
        <v>-0.20000000000000018</v>
      </c>
      <c r="M20" s="13">
        <f t="shared" si="7"/>
        <v>0.25064471888253259</v>
      </c>
      <c r="N20" s="13">
        <f t="shared" si="8"/>
        <v>-0.79794220636953606</v>
      </c>
      <c r="O20" s="12" t="s">
        <v>229</v>
      </c>
    </row>
    <row r="21" spans="1:15" x14ac:dyDescent="0.25">
      <c r="A21" s="30">
        <v>11</v>
      </c>
      <c r="B21" s="31" t="s">
        <v>256</v>
      </c>
      <c r="C21" s="32">
        <v>3.4</v>
      </c>
      <c r="D21" s="33" t="s">
        <v>210</v>
      </c>
      <c r="E21" s="48" t="str">
        <f t="shared" si="0"/>
        <v>Not Significantly Different</v>
      </c>
      <c r="G21" s="12">
        <f t="shared" si="1"/>
        <v>3.4</v>
      </c>
      <c r="H21" s="12">
        <f t="shared" si="2"/>
        <v>6</v>
      </c>
      <c r="I21" s="12" t="str">
        <f t="shared" si="3"/>
        <v>+/-</v>
      </c>
      <c r="J21" s="12" t="str">
        <f t="shared" si="4"/>
        <v>0.2</v>
      </c>
      <c r="K21" s="13">
        <f t="shared" si="5"/>
        <v>0.12158054711246201</v>
      </c>
      <c r="L21" s="13">
        <f t="shared" si="6"/>
        <v>0</v>
      </c>
      <c r="M21" s="13">
        <f t="shared" si="7"/>
        <v>0.1359311840425404</v>
      </c>
      <c r="N21" s="13">
        <f t="shared" si="8"/>
        <v>0</v>
      </c>
      <c r="O21" s="12" t="s">
        <v>231</v>
      </c>
    </row>
    <row r="22" spans="1:15" x14ac:dyDescent="0.25">
      <c r="A22" s="30">
        <v>12</v>
      </c>
      <c r="B22" s="31" t="s">
        <v>257</v>
      </c>
      <c r="C22" s="32">
        <v>3.3</v>
      </c>
      <c r="D22" s="33" t="s">
        <v>210</v>
      </c>
      <c r="E22" s="48" t="str">
        <f t="shared" si="0"/>
        <v>Not Significantly Different</v>
      </c>
      <c r="G22" s="12">
        <f t="shared" si="1"/>
        <v>3.3</v>
      </c>
      <c r="H22" s="12">
        <f t="shared" si="2"/>
        <v>6</v>
      </c>
      <c r="I22" s="12" t="str">
        <f t="shared" si="3"/>
        <v>+/-</v>
      </c>
      <c r="J22" s="12" t="str">
        <f t="shared" si="4"/>
        <v>0.2</v>
      </c>
      <c r="K22" s="13">
        <f t="shared" si="5"/>
        <v>0.12158054711246201</v>
      </c>
      <c r="L22" s="13">
        <f t="shared" si="6"/>
        <v>0.10000000000000009</v>
      </c>
      <c r="M22" s="13">
        <f t="shared" si="7"/>
        <v>0.1359311840425404</v>
      </c>
      <c r="N22" s="13">
        <f t="shared" si="8"/>
        <v>0.73566636459743151</v>
      </c>
      <c r="O22" s="12" t="s">
        <v>233</v>
      </c>
    </row>
    <row r="23" spans="1:15" x14ac:dyDescent="0.25">
      <c r="A23" s="30">
        <v>13</v>
      </c>
      <c r="B23" s="31" t="s">
        <v>226</v>
      </c>
      <c r="C23" s="32">
        <v>3.2</v>
      </c>
      <c r="D23" s="33" t="s">
        <v>253</v>
      </c>
      <c r="E23" s="48" t="str">
        <f t="shared" si="0"/>
        <v>Not Significantly Different</v>
      </c>
      <c r="G23" s="12">
        <f t="shared" si="1"/>
        <v>3.2</v>
      </c>
      <c r="H23" s="12">
        <f t="shared" si="2"/>
        <v>6</v>
      </c>
      <c r="I23" s="12" t="str">
        <f t="shared" si="3"/>
        <v>+/-</v>
      </c>
      <c r="J23" s="12" t="str">
        <f t="shared" si="4"/>
        <v>0.6</v>
      </c>
      <c r="K23" s="13">
        <f t="shared" si="5"/>
        <v>0.36474164133738601</v>
      </c>
      <c r="L23" s="13">
        <f t="shared" si="6"/>
        <v>0.19999999999999973</v>
      </c>
      <c r="M23" s="13">
        <f t="shared" si="7"/>
        <v>0.36977279819442066</v>
      </c>
      <c r="N23" s="13">
        <f t="shared" si="8"/>
        <v>0.54087266823462476</v>
      </c>
      <c r="O23" s="12" t="s">
        <v>221</v>
      </c>
    </row>
    <row r="24" spans="1:15" x14ac:dyDescent="0.25">
      <c r="A24" s="30">
        <v>14</v>
      </c>
      <c r="B24" s="31" t="s">
        <v>229</v>
      </c>
      <c r="C24" s="32">
        <v>3</v>
      </c>
      <c r="D24" s="33" t="s">
        <v>206</v>
      </c>
      <c r="E24" s="48" t="str">
        <f t="shared" si="0"/>
        <v>Significantly Different</v>
      </c>
      <c r="G24" s="12">
        <f t="shared" si="1"/>
        <v>3</v>
      </c>
      <c r="H24" s="12">
        <f t="shared" si="2"/>
        <v>6</v>
      </c>
      <c r="I24" s="12" t="str">
        <f t="shared" si="3"/>
        <v>+/-</v>
      </c>
      <c r="J24" s="12" t="str">
        <f t="shared" si="4"/>
        <v>0.1</v>
      </c>
      <c r="K24" s="13">
        <f t="shared" si="5"/>
        <v>6.0790273556231005E-2</v>
      </c>
      <c r="L24" s="13">
        <f t="shared" si="6"/>
        <v>0.39999999999999991</v>
      </c>
      <c r="M24" s="13">
        <f t="shared" si="7"/>
        <v>8.5970429323592404E-2</v>
      </c>
      <c r="N24" s="13">
        <f t="shared" si="8"/>
        <v>4.6527626202074819</v>
      </c>
      <c r="O24" s="12" t="s">
        <v>235</v>
      </c>
    </row>
    <row r="25" spans="1:15" x14ac:dyDescent="0.25">
      <c r="A25" s="30">
        <v>15</v>
      </c>
      <c r="B25" s="31" t="s">
        <v>215</v>
      </c>
      <c r="C25" s="32">
        <v>2.9</v>
      </c>
      <c r="D25" s="33" t="s">
        <v>228</v>
      </c>
      <c r="E25" s="48" t="str">
        <f t="shared" si="0"/>
        <v>Significantly Different</v>
      </c>
      <c r="G25" s="12">
        <f t="shared" si="1"/>
        <v>2.9</v>
      </c>
      <c r="H25" s="12">
        <f t="shared" si="2"/>
        <v>6</v>
      </c>
      <c r="I25" s="12" t="str">
        <f t="shared" si="3"/>
        <v>+/-</v>
      </c>
      <c r="J25" s="12" t="str">
        <f t="shared" si="4"/>
        <v>0.3</v>
      </c>
      <c r="K25" s="13">
        <f t="shared" si="5"/>
        <v>0.18237082066869301</v>
      </c>
      <c r="L25" s="13">
        <f t="shared" si="6"/>
        <v>0.5</v>
      </c>
      <c r="M25" s="13">
        <f t="shared" si="7"/>
        <v>0.19223572402239389</v>
      </c>
      <c r="N25" s="13">
        <f t="shared" si="8"/>
        <v>2.6009733754884921</v>
      </c>
      <c r="O25" s="12" t="s">
        <v>237</v>
      </c>
    </row>
    <row r="26" spans="1:15" x14ac:dyDescent="0.25">
      <c r="A26" s="30">
        <v>16</v>
      </c>
      <c r="B26" s="31" t="s">
        <v>221</v>
      </c>
      <c r="C26" s="32">
        <v>2.8</v>
      </c>
      <c r="D26" s="33" t="s">
        <v>255</v>
      </c>
      <c r="E26" s="48" t="str">
        <f t="shared" si="0"/>
        <v>Significantly Different</v>
      </c>
      <c r="G26" s="12">
        <f t="shared" si="1"/>
        <v>2.8</v>
      </c>
      <c r="H26" s="12">
        <f t="shared" si="2"/>
        <v>6</v>
      </c>
      <c r="I26" s="12" t="str">
        <f t="shared" si="3"/>
        <v>+/-</v>
      </c>
      <c r="J26" s="12" t="str">
        <f t="shared" si="4"/>
        <v>0.4</v>
      </c>
      <c r="K26" s="13">
        <f t="shared" si="5"/>
        <v>0.24316109422492402</v>
      </c>
      <c r="L26" s="13">
        <f t="shared" si="6"/>
        <v>0.60000000000000009</v>
      </c>
      <c r="M26" s="13">
        <f t="shared" si="7"/>
        <v>0.25064471888253259</v>
      </c>
      <c r="N26" s="13">
        <f t="shared" si="8"/>
        <v>2.3938266191086064</v>
      </c>
      <c r="O26" s="12" t="s">
        <v>219</v>
      </c>
    </row>
    <row r="27" spans="1:15" x14ac:dyDescent="0.25">
      <c r="A27" s="30">
        <v>17</v>
      </c>
      <c r="B27" s="31" t="s">
        <v>220</v>
      </c>
      <c r="C27" s="32">
        <v>2.5</v>
      </c>
      <c r="D27" s="33" t="s">
        <v>210</v>
      </c>
      <c r="E27" s="48" t="str">
        <f t="shared" si="0"/>
        <v>Significantly Different</v>
      </c>
      <c r="G27" s="12">
        <f t="shared" si="1"/>
        <v>2.5</v>
      </c>
      <c r="H27" s="12">
        <f t="shared" si="2"/>
        <v>6</v>
      </c>
      <c r="I27" s="12" t="str">
        <f t="shared" si="3"/>
        <v>+/-</v>
      </c>
      <c r="J27" s="12" t="str">
        <f t="shared" si="4"/>
        <v>0.2</v>
      </c>
      <c r="K27" s="13">
        <f t="shared" si="5"/>
        <v>0.12158054711246201</v>
      </c>
      <c r="L27" s="13">
        <f t="shared" si="6"/>
        <v>0.89999999999999991</v>
      </c>
      <c r="M27" s="13">
        <f t="shared" si="7"/>
        <v>0.1359311840425404</v>
      </c>
      <c r="N27" s="13">
        <f t="shared" si="8"/>
        <v>6.6209972813768774</v>
      </c>
      <c r="O27" s="12" t="s">
        <v>236</v>
      </c>
    </row>
    <row r="28" spans="1:15" x14ac:dyDescent="0.25">
      <c r="A28" s="30">
        <v>17</v>
      </c>
      <c r="B28" s="31" t="s">
        <v>260</v>
      </c>
      <c r="C28" s="32">
        <v>2.5</v>
      </c>
      <c r="D28" s="33" t="s">
        <v>210</v>
      </c>
      <c r="E28" s="48" t="str">
        <f t="shared" si="0"/>
        <v>Significantly Different</v>
      </c>
      <c r="G28" s="12">
        <f t="shared" si="1"/>
        <v>2.5</v>
      </c>
      <c r="H28" s="12">
        <f t="shared" si="2"/>
        <v>6</v>
      </c>
      <c r="I28" s="12" t="str">
        <f t="shared" si="3"/>
        <v>+/-</v>
      </c>
      <c r="J28" s="12" t="str">
        <f t="shared" si="4"/>
        <v>0.2</v>
      </c>
      <c r="K28" s="13">
        <f t="shared" si="5"/>
        <v>0.12158054711246201</v>
      </c>
      <c r="L28" s="13">
        <f t="shared" si="6"/>
        <v>0.89999999999999991</v>
      </c>
      <c r="M28" s="13">
        <f t="shared" si="7"/>
        <v>0.1359311840425404</v>
      </c>
      <c r="N28" s="13">
        <f t="shared" si="8"/>
        <v>6.6209972813768774</v>
      </c>
      <c r="O28" s="12" t="s">
        <v>225</v>
      </c>
    </row>
    <row r="29" spans="1:15" x14ac:dyDescent="0.25">
      <c r="A29" s="30">
        <v>19</v>
      </c>
      <c r="B29" s="31" t="s">
        <v>250</v>
      </c>
      <c r="C29" s="32">
        <v>2.4</v>
      </c>
      <c r="D29" s="33" t="s">
        <v>210</v>
      </c>
      <c r="E29" s="48" t="str">
        <f t="shared" si="0"/>
        <v>Significantly Different</v>
      </c>
      <c r="G29" s="12">
        <f t="shared" si="1"/>
        <v>2.4</v>
      </c>
      <c r="H29" s="12">
        <f t="shared" si="2"/>
        <v>6</v>
      </c>
      <c r="I29" s="12" t="str">
        <f t="shared" si="3"/>
        <v>+/-</v>
      </c>
      <c r="J29" s="12" t="str">
        <f t="shared" si="4"/>
        <v>0.2</v>
      </c>
      <c r="K29" s="13">
        <f t="shared" si="5"/>
        <v>0.12158054711246201</v>
      </c>
      <c r="L29" s="13">
        <f t="shared" si="6"/>
        <v>1</v>
      </c>
      <c r="M29" s="13">
        <f t="shared" si="7"/>
        <v>0.1359311840425404</v>
      </c>
      <c r="N29" s="13">
        <f t="shared" si="8"/>
        <v>7.3566636459743089</v>
      </c>
      <c r="O29" s="12" t="s">
        <v>241</v>
      </c>
    </row>
    <row r="30" spans="1:15" x14ac:dyDescent="0.25">
      <c r="A30" s="30">
        <v>19</v>
      </c>
      <c r="B30" s="31" t="s">
        <v>261</v>
      </c>
      <c r="C30" s="32">
        <v>2.4</v>
      </c>
      <c r="D30" s="33" t="s">
        <v>206</v>
      </c>
      <c r="E30" s="48" t="str">
        <f t="shared" si="0"/>
        <v>Significantly Different</v>
      </c>
      <c r="G30" s="12">
        <f t="shared" si="1"/>
        <v>2.4</v>
      </c>
      <c r="H30" s="12">
        <f t="shared" si="2"/>
        <v>6</v>
      </c>
      <c r="I30" s="12" t="str">
        <f t="shared" si="3"/>
        <v>+/-</v>
      </c>
      <c r="J30" s="12" t="str">
        <f t="shared" si="4"/>
        <v>0.1</v>
      </c>
      <c r="K30" s="13">
        <f t="shared" si="5"/>
        <v>6.0790273556231005E-2</v>
      </c>
      <c r="L30" s="13">
        <f t="shared" si="6"/>
        <v>1</v>
      </c>
      <c r="M30" s="13">
        <f t="shared" si="7"/>
        <v>8.5970429323592404E-2</v>
      </c>
      <c r="N30" s="13">
        <f t="shared" si="8"/>
        <v>11.631906550518707</v>
      </c>
      <c r="O30" s="12" t="s">
        <v>207</v>
      </c>
    </row>
    <row r="31" spans="1:15" x14ac:dyDescent="0.25">
      <c r="A31" s="30">
        <v>21</v>
      </c>
      <c r="B31" s="31" t="s">
        <v>231</v>
      </c>
      <c r="C31" s="32">
        <v>2.2999999999999998</v>
      </c>
      <c r="D31" s="33" t="s">
        <v>210</v>
      </c>
      <c r="E31" s="48" t="str">
        <f t="shared" si="0"/>
        <v>Significantly Different</v>
      </c>
      <c r="G31" s="12">
        <f t="shared" si="1"/>
        <v>2.2999999999999998</v>
      </c>
      <c r="H31" s="12">
        <f t="shared" si="2"/>
        <v>6</v>
      </c>
      <c r="I31" s="12" t="str">
        <f t="shared" si="3"/>
        <v>+/-</v>
      </c>
      <c r="J31" s="12" t="str">
        <f t="shared" si="4"/>
        <v>0.2</v>
      </c>
      <c r="K31" s="13">
        <f t="shared" si="5"/>
        <v>0.12158054711246201</v>
      </c>
      <c r="L31" s="13">
        <f t="shared" si="6"/>
        <v>1.1000000000000001</v>
      </c>
      <c r="M31" s="13">
        <f t="shared" si="7"/>
        <v>0.1359311840425404</v>
      </c>
      <c r="N31" s="13">
        <f t="shared" si="8"/>
        <v>8.0923300105717395</v>
      </c>
      <c r="O31" s="12" t="s">
        <v>244</v>
      </c>
    </row>
    <row r="32" spans="1:15" x14ac:dyDescent="0.25">
      <c r="A32" s="30">
        <v>21</v>
      </c>
      <c r="B32" s="31" t="s">
        <v>235</v>
      </c>
      <c r="C32" s="32">
        <v>2.2999999999999998</v>
      </c>
      <c r="D32" s="33" t="s">
        <v>206</v>
      </c>
      <c r="E32" s="48" t="str">
        <f t="shared" si="0"/>
        <v>Significantly Different</v>
      </c>
      <c r="G32" s="12">
        <f t="shared" si="1"/>
        <v>2.2999999999999998</v>
      </c>
      <c r="H32" s="12">
        <f t="shared" si="2"/>
        <v>6</v>
      </c>
      <c r="I32" s="12" t="str">
        <f t="shared" si="3"/>
        <v>+/-</v>
      </c>
      <c r="J32" s="12" t="str">
        <f t="shared" si="4"/>
        <v>0.1</v>
      </c>
      <c r="K32" s="13">
        <f t="shared" si="5"/>
        <v>6.0790273556231005E-2</v>
      </c>
      <c r="L32" s="13">
        <f t="shared" si="6"/>
        <v>1.1000000000000001</v>
      </c>
      <c r="M32" s="13">
        <f t="shared" si="7"/>
        <v>8.5970429323592404E-2</v>
      </c>
      <c r="N32" s="13">
        <f t="shared" si="8"/>
        <v>12.795097205570579</v>
      </c>
      <c r="O32" s="12" t="s">
        <v>247</v>
      </c>
    </row>
    <row r="33" spans="1:15" x14ac:dyDescent="0.25">
      <c r="A33" s="30">
        <v>21</v>
      </c>
      <c r="B33" s="31" t="s">
        <v>240</v>
      </c>
      <c r="C33" s="32">
        <v>2.2999999999999998</v>
      </c>
      <c r="D33" s="33" t="s">
        <v>206</v>
      </c>
      <c r="E33" s="48" t="str">
        <f t="shared" si="0"/>
        <v>Significantly Different</v>
      </c>
      <c r="G33" s="12">
        <f t="shared" si="1"/>
        <v>2.2999999999999998</v>
      </c>
      <c r="H33" s="12">
        <f t="shared" si="2"/>
        <v>6</v>
      </c>
      <c r="I33" s="12" t="str">
        <f t="shared" si="3"/>
        <v>+/-</v>
      </c>
      <c r="J33" s="12" t="str">
        <f t="shared" si="4"/>
        <v>0.1</v>
      </c>
      <c r="K33" s="13">
        <f t="shared" si="5"/>
        <v>6.0790273556231005E-2</v>
      </c>
      <c r="L33" s="13">
        <f t="shared" si="6"/>
        <v>1.1000000000000001</v>
      </c>
      <c r="M33" s="13">
        <f t="shared" si="7"/>
        <v>8.5970429323592404E-2</v>
      </c>
      <c r="N33" s="13">
        <f t="shared" si="8"/>
        <v>12.795097205570579</v>
      </c>
      <c r="O33" s="12" t="s">
        <v>249</v>
      </c>
    </row>
    <row r="34" spans="1:15" x14ac:dyDescent="0.25">
      <c r="A34" s="30">
        <v>24</v>
      </c>
      <c r="B34" s="31" t="s">
        <v>236</v>
      </c>
      <c r="C34" s="32">
        <v>2.2000000000000002</v>
      </c>
      <c r="D34" s="33" t="s">
        <v>210</v>
      </c>
      <c r="E34" s="48" t="str">
        <f t="shared" si="0"/>
        <v>Significantly Different</v>
      </c>
      <c r="G34" s="12">
        <f t="shared" si="1"/>
        <v>2.2000000000000002</v>
      </c>
      <c r="H34" s="12">
        <f t="shared" si="2"/>
        <v>6</v>
      </c>
      <c r="I34" s="12" t="str">
        <f t="shared" si="3"/>
        <v>+/-</v>
      </c>
      <c r="J34" s="12" t="str">
        <f t="shared" si="4"/>
        <v>0.2</v>
      </c>
      <c r="K34" s="13">
        <f t="shared" si="5"/>
        <v>0.12158054711246201</v>
      </c>
      <c r="L34" s="13">
        <f t="shared" si="6"/>
        <v>1.1999999999999997</v>
      </c>
      <c r="M34" s="13">
        <f t="shared" si="7"/>
        <v>0.1359311840425404</v>
      </c>
      <c r="N34" s="13">
        <f t="shared" si="8"/>
        <v>8.8279963751691675</v>
      </c>
      <c r="O34" s="12" t="s">
        <v>240</v>
      </c>
    </row>
    <row r="35" spans="1:15" x14ac:dyDescent="0.25">
      <c r="A35" s="30">
        <v>24</v>
      </c>
      <c r="B35" s="31" t="s">
        <v>241</v>
      </c>
      <c r="C35" s="32">
        <v>2.2000000000000002</v>
      </c>
      <c r="D35" s="33" t="s">
        <v>210</v>
      </c>
      <c r="E35" s="48" t="str">
        <f t="shared" si="0"/>
        <v>Significantly Different</v>
      </c>
      <c r="G35" s="12">
        <f t="shared" si="1"/>
        <v>2.2000000000000002</v>
      </c>
      <c r="H35" s="12">
        <f t="shared" si="2"/>
        <v>6</v>
      </c>
      <c r="I35" s="12" t="str">
        <f t="shared" si="3"/>
        <v>+/-</v>
      </c>
      <c r="J35" s="12" t="str">
        <f t="shared" si="4"/>
        <v>0.2</v>
      </c>
      <c r="K35" s="13">
        <f t="shared" si="5"/>
        <v>0.12158054711246201</v>
      </c>
      <c r="L35" s="13">
        <f t="shared" si="6"/>
        <v>1.1999999999999997</v>
      </c>
      <c r="M35" s="13">
        <f t="shared" si="7"/>
        <v>0.1359311840425404</v>
      </c>
      <c r="N35" s="13">
        <f t="shared" si="8"/>
        <v>8.8279963751691675</v>
      </c>
      <c r="O35" s="12" t="s">
        <v>250</v>
      </c>
    </row>
    <row r="36" spans="1:15" x14ac:dyDescent="0.25">
      <c r="A36" s="30">
        <v>24</v>
      </c>
      <c r="B36" s="31" t="s">
        <v>238</v>
      </c>
      <c r="C36" s="32">
        <v>2.2000000000000002</v>
      </c>
      <c r="D36" s="33" t="s">
        <v>255</v>
      </c>
      <c r="E36" s="48" t="str">
        <f t="shared" si="0"/>
        <v>Significantly Different</v>
      </c>
      <c r="G36" s="12">
        <f t="shared" si="1"/>
        <v>2.2000000000000002</v>
      </c>
      <c r="H36" s="12">
        <f t="shared" si="2"/>
        <v>6</v>
      </c>
      <c r="I36" s="12" t="str">
        <f t="shared" si="3"/>
        <v>+/-</v>
      </c>
      <c r="J36" s="12" t="str">
        <f t="shared" si="4"/>
        <v>0.4</v>
      </c>
      <c r="K36" s="13">
        <f t="shared" si="5"/>
        <v>0.24316109422492402</v>
      </c>
      <c r="L36" s="13">
        <f t="shared" si="6"/>
        <v>1.1999999999999997</v>
      </c>
      <c r="M36" s="13">
        <f t="shared" si="7"/>
        <v>0.25064471888253259</v>
      </c>
      <c r="N36" s="13">
        <f t="shared" si="8"/>
        <v>4.787653238217211</v>
      </c>
      <c r="O36" s="12" t="s">
        <v>242</v>
      </c>
    </row>
    <row r="37" spans="1:15" x14ac:dyDescent="0.25">
      <c r="A37" s="30">
        <v>27</v>
      </c>
      <c r="B37" s="31" t="s">
        <v>244</v>
      </c>
      <c r="C37" s="32">
        <v>2.1</v>
      </c>
      <c r="D37" s="33" t="s">
        <v>210</v>
      </c>
      <c r="E37" s="48" t="str">
        <f t="shared" si="0"/>
        <v>Significantly Different</v>
      </c>
      <c r="G37" s="12">
        <f t="shared" si="1"/>
        <v>2.1</v>
      </c>
      <c r="H37" s="12">
        <f t="shared" si="2"/>
        <v>6</v>
      </c>
      <c r="I37" s="12" t="str">
        <f t="shared" si="3"/>
        <v>+/-</v>
      </c>
      <c r="J37" s="12" t="str">
        <f t="shared" si="4"/>
        <v>0.2</v>
      </c>
      <c r="K37" s="13">
        <f t="shared" si="5"/>
        <v>0.12158054711246201</v>
      </c>
      <c r="L37" s="13">
        <f t="shared" si="6"/>
        <v>1.2999999999999998</v>
      </c>
      <c r="M37" s="13">
        <f t="shared" si="7"/>
        <v>0.1359311840425404</v>
      </c>
      <c r="N37" s="13">
        <f t="shared" si="8"/>
        <v>9.563662739766599</v>
      </c>
      <c r="O37" s="12" t="s">
        <v>223</v>
      </c>
    </row>
    <row r="38" spans="1:15" x14ac:dyDescent="0.25">
      <c r="A38" s="30">
        <v>27</v>
      </c>
      <c r="B38" s="31" t="s">
        <v>247</v>
      </c>
      <c r="C38" s="32">
        <v>2.1</v>
      </c>
      <c r="D38" s="33" t="s">
        <v>210</v>
      </c>
      <c r="E38" s="48" t="str">
        <f t="shared" si="0"/>
        <v>Significantly Different</v>
      </c>
      <c r="G38" s="12">
        <f t="shared" si="1"/>
        <v>2.1</v>
      </c>
      <c r="H38" s="12">
        <f t="shared" si="2"/>
        <v>6</v>
      </c>
      <c r="I38" s="12" t="str">
        <f t="shared" si="3"/>
        <v>+/-</v>
      </c>
      <c r="J38" s="12" t="str">
        <f t="shared" si="4"/>
        <v>0.2</v>
      </c>
      <c r="K38" s="13">
        <f t="shared" si="5"/>
        <v>0.12158054711246201</v>
      </c>
      <c r="L38" s="13">
        <f t="shared" si="6"/>
        <v>1.2999999999999998</v>
      </c>
      <c r="M38" s="13">
        <f t="shared" si="7"/>
        <v>0.1359311840425404</v>
      </c>
      <c r="N38" s="13">
        <f t="shared" si="8"/>
        <v>9.563662739766599</v>
      </c>
      <c r="O38" s="12" t="s">
        <v>227</v>
      </c>
    </row>
    <row r="39" spans="1:15" x14ac:dyDescent="0.25">
      <c r="A39" s="30">
        <v>27</v>
      </c>
      <c r="B39" s="31" t="s">
        <v>230</v>
      </c>
      <c r="C39" s="32">
        <v>2.1</v>
      </c>
      <c r="D39" s="33" t="s">
        <v>255</v>
      </c>
      <c r="E39" s="48" t="str">
        <f t="shared" si="0"/>
        <v>Significantly Different</v>
      </c>
      <c r="G39" s="12">
        <f t="shared" si="1"/>
        <v>2.1</v>
      </c>
      <c r="H39" s="12">
        <f t="shared" si="2"/>
        <v>6</v>
      </c>
      <c r="I39" s="12" t="str">
        <f t="shared" si="3"/>
        <v>+/-</v>
      </c>
      <c r="J39" s="12" t="str">
        <f t="shared" si="4"/>
        <v>0.4</v>
      </c>
      <c r="K39" s="13">
        <f t="shared" si="5"/>
        <v>0.24316109422492402</v>
      </c>
      <c r="L39" s="13">
        <f t="shared" si="6"/>
        <v>1.2999999999999998</v>
      </c>
      <c r="M39" s="13">
        <f t="shared" si="7"/>
        <v>0.25064471888253259</v>
      </c>
      <c r="N39" s="13">
        <f t="shared" si="8"/>
        <v>5.1866243414019788</v>
      </c>
      <c r="O39" s="12" t="s">
        <v>254</v>
      </c>
    </row>
    <row r="40" spans="1:15" x14ac:dyDescent="0.25">
      <c r="A40" s="30">
        <v>27</v>
      </c>
      <c r="B40" s="31" t="s">
        <v>262</v>
      </c>
      <c r="C40" s="32">
        <v>2.1</v>
      </c>
      <c r="D40" s="33" t="s">
        <v>210</v>
      </c>
      <c r="E40" s="48" t="str">
        <f t="shared" si="0"/>
        <v>Significantly Different</v>
      </c>
      <c r="G40" s="12">
        <f t="shared" si="1"/>
        <v>2.1</v>
      </c>
      <c r="H40" s="12">
        <f t="shared" si="2"/>
        <v>6</v>
      </c>
      <c r="I40" s="12" t="str">
        <f t="shared" si="3"/>
        <v>+/-</v>
      </c>
      <c r="J40" s="12" t="str">
        <f t="shared" si="4"/>
        <v>0.2</v>
      </c>
      <c r="K40" s="13">
        <f t="shared" si="5"/>
        <v>0.12158054711246201</v>
      </c>
      <c r="L40" s="13">
        <f t="shared" si="6"/>
        <v>1.2999999999999998</v>
      </c>
      <c r="M40" s="13">
        <f t="shared" si="7"/>
        <v>0.1359311840425404</v>
      </c>
      <c r="N40" s="13">
        <f t="shared" si="8"/>
        <v>9.563662739766599</v>
      </c>
      <c r="O40" s="12" t="s">
        <v>214</v>
      </c>
    </row>
    <row r="41" spans="1:15" x14ac:dyDescent="0.25">
      <c r="A41" s="30">
        <v>27</v>
      </c>
      <c r="B41" s="31" t="s">
        <v>216</v>
      </c>
      <c r="C41" s="32">
        <v>2.1</v>
      </c>
      <c r="D41" s="33" t="s">
        <v>253</v>
      </c>
      <c r="E41" s="48" t="str">
        <f t="shared" si="0"/>
        <v>Significantly Different</v>
      </c>
      <c r="G41" s="12">
        <f t="shared" si="1"/>
        <v>2.1</v>
      </c>
      <c r="H41" s="12">
        <f t="shared" si="2"/>
        <v>6</v>
      </c>
      <c r="I41" s="12" t="str">
        <f t="shared" si="3"/>
        <v>+/-</v>
      </c>
      <c r="J41" s="12" t="str">
        <f t="shared" si="4"/>
        <v>0.6</v>
      </c>
      <c r="K41" s="13">
        <f t="shared" si="5"/>
        <v>0.36474164133738601</v>
      </c>
      <c r="L41" s="13">
        <f t="shared" si="6"/>
        <v>1.2999999999999998</v>
      </c>
      <c r="M41" s="13">
        <f t="shared" si="7"/>
        <v>0.36977279819442066</v>
      </c>
      <c r="N41" s="13">
        <f t="shared" si="8"/>
        <v>3.5156723435250652</v>
      </c>
      <c r="O41" s="12" t="s">
        <v>257</v>
      </c>
    </row>
    <row r="42" spans="1:15" x14ac:dyDescent="0.25">
      <c r="A42" s="30">
        <v>32</v>
      </c>
      <c r="B42" s="31" t="s">
        <v>263</v>
      </c>
      <c r="C42" s="32">
        <v>2</v>
      </c>
      <c r="D42" s="33" t="s">
        <v>210</v>
      </c>
      <c r="E42" s="48" t="str">
        <f t="shared" si="0"/>
        <v>Significantly Different</v>
      </c>
      <c r="G42" s="12">
        <f t="shared" si="1"/>
        <v>2</v>
      </c>
      <c r="H42" s="12">
        <f t="shared" si="2"/>
        <v>6</v>
      </c>
      <c r="I42" s="12" t="str">
        <f t="shared" si="3"/>
        <v>+/-</v>
      </c>
      <c r="J42" s="12" t="str">
        <f t="shared" si="4"/>
        <v>0.2</v>
      </c>
      <c r="K42" s="13">
        <f t="shared" si="5"/>
        <v>0.12158054711246201</v>
      </c>
      <c r="L42" s="13">
        <f t="shared" si="6"/>
        <v>1.4</v>
      </c>
      <c r="M42" s="13">
        <f t="shared" si="7"/>
        <v>0.1359311840425404</v>
      </c>
      <c r="N42" s="13">
        <f t="shared" si="8"/>
        <v>10.29932910436403</v>
      </c>
      <c r="O42" s="12" t="s">
        <v>252</v>
      </c>
    </row>
    <row r="43" spans="1:15" x14ac:dyDescent="0.25">
      <c r="A43" s="30">
        <v>32</v>
      </c>
      <c r="B43" s="31" t="s">
        <v>251</v>
      </c>
      <c r="C43" s="32">
        <v>2</v>
      </c>
      <c r="D43" s="33" t="s">
        <v>210</v>
      </c>
      <c r="E43" s="48" t="str">
        <f t="shared" si="0"/>
        <v>Significantly Different</v>
      </c>
      <c r="G43" s="12">
        <f t="shared" si="1"/>
        <v>2</v>
      </c>
      <c r="H43" s="12">
        <f t="shared" si="2"/>
        <v>6</v>
      </c>
      <c r="I43" s="12" t="str">
        <f t="shared" si="3"/>
        <v>+/-</v>
      </c>
      <c r="J43" s="12" t="str">
        <f t="shared" si="4"/>
        <v>0.2</v>
      </c>
      <c r="K43" s="13">
        <f t="shared" si="5"/>
        <v>0.12158054711246201</v>
      </c>
      <c r="L43" s="13">
        <f t="shared" si="6"/>
        <v>1.4</v>
      </c>
      <c r="M43" s="13">
        <f t="shared" si="7"/>
        <v>0.1359311840425404</v>
      </c>
      <c r="N43" s="13">
        <f t="shared" si="8"/>
        <v>10.29932910436403</v>
      </c>
      <c r="O43" s="12" t="s">
        <v>259</v>
      </c>
    </row>
    <row r="44" spans="1:15" x14ac:dyDescent="0.25">
      <c r="A44" s="30">
        <v>34</v>
      </c>
      <c r="B44" s="31" t="s">
        <v>222</v>
      </c>
      <c r="C44" s="32">
        <v>1.9</v>
      </c>
      <c r="D44" s="33" t="s">
        <v>210</v>
      </c>
      <c r="E44" s="48" t="str">
        <f t="shared" si="0"/>
        <v>Significantly Different</v>
      </c>
      <c r="G44" s="12">
        <f t="shared" si="1"/>
        <v>1.9</v>
      </c>
      <c r="H44" s="12">
        <f t="shared" si="2"/>
        <v>6</v>
      </c>
      <c r="I44" s="12" t="str">
        <f t="shared" si="3"/>
        <v>+/-</v>
      </c>
      <c r="J44" s="12" t="str">
        <f t="shared" si="4"/>
        <v>0.2</v>
      </c>
      <c r="K44" s="13">
        <f t="shared" si="5"/>
        <v>0.12158054711246201</v>
      </c>
      <c r="L44" s="13">
        <f t="shared" si="6"/>
        <v>1.5</v>
      </c>
      <c r="M44" s="13">
        <f t="shared" si="7"/>
        <v>0.1359311840425404</v>
      </c>
      <c r="N44" s="13">
        <f t="shared" si="8"/>
        <v>11.034995468961462</v>
      </c>
      <c r="O44" s="12" t="s">
        <v>261</v>
      </c>
    </row>
    <row r="45" spans="1:15" x14ac:dyDescent="0.25">
      <c r="A45" s="30">
        <v>34</v>
      </c>
      <c r="B45" s="31" t="s">
        <v>224</v>
      </c>
      <c r="C45" s="32">
        <v>1.9</v>
      </c>
      <c r="D45" s="33" t="s">
        <v>255</v>
      </c>
      <c r="E45" s="48" t="str">
        <f t="shared" si="0"/>
        <v>Significantly Different</v>
      </c>
      <c r="G45" s="12">
        <f t="shared" si="1"/>
        <v>1.9</v>
      </c>
      <c r="H45" s="12">
        <f t="shared" si="2"/>
        <v>6</v>
      </c>
      <c r="I45" s="12" t="str">
        <f t="shared" si="3"/>
        <v>+/-</v>
      </c>
      <c r="J45" s="12" t="str">
        <f t="shared" si="4"/>
        <v>0.4</v>
      </c>
      <c r="K45" s="13">
        <f t="shared" si="5"/>
        <v>0.24316109422492402</v>
      </c>
      <c r="L45" s="13">
        <f t="shared" si="6"/>
        <v>1.5</v>
      </c>
      <c r="M45" s="13">
        <f t="shared" si="7"/>
        <v>0.25064471888253259</v>
      </c>
      <c r="N45" s="13">
        <f t="shared" si="8"/>
        <v>5.9845665477715153</v>
      </c>
      <c r="O45" s="12" t="s">
        <v>230</v>
      </c>
    </row>
    <row r="46" spans="1:15" x14ac:dyDescent="0.25">
      <c r="A46" s="30">
        <v>34</v>
      </c>
      <c r="B46" s="31" t="s">
        <v>225</v>
      </c>
      <c r="C46" s="32">
        <v>1.9</v>
      </c>
      <c r="D46" s="33" t="s">
        <v>210</v>
      </c>
      <c r="E46" s="48" t="str">
        <f t="shared" si="0"/>
        <v>Significantly Different</v>
      </c>
      <c r="G46" s="12">
        <f t="shared" si="1"/>
        <v>1.9</v>
      </c>
      <c r="H46" s="12">
        <f t="shared" si="2"/>
        <v>6</v>
      </c>
      <c r="I46" s="12" t="str">
        <f t="shared" si="3"/>
        <v>+/-</v>
      </c>
      <c r="J46" s="12" t="str">
        <f t="shared" si="4"/>
        <v>0.2</v>
      </c>
      <c r="K46" s="13">
        <f t="shared" si="5"/>
        <v>0.12158054711246201</v>
      </c>
      <c r="L46" s="13">
        <f t="shared" si="6"/>
        <v>1.5</v>
      </c>
      <c r="M46" s="13">
        <f t="shared" si="7"/>
        <v>0.1359311840425404</v>
      </c>
      <c r="N46" s="13">
        <f t="shared" si="8"/>
        <v>11.034995468961462</v>
      </c>
      <c r="O46" s="12" t="s">
        <v>243</v>
      </c>
    </row>
    <row r="47" spans="1:15" x14ac:dyDescent="0.25">
      <c r="A47" s="30">
        <v>34</v>
      </c>
      <c r="B47" s="31" t="s">
        <v>242</v>
      </c>
      <c r="C47" s="32">
        <v>1.9</v>
      </c>
      <c r="D47" s="33" t="s">
        <v>210</v>
      </c>
      <c r="E47" s="48" t="str">
        <f t="shared" si="0"/>
        <v>Significantly Different</v>
      </c>
      <c r="G47" s="12">
        <f t="shared" si="1"/>
        <v>1.9</v>
      </c>
      <c r="H47" s="12">
        <f t="shared" si="2"/>
        <v>6</v>
      </c>
      <c r="I47" s="12" t="str">
        <f t="shared" si="3"/>
        <v>+/-</v>
      </c>
      <c r="J47" s="12" t="str">
        <f t="shared" si="4"/>
        <v>0.2</v>
      </c>
      <c r="K47" s="13">
        <f t="shared" si="5"/>
        <v>0.12158054711246201</v>
      </c>
      <c r="L47" s="13">
        <f t="shared" si="6"/>
        <v>1.5</v>
      </c>
      <c r="M47" s="13">
        <f t="shared" si="7"/>
        <v>0.1359311840425404</v>
      </c>
      <c r="N47" s="13">
        <f t="shared" si="8"/>
        <v>11.034995468961462</v>
      </c>
      <c r="O47" s="12" t="s">
        <v>260</v>
      </c>
    </row>
    <row r="48" spans="1:15" x14ac:dyDescent="0.25">
      <c r="A48" s="30">
        <v>38</v>
      </c>
      <c r="B48" s="31" t="s">
        <v>208</v>
      </c>
      <c r="C48" s="32">
        <v>1.8</v>
      </c>
      <c r="D48" s="33" t="s">
        <v>210</v>
      </c>
      <c r="E48" s="48" t="str">
        <f t="shared" si="0"/>
        <v>Significantly Different</v>
      </c>
      <c r="G48" s="12">
        <f t="shared" si="1"/>
        <v>1.8</v>
      </c>
      <c r="H48" s="12">
        <f t="shared" si="2"/>
        <v>6</v>
      </c>
      <c r="I48" s="12" t="str">
        <f t="shared" si="3"/>
        <v>+/-</v>
      </c>
      <c r="J48" s="12" t="str">
        <f t="shared" si="4"/>
        <v>0.2</v>
      </c>
      <c r="K48" s="13">
        <f t="shared" si="5"/>
        <v>0.12158054711246201</v>
      </c>
      <c r="L48" s="13">
        <f t="shared" si="6"/>
        <v>1.5999999999999999</v>
      </c>
      <c r="M48" s="13">
        <f t="shared" si="7"/>
        <v>0.1359311840425404</v>
      </c>
      <c r="N48" s="13">
        <f t="shared" si="8"/>
        <v>11.770661833558894</v>
      </c>
      <c r="O48" s="12" t="s">
        <v>239</v>
      </c>
    </row>
    <row r="49" spans="1:15" x14ac:dyDescent="0.25">
      <c r="A49" s="30">
        <v>38</v>
      </c>
      <c r="B49" s="31" t="s">
        <v>237</v>
      </c>
      <c r="C49" s="32">
        <v>1.8</v>
      </c>
      <c r="D49" s="33" t="s">
        <v>206</v>
      </c>
      <c r="E49" s="48" t="str">
        <f t="shared" si="0"/>
        <v>Significantly Different</v>
      </c>
      <c r="G49" s="12">
        <f t="shared" si="1"/>
        <v>1.8</v>
      </c>
      <c r="H49" s="12">
        <f t="shared" si="2"/>
        <v>6</v>
      </c>
      <c r="I49" s="12" t="str">
        <f t="shared" si="3"/>
        <v>+/-</v>
      </c>
      <c r="J49" s="12" t="str">
        <f t="shared" si="4"/>
        <v>0.1</v>
      </c>
      <c r="K49" s="13">
        <f t="shared" si="5"/>
        <v>6.0790273556231005E-2</v>
      </c>
      <c r="L49" s="13">
        <f t="shared" si="6"/>
        <v>1.5999999999999999</v>
      </c>
      <c r="M49" s="13">
        <f t="shared" si="7"/>
        <v>8.5970429323592404E-2</v>
      </c>
      <c r="N49" s="13">
        <f t="shared" si="8"/>
        <v>18.611050480829931</v>
      </c>
      <c r="O49" s="12" t="s">
        <v>248</v>
      </c>
    </row>
    <row r="50" spans="1:15" x14ac:dyDescent="0.25">
      <c r="A50" s="30">
        <v>38</v>
      </c>
      <c r="B50" s="31" t="s">
        <v>223</v>
      </c>
      <c r="C50" s="32">
        <v>1.8</v>
      </c>
      <c r="D50" s="33" t="s">
        <v>228</v>
      </c>
      <c r="E50" s="48" t="str">
        <f t="shared" si="0"/>
        <v>Significantly Different</v>
      </c>
      <c r="G50" s="12">
        <f t="shared" si="1"/>
        <v>1.8</v>
      </c>
      <c r="H50" s="12">
        <f t="shared" si="2"/>
        <v>6</v>
      </c>
      <c r="I50" s="12" t="str">
        <f t="shared" si="3"/>
        <v>+/-</v>
      </c>
      <c r="J50" s="12" t="str">
        <f t="shared" si="4"/>
        <v>0.3</v>
      </c>
      <c r="K50" s="13">
        <f t="shared" si="5"/>
        <v>0.18237082066869301</v>
      </c>
      <c r="L50" s="13">
        <f t="shared" si="6"/>
        <v>1.5999999999999999</v>
      </c>
      <c r="M50" s="13">
        <f t="shared" si="7"/>
        <v>0.19223572402239389</v>
      </c>
      <c r="N50" s="13">
        <f t="shared" si="8"/>
        <v>8.3231148015631735</v>
      </c>
      <c r="O50" s="12" t="s">
        <v>245</v>
      </c>
    </row>
    <row r="51" spans="1:15" x14ac:dyDescent="0.25">
      <c r="A51" s="30">
        <v>38</v>
      </c>
      <c r="B51" s="31" t="s">
        <v>227</v>
      </c>
      <c r="C51" s="32">
        <v>1.8</v>
      </c>
      <c r="D51" s="33" t="s">
        <v>210</v>
      </c>
      <c r="E51" s="48" t="str">
        <f t="shared" si="0"/>
        <v>Significantly Different</v>
      </c>
      <c r="G51" s="12">
        <f t="shared" si="1"/>
        <v>1.8</v>
      </c>
      <c r="H51" s="12">
        <f t="shared" si="2"/>
        <v>6</v>
      </c>
      <c r="I51" s="12" t="str">
        <f t="shared" si="3"/>
        <v>+/-</v>
      </c>
      <c r="J51" s="12" t="str">
        <f t="shared" si="4"/>
        <v>0.2</v>
      </c>
      <c r="K51" s="13">
        <f t="shared" si="5"/>
        <v>0.12158054711246201</v>
      </c>
      <c r="L51" s="13">
        <f t="shared" si="6"/>
        <v>1.5999999999999999</v>
      </c>
      <c r="M51" s="13">
        <f t="shared" si="7"/>
        <v>0.1359311840425404</v>
      </c>
      <c r="N51" s="13">
        <f t="shared" si="8"/>
        <v>11.770661833558894</v>
      </c>
      <c r="O51" s="12" t="s">
        <v>263</v>
      </c>
    </row>
    <row r="52" spans="1:15" x14ac:dyDescent="0.25">
      <c r="A52" s="30">
        <v>42</v>
      </c>
      <c r="B52" s="31" t="s">
        <v>249</v>
      </c>
      <c r="C52" s="32">
        <v>1.7</v>
      </c>
      <c r="D52" s="33" t="s">
        <v>206</v>
      </c>
      <c r="E52" s="48" t="str">
        <f t="shared" si="0"/>
        <v>Significantly Different</v>
      </c>
      <c r="G52" s="12">
        <f t="shared" si="1"/>
        <v>1.7</v>
      </c>
      <c r="H52" s="12">
        <f t="shared" si="2"/>
        <v>6</v>
      </c>
      <c r="I52" s="12" t="str">
        <f t="shared" si="3"/>
        <v>+/-</v>
      </c>
      <c r="J52" s="12" t="str">
        <f t="shared" si="4"/>
        <v>0.1</v>
      </c>
      <c r="K52" s="13">
        <f t="shared" si="5"/>
        <v>6.0790273556231005E-2</v>
      </c>
      <c r="L52" s="13">
        <f t="shared" si="6"/>
        <v>1.7</v>
      </c>
      <c r="M52" s="13">
        <f t="shared" si="7"/>
        <v>8.5970429323592404E-2</v>
      </c>
      <c r="N52" s="13">
        <f t="shared" si="8"/>
        <v>19.774241135881802</v>
      </c>
      <c r="O52" s="12" t="s">
        <v>238</v>
      </c>
    </row>
    <row r="53" spans="1:15" x14ac:dyDescent="0.25">
      <c r="A53" s="30">
        <v>42</v>
      </c>
      <c r="B53" s="31" t="s">
        <v>245</v>
      </c>
      <c r="C53" s="32">
        <v>1.7</v>
      </c>
      <c r="D53" s="33" t="s">
        <v>228</v>
      </c>
      <c r="E53" s="48" t="str">
        <f t="shared" si="0"/>
        <v>Significantly Different</v>
      </c>
      <c r="G53" s="12">
        <f t="shared" si="1"/>
        <v>1.7</v>
      </c>
      <c r="H53" s="12">
        <f t="shared" si="2"/>
        <v>6</v>
      </c>
      <c r="I53" s="12" t="str">
        <f t="shared" si="3"/>
        <v>+/-</v>
      </c>
      <c r="J53" s="12" t="str">
        <f t="shared" si="4"/>
        <v>0.3</v>
      </c>
      <c r="K53" s="13">
        <f t="shared" si="5"/>
        <v>0.18237082066869301</v>
      </c>
      <c r="L53" s="13">
        <f t="shared" si="6"/>
        <v>1.7</v>
      </c>
      <c r="M53" s="13">
        <f t="shared" si="7"/>
        <v>0.19223572402239389</v>
      </c>
      <c r="N53" s="13">
        <f t="shared" si="8"/>
        <v>8.8433094766608722</v>
      </c>
      <c r="O53" s="12" t="s">
        <v>251</v>
      </c>
    </row>
    <row r="54" spans="1:15" x14ac:dyDescent="0.25">
      <c r="A54" s="30">
        <v>42</v>
      </c>
      <c r="B54" s="31" t="s">
        <v>234</v>
      </c>
      <c r="C54" s="32">
        <v>1.7</v>
      </c>
      <c r="D54" s="33" t="s">
        <v>206</v>
      </c>
      <c r="E54" s="48" t="str">
        <f t="shared" si="0"/>
        <v>Significantly Different</v>
      </c>
      <c r="G54" s="12">
        <f t="shared" si="1"/>
        <v>1.7</v>
      </c>
      <c r="H54" s="12">
        <f t="shared" si="2"/>
        <v>6</v>
      </c>
      <c r="I54" s="12" t="str">
        <f t="shared" si="3"/>
        <v>+/-</v>
      </c>
      <c r="J54" s="12" t="str">
        <f t="shared" si="4"/>
        <v>0.1</v>
      </c>
      <c r="K54" s="13">
        <f t="shared" si="5"/>
        <v>6.0790273556231005E-2</v>
      </c>
      <c r="L54" s="13">
        <f t="shared" si="6"/>
        <v>1.7</v>
      </c>
      <c r="M54" s="13">
        <f t="shared" si="7"/>
        <v>8.5970429323592404E-2</v>
      </c>
      <c r="N54" s="13">
        <f t="shared" si="8"/>
        <v>19.774241135881802</v>
      </c>
      <c r="O54" s="12" t="s">
        <v>258</v>
      </c>
    </row>
    <row r="55" spans="1:15" x14ac:dyDescent="0.25">
      <c r="A55" s="30">
        <v>45</v>
      </c>
      <c r="B55" s="31" t="s">
        <v>219</v>
      </c>
      <c r="C55" s="32">
        <v>1.6</v>
      </c>
      <c r="D55" s="33" t="s">
        <v>210</v>
      </c>
      <c r="E55" s="48" t="str">
        <f t="shared" si="0"/>
        <v>Significantly Different</v>
      </c>
      <c r="G55" s="12">
        <f t="shared" si="1"/>
        <v>1.6</v>
      </c>
      <c r="H55" s="12">
        <f t="shared" si="2"/>
        <v>6</v>
      </c>
      <c r="I55" s="12" t="str">
        <f t="shared" si="3"/>
        <v>+/-</v>
      </c>
      <c r="J55" s="12" t="str">
        <f t="shared" si="4"/>
        <v>0.2</v>
      </c>
      <c r="K55" s="13">
        <f t="shared" si="5"/>
        <v>0.12158054711246201</v>
      </c>
      <c r="L55" s="13">
        <f t="shared" si="6"/>
        <v>1.7999999999999998</v>
      </c>
      <c r="M55" s="13">
        <f t="shared" si="7"/>
        <v>0.1359311840425404</v>
      </c>
      <c r="N55" s="13">
        <f t="shared" si="8"/>
        <v>13.241994562753755</v>
      </c>
      <c r="O55" s="12" t="s">
        <v>232</v>
      </c>
    </row>
    <row r="56" spans="1:15" x14ac:dyDescent="0.25">
      <c r="A56" s="30">
        <v>45</v>
      </c>
      <c r="B56" s="31" t="s">
        <v>212</v>
      </c>
      <c r="C56" s="32">
        <v>1.6</v>
      </c>
      <c r="D56" s="33" t="s">
        <v>210</v>
      </c>
      <c r="E56" s="48" t="str">
        <f t="shared" si="0"/>
        <v>Significantly Different</v>
      </c>
      <c r="G56" s="12">
        <f t="shared" si="1"/>
        <v>1.6</v>
      </c>
      <c r="H56" s="12">
        <f t="shared" si="2"/>
        <v>6</v>
      </c>
      <c r="I56" s="12" t="str">
        <f t="shared" si="3"/>
        <v>+/-</v>
      </c>
      <c r="J56" s="12" t="str">
        <f t="shared" si="4"/>
        <v>0.2</v>
      </c>
      <c r="K56" s="13">
        <f t="shared" si="5"/>
        <v>0.12158054711246201</v>
      </c>
      <c r="L56" s="13">
        <f t="shared" si="6"/>
        <v>1.7999999999999998</v>
      </c>
      <c r="M56" s="13">
        <f t="shared" si="7"/>
        <v>0.1359311840425404</v>
      </c>
      <c r="N56" s="13">
        <f t="shared" si="8"/>
        <v>13.241994562753755</v>
      </c>
      <c r="O56" s="12" t="s">
        <v>209</v>
      </c>
    </row>
    <row r="57" spans="1:15" x14ac:dyDescent="0.25">
      <c r="A57" s="30">
        <v>47</v>
      </c>
      <c r="B57" s="31" t="s">
        <v>214</v>
      </c>
      <c r="C57" s="32">
        <v>1.5</v>
      </c>
      <c r="D57" s="33" t="s">
        <v>228</v>
      </c>
      <c r="E57" s="48" t="str">
        <f t="shared" si="0"/>
        <v>Significantly Different</v>
      </c>
      <c r="G57" s="12">
        <f t="shared" si="1"/>
        <v>1.5</v>
      </c>
      <c r="H57" s="12">
        <f t="shared" si="2"/>
        <v>6</v>
      </c>
      <c r="I57" s="12" t="str">
        <f t="shared" si="3"/>
        <v>+/-</v>
      </c>
      <c r="J57" s="12" t="str">
        <f t="shared" si="4"/>
        <v>0.3</v>
      </c>
      <c r="K57" s="13">
        <f t="shared" si="5"/>
        <v>0.18237082066869301</v>
      </c>
      <c r="L57" s="13">
        <f t="shared" si="6"/>
        <v>1.9</v>
      </c>
      <c r="M57" s="13">
        <f t="shared" si="7"/>
        <v>0.19223572402239389</v>
      </c>
      <c r="N57" s="13">
        <f t="shared" si="8"/>
        <v>9.8836988268562695</v>
      </c>
      <c r="O57" s="12" t="s">
        <v>262</v>
      </c>
    </row>
    <row r="58" spans="1:15" x14ac:dyDescent="0.25">
      <c r="A58" s="30">
        <v>47</v>
      </c>
      <c r="B58" s="31" t="s">
        <v>209</v>
      </c>
      <c r="C58" s="32">
        <v>1.5</v>
      </c>
      <c r="D58" s="33" t="s">
        <v>228</v>
      </c>
      <c r="E58" s="48" t="str">
        <f t="shared" si="0"/>
        <v>Significantly Different</v>
      </c>
      <c r="G58" s="12">
        <f t="shared" si="1"/>
        <v>1.5</v>
      </c>
      <c r="H58" s="12">
        <f t="shared" si="2"/>
        <v>6</v>
      </c>
      <c r="I58" s="12" t="str">
        <f t="shared" si="3"/>
        <v>+/-</v>
      </c>
      <c r="J58" s="12" t="str">
        <f t="shared" si="4"/>
        <v>0.3</v>
      </c>
      <c r="K58" s="13">
        <f t="shared" si="5"/>
        <v>0.18237082066869301</v>
      </c>
      <c r="L58" s="13">
        <f t="shared" si="6"/>
        <v>1.9</v>
      </c>
      <c r="M58" s="13">
        <f t="shared" si="7"/>
        <v>0.19223572402239389</v>
      </c>
      <c r="N58" s="13">
        <f t="shared" si="8"/>
        <v>9.8836988268562695</v>
      </c>
      <c r="O58" s="12" t="s">
        <v>256</v>
      </c>
    </row>
    <row r="59" spans="1:15" x14ac:dyDescent="0.25">
      <c r="A59" s="30">
        <v>49</v>
      </c>
      <c r="B59" s="31" t="s">
        <v>243</v>
      </c>
      <c r="C59" s="32">
        <v>1.4</v>
      </c>
      <c r="D59" s="33" t="s">
        <v>206</v>
      </c>
      <c r="E59" s="48" t="str">
        <f t="shared" si="0"/>
        <v>Significantly Different</v>
      </c>
      <c r="G59" s="12">
        <f t="shared" si="1"/>
        <v>1.4</v>
      </c>
      <c r="H59" s="12">
        <f t="shared" si="2"/>
        <v>6</v>
      </c>
      <c r="I59" s="12" t="str">
        <f t="shared" si="3"/>
        <v>+/-</v>
      </c>
      <c r="J59" s="12" t="str">
        <f t="shared" si="4"/>
        <v>0.1</v>
      </c>
      <c r="K59" s="13">
        <f t="shared" si="5"/>
        <v>6.0790273556231005E-2</v>
      </c>
      <c r="L59" s="13">
        <f t="shared" si="6"/>
        <v>2</v>
      </c>
      <c r="M59" s="13">
        <f t="shared" si="7"/>
        <v>8.5970429323592404E-2</v>
      </c>
      <c r="N59" s="13">
        <f t="shared" si="8"/>
        <v>23.263813101037414</v>
      </c>
      <c r="O59" s="12" t="s">
        <v>212</v>
      </c>
    </row>
    <row r="60" spans="1:15" x14ac:dyDescent="0.25">
      <c r="A60" s="30">
        <v>49</v>
      </c>
      <c r="B60" s="31" t="s">
        <v>248</v>
      </c>
      <c r="C60" s="32">
        <v>1.4</v>
      </c>
      <c r="D60" s="33" t="s">
        <v>206</v>
      </c>
      <c r="E60" s="48" t="str">
        <f t="shared" si="0"/>
        <v>Significantly Different</v>
      </c>
      <c r="G60" s="12">
        <f t="shared" si="1"/>
        <v>1.4</v>
      </c>
      <c r="H60" s="12">
        <f t="shared" si="2"/>
        <v>6</v>
      </c>
      <c r="I60" s="12" t="str">
        <f t="shared" si="3"/>
        <v>+/-</v>
      </c>
      <c r="J60" s="12" t="str">
        <f t="shared" si="4"/>
        <v>0.1</v>
      </c>
      <c r="K60" s="13">
        <f t="shared" si="5"/>
        <v>6.0790273556231005E-2</v>
      </c>
      <c r="L60" s="13">
        <f t="shared" si="6"/>
        <v>2</v>
      </c>
      <c r="M60" s="13">
        <f t="shared" si="7"/>
        <v>8.5970429323592404E-2</v>
      </c>
      <c r="N60" s="13">
        <f t="shared" si="8"/>
        <v>23.263813101037414</v>
      </c>
      <c r="O60" s="12" t="s">
        <v>234</v>
      </c>
    </row>
    <row r="61" spans="1:15" x14ac:dyDescent="0.25">
      <c r="A61" s="30">
        <v>51</v>
      </c>
      <c r="B61" s="31" t="s">
        <v>207</v>
      </c>
      <c r="C61" s="32">
        <v>1.3</v>
      </c>
      <c r="D61" s="33" t="s">
        <v>228</v>
      </c>
      <c r="E61" s="48" t="str">
        <f t="shared" si="0"/>
        <v>Significantly Different</v>
      </c>
      <c r="G61" s="12">
        <f t="shared" si="1"/>
        <v>1.3</v>
      </c>
      <c r="H61" s="12">
        <f t="shared" si="2"/>
        <v>6</v>
      </c>
      <c r="I61" s="12" t="str">
        <f t="shared" si="3"/>
        <v>+/-</v>
      </c>
      <c r="J61" s="12" t="str">
        <f t="shared" si="4"/>
        <v>0.3</v>
      </c>
      <c r="K61" s="13">
        <f t="shared" si="5"/>
        <v>0.18237082066869301</v>
      </c>
      <c r="L61" s="13">
        <f t="shared" si="6"/>
        <v>2.0999999999999996</v>
      </c>
      <c r="M61" s="13">
        <f t="shared" si="7"/>
        <v>0.19223572402239389</v>
      </c>
      <c r="N61" s="13">
        <f t="shared" si="8"/>
        <v>10.924088177051663</v>
      </c>
      <c r="O61" s="12" t="s">
        <v>216</v>
      </c>
    </row>
    <row r="62" spans="1:15" ht="15.75" thickBot="1" x14ac:dyDescent="0.3">
      <c r="A62" s="36"/>
      <c r="B62" s="37" t="s">
        <v>264</v>
      </c>
      <c r="C62" s="38">
        <v>2.5</v>
      </c>
      <c r="D62" s="39" t="s">
        <v>228</v>
      </c>
      <c r="E62" s="49" t="str">
        <f t="shared" si="0"/>
        <v>Significantly Different</v>
      </c>
      <c r="G62" s="12">
        <f t="shared" si="1"/>
        <v>2.5</v>
      </c>
      <c r="H62" s="12">
        <f t="shared" si="2"/>
        <v>6</v>
      </c>
      <c r="I62" s="12" t="str">
        <f t="shared" si="3"/>
        <v>+/-</v>
      </c>
      <c r="J62" s="12" t="str">
        <f t="shared" si="4"/>
        <v>0.3</v>
      </c>
      <c r="K62" s="13">
        <f t="shared" si="5"/>
        <v>0.18237082066869301</v>
      </c>
      <c r="L62" s="13">
        <f t="shared" si="6"/>
        <v>0.89999999999999991</v>
      </c>
      <c r="M62" s="13">
        <f t="shared" si="7"/>
        <v>0.19223572402239389</v>
      </c>
      <c r="N62" s="13">
        <f t="shared" si="8"/>
        <v>4.6817520758792845</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59" priority="5" operator="equal">
      <formula>"State Selected"</formula>
    </cfRule>
    <cfRule type="cellIs" dxfId="58" priority="6" operator="equal">
      <formula>"Not Significantly Different"</formula>
    </cfRule>
  </conditionalFormatting>
  <conditionalFormatting sqref="E10:E62">
    <cfRule type="cellIs" dxfId="57" priority="1" operator="equal">
      <formula>"OTHER ERROR"</formula>
    </cfRule>
    <cfRule type="cellIs" dxfId="56" priority="2" operator="equal">
      <formula>"Statistical Test not applicable"</formula>
    </cfRule>
    <cfRule type="cellIs" dxfId="55" priority="3" operator="equal">
      <formula>"Geography Selected"</formula>
    </cfRule>
    <cfRule type="cellIs" dxfId="54"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E7F6BCD0-018C-4D22-A0F2-001C31B972A1}">
      <formula1>$O$10:$O$62</formula1>
    </dataValidation>
  </dataValidation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32E6E-B4B9-45CD-939C-4D92BFD5A85E}">
  <sheetPr codeName="Sheet162"/>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161</v>
      </c>
    </row>
    <row r="2" spans="1:16" x14ac:dyDescent="0.25">
      <c r="A2" s="14" t="s">
        <v>181</v>
      </c>
      <c r="B2" s="12" t="s">
        <v>717</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78">
        <f>VLOOKUP($B$4,$B$10:$D$62,2,FALSE)</f>
        <v>229700</v>
      </c>
      <c r="C6" s="12" t="s">
        <v>188</v>
      </c>
      <c r="H6" s="19" t="s">
        <v>189</v>
      </c>
      <c r="I6" s="12">
        <f>VLOOKUP($B$4,$B$9:$K$62,6,FALSE)</f>
        <v>229700</v>
      </c>
      <c r="K6" s="23"/>
      <c r="L6" s="21"/>
      <c r="M6" s="21"/>
      <c r="N6" s="21"/>
      <c r="O6" s="21"/>
      <c r="P6" s="21"/>
    </row>
    <row r="7" spans="1:16" ht="15.75" thickBot="1" x14ac:dyDescent="0.3">
      <c r="A7" s="15" t="s">
        <v>190</v>
      </c>
      <c r="B7" s="46" t="str">
        <f>VLOOKUP($B$4,$B$10:$D$62,3,FALSE)</f>
        <v>+/-366</v>
      </c>
      <c r="C7" s="12" t="s">
        <v>191</v>
      </c>
      <c r="H7" s="19" t="s">
        <v>192</v>
      </c>
      <c r="I7" s="25">
        <f>VLOOKUP($B$4,$B$9:$K$62,10,FALSE)</f>
        <v>222.49240121580547</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79">
        <v>229700</v>
      </c>
      <c r="D10" s="33" t="s">
        <v>684</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229700</v>
      </c>
      <c r="H10" s="12">
        <f>LEN(TRIM(D10))</f>
        <v>6</v>
      </c>
      <c r="I10" s="12" t="str">
        <f>IF(H10&gt;=3,MID(TRIM(D10),1,3),"NO")</f>
        <v>+/-</v>
      </c>
      <c r="J10" s="12" t="str">
        <f>IF(TRIM(I10)="+/-",MID(TRIM(D10),4,H10-3),D10)</f>
        <v>366</v>
      </c>
      <c r="K10" s="13">
        <f>IF(TRIM(J10)="*****",0,IF(ISERROR(VALUE(J10)),"NA",VALUE(J10/$I$4)))</f>
        <v>222.49240121580547</v>
      </c>
      <c r="L10" s="13">
        <f>IF(AND(ISNUMBER(G10),ISNUMBER($I$6)),$I$6-G10,"N/A")</f>
        <v>0</v>
      </c>
      <c r="M10" s="13">
        <f>IF(AND(ISNUMBER(K10),ISNUMBER($I$7)),SQRT(K10^2+($I$7)^2),"N/A")</f>
        <v>314.6517713243482</v>
      </c>
      <c r="N10" s="13">
        <f>IF(AND(ISNUMBER(L10),ISNUMBER(M10),M10&lt;&gt;0),L10/M10,"NA")</f>
        <v>0</v>
      </c>
      <c r="O10" s="12" t="s">
        <v>184</v>
      </c>
    </row>
    <row r="11" spans="1:16" x14ac:dyDescent="0.25">
      <c r="A11" s="30">
        <v>1</v>
      </c>
      <c r="B11" s="31" t="s">
        <v>233</v>
      </c>
      <c r="C11" s="79">
        <v>631700</v>
      </c>
      <c r="D11" s="35" t="s">
        <v>718</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631700</v>
      </c>
      <c r="H11" s="12">
        <f t="shared" ref="H11:H62" si="2">LEN(TRIM(D11))</f>
        <v>8</v>
      </c>
      <c r="I11" s="12" t="str">
        <f t="shared" ref="I11:I62" si="3">IF(H11&gt;=3,MID(TRIM(D11),1,3),"NO")</f>
        <v>+/-</v>
      </c>
      <c r="J11" s="12" t="str">
        <f t="shared" ref="J11:J62" si="4">IF(TRIM(I11)="+/-",MID(TRIM(D11),4,H11-3),D11)</f>
        <v>7,721</v>
      </c>
      <c r="K11" s="13">
        <f t="shared" ref="K11:K62" si="5">IF(TRIM(J11)="*****",0,IF(ISERROR(VALUE(J11)),"NA",VALUE(J11/$I$4)))</f>
        <v>4693.6170212765956</v>
      </c>
      <c r="L11" s="13">
        <f t="shared" ref="L11:L62" si="6">IF(AND(ISNUMBER(G11),ISNUMBER($I$6)),$I$6-G11,"N/A")</f>
        <v>-402000</v>
      </c>
      <c r="M11" s="13">
        <f t="shared" ref="M11:M62" si="7">IF(AND(ISNUMBER(K11),ISNUMBER($I$7)),SQRT(K11^2+($I$7)^2),"N/A")</f>
        <v>4698.8874865244597</v>
      </c>
      <c r="N11" s="13">
        <f>IF(AND(ISNUMBER(L11),ISNUMBER(M11),M11&lt;&gt;0),L11/M11,"NA")</f>
        <v>-85.552165518510847</v>
      </c>
      <c r="O11" s="12" t="s">
        <v>208</v>
      </c>
    </row>
    <row r="12" spans="1:16" x14ac:dyDescent="0.25">
      <c r="A12" s="30">
        <v>2</v>
      </c>
      <c r="B12" s="31" t="s">
        <v>226</v>
      </c>
      <c r="C12" s="79">
        <v>617900</v>
      </c>
      <c r="D12" s="33" t="s">
        <v>719</v>
      </c>
      <c r="E12" s="48" t="str">
        <f t="shared" si="0"/>
        <v>Significantly Different</v>
      </c>
      <c r="G12" s="12">
        <f t="shared" si="1"/>
        <v>617900</v>
      </c>
      <c r="H12" s="12">
        <f t="shared" si="2"/>
        <v>9</v>
      </c>
      <c r="I12" s="12" t="str">
        <f t="shared" si="3"/>
        <v>+/-</v>
      </c>
      <c r="J12" s="12" t="str">
        <f t="shared" si="4"/>
        <v>17,497</v>
      </c>
      <c r="K12" s="13">
        <f t="shared" si="5"/>
        <v>10636.474164133739</v>
      </c>
      <c r="L12" s="13">
        <f t="shared" si="6"/>
        <v>-388200</v>
      </c>
      <c r="M12" s="13">
        <f t="shared" si="7"/>
        <v>10638.800943380946</v>
      </c>
      <c r="N12" s="13">
        <f t="shared" ref="N12:N62" si="8">IF(AND(ISNUMBER(L12),ISNUMBER(M12),M12&lt;&gt;0),L12/M12,"NA")</f>
        <v>-36.489074479913377</v>
      </c>
      <c r="O12" s="12" t="s">
        <v>211</v>
      </c>
    </row>
    <row r="13" spans="1:16" x14ac:dyDescent="0.25">
      <c r="A13" s="30">
        <v>3</v>
      </c>
      <c r="B13" s="31" t="s">
        <v>218</v>
      </c>
      <c r="C13" s="79">
        <v>546800</v>
      </c>
      <c r="D13" s="33" t="s">
        <v>720</v>
      </c>
      <c r="E13" s="48" t="str">
        <f t="shared" si="0"/>
        <v>Significantly Different</v>
      </c>
      <c r="G13" s="12">
        <f t="shared" si="1"/>
        <v>546800</v>
      </c>
      <c r="H13" s="12">
        <f t="shared" si="2"/>
        <v>8</v>
      </c>
      <c r="I13" s="12" t="str">
        <f t="shared" si="3"/>
        <v>+/-</v>
      </c>
      <c r="J13" s="12" t="str">
        <f t="shared" si="4"/>
        <v>2,008</v>
      </c>
      <c r="K13" s="13">
        <f t="shared" si="5"/>
        <v>1220.6686930091184</v>
      </c>
      <c r="L13" s="13">
        <f t="shared" si="6"/>
        <v>-317100</v>
      </c>
      <c r="M13" s="13">
        <f t="shared" si="7"/>
        <v>1240.7799670736808</v>
      </c>
      <c r="N13" s="13">
        <f t="shared" si="8"/>
        <v>-255.56505457439397</v>
      </c>
      <c r="O13" s="12" t="s">
        <v>213</v>
      </c>
    </row>
    <row r="14" spans="1:16" x14ac:dyDescent="0.25">
      <c r="A14" s="30">
        <v>4</v>
      </c>
      <c r="B14" s="31" t="s">
        <v>247</v>
      </c>
      <c r="C14" s="79">
        <v>400700</v>
      </c>
      <c r="D14" s="33" t="s">
        <v>721</v>
      </c>
      <c r="E14" s="48" t="str">
        <f t="shared" si="0"/>
        <v>Significantly Different</v>
      </c>
      <c r="G14" s="12">
        <f t="shared" si="1"/>
        <v>400700</v>
      </c>
      <c r="H14" s="12">
        <f t="shared" si="2"/>
        <v>8</v>
      </c>
      <c r="I14" s="12" t="str">
        <f t="shared" si="3"/>
        <v>+/-</v>
      </c>
      <c r="J14" s="12" t="str">
        <f t="shared" si="4"/>
        <v>2,804</v>
      </c>
      <c r="K14" s="13">
        <f t="shared" si="5"/>
        <v>1704.5592705167173</v>
      </c>
      <c r="L14" s="13">
        <f t="shared" si="6"/>
        <v>-171000</v>
      </c>
      <c r="M14" s="13">
        <f t="shared" si="7"/>
        <v>1719.01866636266</v>
      </c>
      <c r="N14" s="13">
        <f t="shared" si="8"/>
        <v>-99.475359602595645</v>
      </c>
      <c r="O14" s="12" t="s">
        <v>215</v>
      </c>
    </row>
    <row r="15" spans="1:16" x14ac:dyDescent="0.25">
      <c r="A15" s="30">
        <v>5</v>
      </c>
      <c r="B15" s="31" t="s">
        <v>220</v>
      </c>
      <c r="C15" s="79">
        <v>373300</v>
      </c>
      <c r="D15" s="33" t="s">
        <v>722</v>
      </c>
      <c r="E15" s="48" t="str">
        <f t="shared" si="0"/>
        <v>Significantly Different</v>
      </c>
      <c r="G15" s="12">
        <f t="shared" si="1"/>
        <v>373300</v>
      </c>
      <c r="H15" s="12">
        <f t="shared" si="2"/>
        <v>8</v>
      </c>
      <c r="I15" s="12" t="str">
        <f t="shared" si="3"/>
        <v>+/-</v>
      </c>
      <c r="J15" s="12" t="str">
        <f t="shared" si="4"/>
        <v>2,652</v>
      </c>
      <c r="K15" s="13">
        <f t="shared" si="5"/>
        <v>1612.1580547112462</v>
      </c>
      <c r="L15" s="13">
        <f t="shared" si="6"/>
        <v>-143600</v>
      </c>
      <c r="M15" s="13">
        <f t="shared" si="7"/>
        <v>1627.4386200312208</v>
      </c>
      <c r="N15" s="13">
        <f t="shared" si="8"/>
        <v>-88.236814729912936</v>
      </c>
      <c r="O15" s="12" t="s">
        <v>218</v>
      </c>
    </row>
    <row r="16" spans="1:16" x14ac:dyDescent="0.25">
      <c r="A16" s="30">
        <v>6</v>
      </c>
      <c r="B16" s="31" t="s">
        <v>256</v>
      </c>
      <c r="C16" s="79">
        <v>373100</v>
      </c>
      <c r="D16" s="33" t="s">
        <v>723</v>
      </c>
      <c r="E16" s="48" t="str">
        <f t="shared" si="0"/>
        <v>Significantly Different</v>
      </c>
      <c r="G16" s="12">
        <f t="shared" si="1"/>
        <v>373100</v>
      </c>
      <c r="H16" s="12">
        <f t="shared" si="2"/>
        <v>8</v>
      </c>
      <c r="I16" s="12" t="str">
        <f t="shared" si="3"/>
        <v>+/-</v>
      </c>
      <c r="J16" s="12" t="str">
        <f t="shared" si="4"/>
        <v>2,028</v>
      </c>
      <c r="K16" s="13">
        <f t="shared" si="5"/>
        <v>1232.8267477203647</v>
      </c>
      <c r="L16" s="13">
        <f t="shared" si="6"/>
        <v>-143400</v>
      </c>
      <c r="M16" s="13">
        <f t="shared" si="7"/>
        <v>1252.7428540979777</v>
      </c>
      <c r="N16" s="13">
        <f t="shared" si="8"/>
        <v>-114.46882297584801</v>
      </c>
      <c r="O16" s="12" t="s">
        <v>220</v>
      </c>
    </row>
    <row r="17" spans="1:15" x14ac:dyDescent="0.25">
      <c r="A17" s="30">
        <v>7</v>
      </c>
      <c r="B17" s="31" t="s">
        <v>257</v>
      </c>
      <c r="C17" s="79">
        <v>344000</v>
      </c>
      <c r="D17" s="33" t="s">
        <v>724</v>
      </c>
      <c r="E17" s="48" t="str">
        <f t="shared" si="0"/>
        <v>Significantly Different</v>
      </c>
      <c r="G17" s="12">
        <f t="shared" si="1"/>
        <v>344000</v>
      </c>
      <c r="H17" s="12">
        <f t="shared" si="2"/>
        <v>8</v>
      </c>
      <c r="I17" s="12" t="str">
        <f t="shared" si="3"/>
        <v>+/-</v>
      </c>
      <c r="J17" s="12" t="str">
        <f t="shared" si="4"/>
        <v>2,091</v>
      </c>
      <c r="K17" s="13">
        <f t="shared" si="5"/>
        <v>1271.1246200607902</v>
      </c>
      <c r="L17" s="13">
        <f t="shared" si="6"/>
        <v>-114300</v>
      </c>
      <c r="M17" s="13">
        <f t="shared" si="7"/>
        <v>1290.449793027014</v>
      </c>
      <c r="N17" s="13">
        <f t="shared" si="8"/>
        <v>-88.573767548046916</v>
      </c>
      <c r="O17" s="12" t="s">
        <v>222</v>
      </c>
    </row>
    <row r="18" spans="1:15" x14ac:dyDescent="0.25">
      <c r="A18" s="30">
        <v>8</v>
      </c>
      <c r="B18" s="31" t="s">
        <v>239</v>
      </c>
      <c r="C18" s="79">
        <v>341800</v>
      </c>
      <c r="D18" s="33" t="s">
        <v>725</v>
      </c>
      <c r="E18" s="48" t="str">
        <f t="shared" si="0"/>
        <v>Significantly Different</v>
      </c>
      <c r="G18" s="12">
        <f t="shared" si="1"/>
        <v>341800</v>
      </c>
      <c r="H18" s="12">
        <f t="shared" si="2"/>
        <v>8</v>
      </c>
      <c r="I18" s="12" t="str">
        <f t="shared" si="3"/>
        <v>+/-</v>
      </c>
      <c r="J18" s="12" t="str">
        <f t="shared" si="4"/>
        <v>2,876</v>
      </c>
      <c r="K18" s="13">
        <f t="shared" si="5"/>
        <v>1748.3282674772036</v>
      </c>
      <c r="L18" s="13">
        <f t="shared" si="6"/>
        <v>-112100</v>
      </c>
      <c r="M18" s="13">
        <f t="shared" si="7"/>
        <v>1762.4286083296013</v>
      </c>
      <c r="N18" s="13">
        <f t="shared" si="8"/>
        <v>-63.605413274723453</v>
      </c>
      <c r="O18" s="12" t="s">
        <v>224</v>
      </c>
    </row>
    <row r="19" spans="1:15" x14ac:dyDescent="0.25">
      <c r="A19" s="30">
        <v>9</v>
      </c>
      <c r="B19" s="31" t="s">
        <v>259</v>
      </c>
      <c r="C19" s="79">
        <v>325500</v>
      </c>
      <c r="D19" s="33" t="s">
        <v>726</v>
      </c>
      <c r="E19" s="48" t="str">
        <f t="shared" si="0"/>
        <v>Significantly Different</v>
      </c>
      <c r="G19" s="12">
        <f t="shared" si="1"/>
        <v>325500</v>
      </c>
      <c r="H19" s="12">
        <f t="shared" si="2"/>
        <v>8</v>
      </c>
      <c r="I19" s="12" t="str">
        <f t="shared" si="3"/>
        <v>+/-</v>
      </c>
      <c r="J19" s="12" t="str">
        <f t="shared" si="4"/>
        <v>2,465</v>
      </c>
      <c r="K19" s="13">
        <f t="shared" si="5"/>
        <v>1498.4802431610942</v>
      </c>
      <c r="L19" s="13">
        <f t="shared" si="6"/>
        <v>-95800</v>
      </c>
      <c r="M19" s="13">
        <f t="shared" si="7"/>
        <v>1514.9078875439614</v>
      </c>
      <c r="N19" s="13">
        <f t="shared" si="8"/>
        <v>-63.238168332013494</v>
      </c>
      <c r="O19" s="12" t="s">
        <v>226</v>
      </c>
    </row>
    <row r="20" spans="1:15" x14ac:dyDescent="0.25">
      <c r="A20" s="30">
        <v>10</v>
      </c>
      <c r="B20" s="31" t="s">
        <v>244</v>
      </c>
      <c r="C20" s="79">
        <v>324800</v>
      </c>
      <c r="D20" s="35" t="s">
        <v>727</v>
      </c>
      <c r="E20" s="48" t="str">
        <f t="shared" si="0"/>
        <v>Significantly Different</v>
      </c>
      <c r="G20" s="12">
        <f t="shared" si="1"/>
        <v>324800</v>
      </c>
      <c r="H20" s="12">
        <f t="shared" si="2"/>
        <v>8</v>
      </c>
      <c r="I20" s="12" t="str">
        <f t="shared" si="3"/>
        <v>+/-</v>
      </c>
      <c r="J20" s="12" t="str">
        <f t="shared" si="4"/>
        <v>2,183</v>
      </c>
      <c r="K20" s="13">
        <f t="shared" si="5"/>
        <v>1327.0516717325229</v>
      </c>
      <c r="L20" s="13">
        <f t="shared" si="6"/>
        <v>-95100</v>
      </c>
      <c r="M20" s="13">
        <f t="shared" si="7"/>
        <v>1345.5738582652602</v>
      </c>
      <c r="N20" s="13">
        <f t="shared" si="8"/>
        <v>-70.676164980348801</v>
      </c>
      <c r="O20" s="12" t="s">
        <v>229</v>
      </c>
    </row>
    <row r="21" spans="1:15" x14ac:dyDescent="0.25">
      <c r="A21" s="30">
        <v>11</v>
      </c>
      <c r="B21" s="31" t="s">
        <v>232</v>
      </c>
      <c r="C21" s="79">
        <v>303300</v>
      </c>
      <c r="D21" s="33" t="s">
        <v>728</v>
      </c>
      <c r="E21" s="48" t="str">
        <f t="shared" si="0"/>
        <v>Significantly Different</v>
      </c>
      <c r="G21" s="12">
        <f t="shared" si="1"/>
        <v>303300</v>
      </c>
      <c r="H21" s="12">
        <f t="shared" si="2"/>
        <v>8</v>
      </c>
      <c r="I21" s="12" t="str">
        <f t="shared" si="3"/>
        <v>+/-</v>
      </c>
      <c r="J21" s="12" t="str">
        <f t="shared" si="4"/>
        <v>3,085</v>
      </c>
      <c r="K21" s="13">
        <f t="shared" si="5"/>
        <v>1875.3799392097264</v>
      </c>
      <c r="L21" s="13">
        <f t="shared" si="6"/>
        <v>-73600</v>
      </c>
      <c r="M21" s="13">
        <f t="shared" si="7"/>
        <v>1888.5319126212964</v>
      </c>
      <c r="N21" s="13">
        <f t="shared" si="8"/>
        <v>-38.97207111414</v>
      </c>
      <c r="O21" s="12" t="s">
        <v>231</v>
      </c>
    </row>
    <row r="22" spans="1:15" x14ac:dyDescent="0.25">
      <c r="A22" s="30">
        <v>12</v>
      </c>
      <c r="B22" s="31" t="s">
        <v>254</v>
      </c>
      <c r="C22" s="79">
        <v>292200</v>
      </c>
      <c r="D22" s="33" t="s">
        <v>729</v>
      </c>
      <c r="E22" s="48" t="str">
        <f t="shared" si="0"/>
        <v>Significantly Different</v>
      </c>
      <c r="G22" s="12">
        <f t="shared" si="1"/>
        <v>292200</v>
      </c>
      <c r="H22" s="12">
        <f t="shared" si="2"/>
        <v>8</v>
      </c>
      <c r="I22" s="12" t="str">
        <f t="shared" si="3"/>
        <v>+/-</v>
      </c>
      <c r="J22" s="12" t="str">
        <f t="shared" si="4"/>
        <v>3,090</v>
      </c>
      <c r="K22" s="13">
        <f t="shared" si="5"/>
        <v>1878.419452887538</v>
      </c>
      <c r="L22" s="13">
        <f t="shared" si="6"/>
        <v>-62500</v>
      </c>
      <c r="M22" s="13">
        <f t="shared" si="7"/>
        <v>1891.5502926396362</v>
      </c>
      <c r="N22" s="13">
        <f t="shared" si="8"/>
        <v>-33.041680278446094</v>
      </c>
      <c r="O22" s="12" t="s">
        <v>233</v>
      </c>
    </row>
    <row r="23" spans="1:15" x14ac:dyDescent="0.25">
      <c r="A23" s="30">
        <v>13</v>
      </c>
      <c r="B23" s="31" t="s">
        <v>262</v>
      </c>
      <c r="C23" s="79">
        <v>281700</v>
      </c>
      <c r="D23" s="33" t="s">
        <v>730</v>
      </c>
      <c r="E23" s="48" t="str">
        <f t="shared" si="0"/>
        <v>Significantly Different</v>
      </c>
      <c r="G23" s="12">
        <f t="shared" si="1"/>
        <v>281700</v>
      </c>
      <c r="H23" s="12">
        <f t="shared" si="2"/>
        <v>8</v>
      </c>
      <c r="I23" s="12" t="str">
        <f t="shared" si="3"/>
        <v>+/-</v>
      </c>
      <c r="J23" s="12" t="str">
        <f t="shared" si="4"/>
        <v>1,804</v>
      </c>
      <c r="K23" s="13">
        <f t="shared" si="5"/>
        <v>1096.6565349544073</v>
      </c>
      <c r="L23" s="13">
        <f t="shared" si="6"/>
        <v>-52000</v>
      </c>
      <c r="M23" s="13">
        <f t="shared" si="7"/>
        <v>1118.9988490865317</v>
      </c>
      <c r="N23" s="13">
        <f t="shared" si="8"/>
        <v>-46.470110351274243</v>
      </c>
      <c r="O23" s="12" t="s">
        <v>221</v>
      </c>
    </row>
    <row r="24" spans="1:15" x14ac:dyDescent="0.25">
      <c r="A24" s="30">
        <v>14</v>
      </c>
      <c r="B24" s="31" t="s">
        <v>222</v>
      </c>
      <c r="C24" s="79">
        <v>277400</v>
      </c>
      <c r="D24" s="33" t="s">
        <v>731</v>
      </c>
      <c r="E24" s="48" t="str">
        <f t="shared" si="0"/>
        <v>Significantly Different</v>
      </c>
      <c r="G24" s="12">
        <f t="shared" si="1"/>
        <v>277400</v>
      </c>
      <c r="H24" s="12">
        <f t="shared" si="2"/>
        <v>8</v>
      </c>
      <c r="I24" s="12" t="str">
        <f t="shared" si="3"/>
        <v>+/-</v>
      </c>
      <c r="J24" s="12" t="str">
        <f t="shared" si="4"/>
        <v>2,057</v>
      </c>
      <c r="K24" s="13">
        <f t="shared" si="5"/>
        <v>1250.4559270516718</v>
      </c>
      <c r="L24" s="13">
        <f t="shared" si="6"/>
        <v>-47700</v>
      </c>
      <c r="M24" s="13">
        <f t="shared" si="7"/>
        <v>1270.0956239974339</v>
      </c>
      <c r="N24" s="13">
        <f t="shared" si="8"/>
        <v>-37.556227341270151</v>
      </c>
      <c r="O24" s="12" t="s">
        <v>235</v>
      </c>
    </row>
    <row r="25" spans="1:15" x14ac:dyDescent="0.25">
      <c r="A25" s="30">
        <v>15</v>
      </c>
      <c r="B25" s="31" t="s">
        <v>211</v>
      </c>
      <c r="C25" s="79">
        <v>276100</v>
      </c>
      <c r="D25" s="33" t="s">
        <v>732</v>
      </c>
      <c r="E25" s="48" t="str">
        <f t="shared" si="0"/>
        <v>Significantly Different</v>
      </c>
      <c r="G25" s="12">
        <f t="shared" si="1"/>
        <v>276100</v>
      </c>
      <c r="H25" s="12">
        <f t="shared" si="2"/>
        <v>8</v>
      </c>
      <c r="I25" s="12" t="str">
        <f t="shared" si="3"/>
        <v>+/-</v>
      </c>
      <c r="J25" s="12" t="str">
        <f t="shared" si="4"/>
        <v>4,365</v>
      </c>
      <c r="K25" s="13">
        <f t="shared" si="5"/>
        <v>2653.4954407294831</v>
      </c>
      <c r="L25" s="13">
        <f t="shared" si="6"/>
        <v>-46400</v>
      </c>
      <c r="M25" s="13">
        <f t="shared" si="7"/>
        <v>2662.806963069409</v>
      </c>
      <c r="N25" s="13">
        <f t="shared" si="8"/>
        <v>-17.425221070668552</v>
      </c>
      <c r="O25" s="12" t="s">
        <v>237</v>
      </c>
    </row>
    <row r="26" spans="1:15" x14ac:dyDescent="0.25">
      <c r="A26" s="30">
        <v>16</v>
      </c>
      <c r="B26" s="31" t="s">
        <v>245</v>
      </c>
      <c r="C26" s="79">
        <v>273800</v>
      </c>
      <c r="D26" s="33" t="s">
        <v>733</v>
      </c>
      <c r="E26" s="48" t="str">
        <f t="shared" si="0"/>
        <v>Significantly Different</v>
      </c>
      <c r="G26" s="12">
        <f t="shared" si="1"/>
        <v>273800</v>
      </c>
      <c r="H26" s="12">
        <f t="shared" si="2"/>
        <v>8</v>
      </c>
      <c r="I26" s="12" t="str">
        <f t="shared" si="3"/>
        <v>+/-</v>
      </c>
      <c r="J26" s="12" t="str">
        <f t="shared" si="4"/>
        <v>4,578</v>
      </c>
      <c r="K26" s="13">
        <f t="shared" si="5"/>
        <v>2782.9787234042551</v>
      </c>
      <c r="L26" s="13">
        <f t="shared" si="6"/>
        <v>-44100</v>
      </c>
      <c r="M26" s="13">
        <f t="shared" si="7"/>
        <v>2791.8584211094144</v>
      </c>
      <c r="N26" s="13">
        <f t="shared" si="8"/>
        <v>-15.795929932032788</v>
      </c>
      <c r="O26" s="12" t="s">
        <v>219</v>
      </c>
    </row>
    <row r="27" spans="1:15" x14ac:dyDescent="0.25">
      <c r="A27" s="30">
        <v>17</v>
      </c>
      <c r="B27" s="31" t="s">
        <v>214</v>
      </c>
      <c r="C27" s="79">
        <v>270000</v>
      </c>
      <c r="D27" s="33" t="s">
        <v>734</v>
      </c>
      <c r="E27" s="48" t="str">
        <f t="shared" si="0"/>
        <v>Significantly Different</v>
      </c>
      <c r="G27" s="12">
        <f t="shared" si="1"/>
        <v>270000</v>
      </c>
      <c r="H27" s="12">
        <f t="shared" si="2"/>
        <v>8</v>
      </c>
      <c r="I27" s="12" t="str">
        <f t="shared" si="3"/>
        <v>+/-</v>
      </c>
      <c r="J27" s="12" t="str">
        <f t="shared" si="4"/>
        <v>3,971</v>
      </c>
      <c r="K27" s="13">
        <f t="shared" si="5"/>
        <v>2413.9817629179329</v>
      </c>
      <c r="L27" s="13">
        <f t="shared" si="6"/>
        <v>-40300</v>
      </c>
      <c r="M27" s="13">
        <f t="shared" si="7"/>
        <v>2424.2134436346864</v>
      </c>
      <c r="N27" s="13">
        <f t="shared" si="8"/>
        <v>-16.623948731006607</v>
      </c>
      <c r="O27" s="12" t="s">
        <v>236</v>
      </c>
    </row>
    <row r="28" spans="1:15" x14ac:dyDescent="0.25">
      <c r="A28" s="30">
        <v>18</v>
      </c>
      <c r="B28" s="31" t="s">
        <v>224</v>
      </c>
      <c r="C28" s="79">
        <v>255300</v>
      </c>
      <c r="D28" s="33" t="s">
        <v>735</v>
      </c>
      <c r="E28" s="48" t="str">
        <f t="shared" si="0"/>
        <v>Significantly Different</v>
      </c>
      <c r="G28" s="12">
        <f t="shared" si="1"/>
        <v>255300</v>
      </c>
      <c r="H28" s="12">
        <f t="shared" si="2"/>
        <v>8</v>
      </c>
      <c r="I28" s="12" t="str">
        <f t="shared" si="3"/>
        <v>+/-</v>
      </c>
      <c r="J28" s="12" t="str">
        <f t="shared" si="4"/>
        <v>5,345</v>
      </c>
      <c r="K28" s="13">
        <f t="shared" si="5"/>
        <v>3249.2401215805471</v>
      </c>
      <c r="L28" s="13">
        <f t="shared" si="6"/>
        <v>-25600</v>
      </c>
      <c r="M28" s="13">
        <f t="shared" si="7"/>
        <v>3256.8488199926542</v>
      </c>
      <c r="N28" s="13">
        <f t="shared" si="8"/>
        <v>-7.8603587132600587</v>
      </c>
      <c r="O28" s="12" t="s">
        <v>225</v>
      </c>
    </row>
    <row r="29" spans="1:15" x14ac:dyDescent="0.25">
      <c r="A29" s="30">
        <v>19</v>
      </c>
      <c r="B29" s="31" t="s">
        <v>223</v>
      </c>
      <c r="C29" s="79">
        <v>249200</v>
      </c>
      <c r="D29" s="33" t="s">
        <v>736</v>
      </c>
      <c r="E29" s="48" t="str">
        <f t="shared" si="0"/>
        <v>Significantly Different</v>
      </c>
      <c r="G29" s="12">
        <f t="shared" si="1"/>
        <v>249200</v>
      </c>
      <c r="H29" s="12">
        <f t="shared" si="2"/>
        <v>8</v>
      </c>
      <c r="I29" s="12" t="str">
        <f t="shared" si="3"/>
        <v>+/-</v>
      </c>
      <c r="J29" s="12" t="str">
        <f t="shared" si="4"/>
        <v>3,832</v>
      </c>
      <c r="K29" s="13">
        <f t="shared" si="5"/>
        <v>2329.483282674772</v>
      </c>
      <c r="L29" s="13">
        <f t="shared" si="6"/>
        <v>-19500</v>
      </c>
      <c r="M29" s="13">
        <f t="shared" si="7"/>
        <v>2340.0844499419259</v>
      </c>
      <c r="N29" s="13">
        <f t="shared" si="8"/>
        <v>-8.3330325965304084</v>
      </c>
      <c r="O29" s="12" t="s">
        <v>241</v>
      </c>
    </row>
    <row r="30" spans="1:15" x14ac:dyDescent="0.25">
      <c r="A30" s="30">
        <v>20</v>
      </c>
      <c r="B30" s="31" t="s">
        <v>213</v>
      </c>
      <c r="C30" s="79">
        <v>241100</v>
      </c>
      <c r="D30" s="33" t="s">
        <v>737</v>
      </c>
      <c r="E30" s="48" t="str">
        <f t="shared" si="0"/>
        <v>Significantly Different</v>
      </c>
      <c r="G30" s="12">
        <f t="shared" si="1"/>
        <v>241100</v>
      </c>
      <c r="H30" s="12">
        <f t="shared" si="2"/>
        <v>8</v>
      </c>
      <c r="I30" s="12" t="str">
        <f t="shared" si="3"/>
        <v>+/-</v>
      </c>
      <c r="J30" s="12" t="str">
        <f t="shared" si="4"/>
        <v>1,921</v>
      </c>
      <c r="K30" s="13">
        <f t="shared" si="5"/>
        <v>1167.7811550151976</v>
      </c>
      <c r="L30" s="13">
        <f t="shared" si="6"/>
        <v>-11400</v>
      </c>
      <c r="M30" s="13">
        <f t="shared" si="7"/>
        <v>1188.7874892542418</v>
      </c>
      <c r="N30" s="13">
        <f t="shared" si="8"/>
        <v>-9.589602938327964</v>
      </c>
      <c r="O30" s="12" t="s">
        <v>207</v>
      </c>
    </row>
    <row r="31" spans="1:15" x14ac:dyDescent="0.25">
      <c r="A31" s="30">
        <v>21</v>
      </c>
      <c r="B31" s="31" t="s">
        <v>240</v>
      </c>
      <c r="C31" s="79">
        <v>235400</v>
      </c>
      <c r="D31" s="33" t="s">
        <v>738</v>
      </c>
      <c r="E31" s="48" t="str">
        <f t="shared" si="0"/>
        <v>Significantly Different</v>
      </c>
      <c r="G31" s="12">
        <f t="shared" si="1"/>
        <v>235400</v>
      </c>
      <c r="H31" s="12">
        <f t="shared" si="2"/>
        <v>8</v>
      </c>
      <c r="I31" s="12" t="str">
        <f t="shared" si="3"/>
        <v>+/-</v>
      </c>
      <c r="J31" s="12" t="str">
        <f t="shared" si="4"/>
        <v>1,474</v>
      </c>
      <c r="K31" s="13">
        <f t="shared" si="5"/>
        <v>896.048632218845</v>
      </c>
      <c r="L31" s="13">
        <f t="shared" si="6"/>
        <v>-5700</v>
      </c>
      <c r="M31" s="13">
        <f t="shared" si="7"/>
        <v>923.25837115080515</v>
      </c>
      <c r="N31" s="13">
        <f t="shared" si="8"/>
        <v>-6.1737864265397073</v>
      </c>
      <c r="O31" s="12" t="s">
        <v>244</v>
      </c>
    </row>
    <row r="32" spans="1:15" x14ac:dyDescent="0.25">
      <c r="A32" s="30">
        <v>22</v>
      </c>
      <c r="B32" s="31" t="s">
        <v>221</v>
      </c>
      <c r="C32" s="79">
        <v>233100</v>
      </c>
      <c r="D32" s="33" t="s">
        <v>739</v>
      </c>
      <c r="E32" s="48" t="str">
        <f t="shared" si="0"/>
        <v>Significantly Different</v>
      </c>
      <c r="G32" s="12">
        <f t="shared" si="1"/>
        <v>233100</v>
      </c>
      <c r="H32" s="12">
        <f t="shared" si="2"/>
        <v>8</v>
      </c>
      <c r="I32" s="12" t="str">
        <f t="shared" si="3"/>
        <v>+/-</v>
      </c>
      <c r="J32" s="12" t="str">
        <f t="shared" si="4"/>
        <v>3,293</v>
      </c>
      <c r="K32" s="13">
        <f t="shared" si="5"/>
        <v>2001.8237082066869</v>
      </c>
      <c r="L32" s="13">
        <f t="shared" si="6"/>
        <v>-3400</v>
      </c>
      <c r="M32" s="13">
        <f t="shared" si="7"/>
        <v>2014.1501997957216</v>
      </c>
      <c r="N32" s="13">
        <f t="shared" si="8"/>
        <v>-1.6880568292994402</v>
      </c>
      <c r="O32" s="12" t="s">
        <v>247</v>
      </c>
    </row>
    <row r="33" spans="1:15" x14ac:dyDescent="0.25">
      <c r="A33" s="30">
        <v>22</v>
      </c>
      <c r="B33" s="31" t="s">
        <v>209</v>
      </c>
      <c r="C33" s="79">
        <v>233100</v>
      </c>
      <c r="D33" s="33" t="s">
        <v>740</v>
      </c>
      <c r="E33" s="48" t="str">
        <f t="shared" si="0"/>
        <v>Not Significantly Different</v>
      </c>
      <c r="G33" s="12">
        <f t="shared" si="1"/>
        <v>233100</v>
      </c>
      <c r="H33" s="12">
        <f t="shared" si="2"/>
        <v>8</v>
      </c>
      <c r="I33" s="12" t="str">
        <f t="shared" si="3"/>
        <v>+/-</v>
      </c>
      <c r="J33" s="12" t="str">
        <f t="shared" si="4"/>
        <v>4,924</v>
      </c>
      <c r="K33" s="13">
        <f t="shared" si="5"/>
        <v>2993.3130699088147</v>
      </c>
      <c r="L33" s="13">
        <f t="shared" si="6"/>
        <v>-3400</v>
      </c>
      <c r="M33" s="13">
        <f t="shared" si="7"/>
        <v>3001.5705893891127</v>
      </c>
      <c r="N33" s="13">
        <f t="shared" si="8"/>
        <v>-1.1327403100294824</v>
      </c>
      <c r="O33" s="12" t="s">
        <v>249</v>
      </c>
    </row>
    <row r="34" spans="1:15" x14ac:dyDescent="0.25">
      <c r="A34" s="30">
        <v>24</v>
      </c>
      <c r="B34" s="31" t="s">
        <v>229</v>
      </c>
      <c r="C34" s="79">
        <v>230600</v>
      </c>
      <c r="D34" s="33" t="s">
        <v>741</v>
      </c>
      <c r="E34" s="48" t="str">
        <f t="shared" si="0"/>
        <v>Not Significantly Different</v>
      </c>
      <c r="G34" s="12">
        <f t="shared" si="1"/>
        <v>230600</v>
      </c>
      <c r="H34" s="12">
        <f t="shared" si="2"/>
        <v>8</v>
      </c>
      <c r="I34" s="12" t="str">
        <f t="shared" si="3"/>
        <v>+/-</v>
      </c>
      <c r="J34" s="12" t="str">
        <f t="shared" si="4"/>
        <v>1,248</v>
      </c>
      <c r="K34" s="13">
        <f t="shared" si="5"/>
        <v>758.66261398176289</v>
      </c>
      <c r="L34" s="13">
        <f t="shared" si="6"/>
        <v>-900</v>
      </c>
      <c r="M34" s="13">
        <f t="shared" si="7"/>
        <v>790.6148433038785</v>
      </c>
      <c r="N34" s="13">
        <f t="shared" si="8"/>
        <v>-1.1383545447224528</v>
      </c>
      <c r="O34" s="12" t="s">
        <v>240</v>
      </c>
    </row>
    <row r="35" spans="1:15" x14ac:dyDescent="0.25">
      <c r="A35" s="30">
        <v>25</v>
      </c>
      <c r="B35" s="31" t="s">
        <v>216</v>
      </c>
      <c r="C35" s="79">
        <v>230500</v>
      </c>
      <c r="D35" s="33" t="s">
        <v>742</v>
      </c>
      <c r="E35" s="48" t="str">
        <f t="shared" si="0"/>
        <v>Not Significantly Different</v>
      </c>
      <c r="G35" s="12">
        <f t="shared" si="1"/>
        <v>230500</v>
      </c>
      <c r="H35" s="12">
        <f t="shared" si="2"/>
        <v>8</v>
      </c>
      <c r="I35" s="12" t="str">
        <f t="shared" si="3"/>
        <v>+/-</v>
      </c>
      <c r="J35" s="12" t="str">
        <f t="shared" si="4"/>
        <v>4,260</v>
      </c>
      <c r="K35" s="13">
        <f t="shared" si="5"/>
        <v>2589.6656534954409</v>
      </c>
      <c r="L35" s="13">
        <f t="shared" si="6"/>
        <v>-800</v>
      </c>
      <c r="M35" s="13">
        <f t="shared" si="7"/>
        <v>2599.2058528505863</v>
      </c>
      <c r="N35" s="13">
        <f t="shared" si="8"/>
        <v>-0.30778631831820036</v>
      </c>
      <c r="O35" s="12" t="s">
        <v>250</v>
      </c>
    </row>
    <row r="36" spans="1:15" x14ac:dyDescent="0.25">
      <c r="A36" s="30">
        <v>26</v>
      </c>
      <c r="B36" s="31" t="s">
        <v>235</v>
      </c>
      <c r="C36" s="79">
        <v>203400</v>
      </c>
      <c r="D36" s="33" t="s">
        <v>743</v>
      </c>
      <c r="E36" s="48" t="str">
        <f t="shared" si="0"/>
        <v>Significantly Different</v>
      </c>
      <c r="G36" s="12">
        <f t="shared" si="1"/>
        <v>203400</v>
      </c>
      <c r="H36" s="12">
        <f t="shared" si="2"/>
        <v>8</v>
      </c>
      <c r="I36" s="12" t="str">
        <f t="shared" si="3"/>
        <v>+/-</v>
      </c>
      <c r="J36" s="12" t="str">
        <f t="shared" si="4"/>
        <v>1,452</v>
      </c>
      <c r="K36" s="13">
        <f t="shared" si="5"/>
        <v>882.67477203647411</v>
      </c>
      <c r="L36" s="13">
        <f t="shared" si="6"/>
        <v>26300</v>
      </c>
      <c r="M36" s="13">
        <f t="shared" si="7"/>
        <v>910.28436314616351</v>
      </c>
      <c r="N36" s="13">
        <f t="shared" si="8"/>
        <v>28.892070505419671</v>
      </c>
      <c r="O36" s="12" t="s">
        <v>242</v>
      </c>
    </row>
    <row r="37" spans="1:15" x14ac:dyDescent="0.25">
      <c r="A37" s="30">
        <v>27</v>
      </c>
      <c r="B37" s="31" t="s">
        <v>230</v>
      </c>
      <c r="C37" s="79">
        <v>198700</v>
      </c>
      <c r="D37" s="33" t="s">
        <v>744</v>
      </c>
      <c r="E37" s="48" t="str">
        <f t="shared" si="0"/>
        <v>Significantly Different</v>
      </c>
      <c r="G37" s="12">
        <f t="shared" si="1"/>
        <v>198700</v>
      </c>
      <c r="H37" s="12">
        <f t="shared" si="2"/>
        <v>8</v>
      </c>
      <c r="I37" s="12" t="str">
        <f t="shared" si="3"/>
        <v>+/-</v>
      </c>
      <c r="J37" s="12" t="str">
        <f t="shared" si="4"/>
        <v>4,472</v>
      </c>
      <c r="K37" s="13">
        <f t="shared" si="5"/>
        <v>2718.5410334346502</v>
      </c>
      <c r="L37" s="13">
        <f t="shared" si="6"/>
        <v>31000</v>
      </c>
      <c r="M37" s="13">
        <f t="shared" si="7"/>
        <v>2727.6305136632254</v>
      </c>
      <c r="N37" s="13">
        <f t="shared" si="8"/>
        <v>11.365175688098166</v>
      </c>
      <c r="O37" s="12" t="s">
        <v>223</v>
      </c>
    </row>
    <row r="38" spans="1:15" x14ac:dyDescent="0.25">
      <c r="A38" s="30">
        <v>28</v>
      </c>
      <c r="B38" s="31" t="s">
        <v>207</v>
      </c>
      <c r="C38" s="79">
        <v>197500</v>
      </c>
      <c r="D38" s="33" t="s">
        <v>745</v>
      </c>
      <c r="E38" s="48" t="str">
        <f t="shared" si="0"/>
        <v>Significantly Different</v>
      </c>
      <c r="G38" s="12">
        <f t="shared" si="1"/>
        <v>197500</v>
      </c>
      <c r="H38" s="12">
        <f t="shared" si="2"/>
        <v>8</v>
      </c>
      <c r="I38" s="12" t="str">
        <f t="shared" si="3"/>
        <v>+/-</v>
      </c>
      <c r="J38" s="12" t="str">
        <f t="shared" si="4"/>
        <v>3,603</v>
      </c>
      <c r="K38" s="13">
        <f t="shared" si="5"/>
        <v>2190.2735562310031</v>
      </c>
      <c r="L38" s="13">
        <f t="shared" si="6"/>
        <v>32200</v>
      </c>
      <c r="M38" s="13">
        <f t="shared" si="7"/>
        <v>2201.5451664055363</v>
      </c>
      <c r="N38" s="13">
        <f t="shared" si="8"/>
        <v>14.626091025228863</v>
      </c>
      <c r="O38" s="12" t="s">
        <v>227</v>
      </c>
    </row>
    <row r="39" spans="1:15" x14ac:dyDescent="0.25">
      <c r="A39" s="30">
        <v>29</v>
      </c>
      <c r="B39" s="31" t="s">
        <v>231</v>
      </c>
      <c r="C39" s="79">
        <v>189900</v>
      </c>
      <c r="D39" s="33" t="s">
        <v>746</v>
      </c>
      <c r="E39" s="48" t="str">
        <f t="shared" si="0"/>
        <v>Significantly Different</v>
      </c>
      <c r="G39" s="12">
        <f t="shared" si="1"/>
        <v>189900</v>
      </c>
      <c r="H39" s="12">
        <f t="shared" si="2"/>
        <v>8</v>
      </c>
      <c r="I39" s="12" t="str">
        <f t="shared" si="3"/>
        <v>+/-</v>
      </c>
      <c r="J39" s="12" t="str">
        <f t="shared" si="4"/>
        <v>1,427</v>
      </c>
      <c r="K39" s="13">
        <f t="shared" si="5"/>
        <v>867.47720364741645</v>
      </c>
      <c r="L39" s="13">
        <f t="shared" si="6"/>
        <v>39800</v>
      </c>
      <c r="M39" s="13">
        <f t="shared" si="7"/>
        <v>895.55545191055376</v>
      </c>
      <c r="N39" s="13">
        <f t="shared" si="8"/>
        <v>44.441692488267208</v>
      </c>
      <c r="O39" s="12" t="s">
        <v>254</v>
      </c>
    </row>
    <row r="40" spans="1:15" x14ac:dyDescent="0.25">
      <c r="A40" s="30">
        <v>30</v>
      </c>
      <c r="B40" s="31" t="s">
        <v>234</v>
      </c>
      <c r="C40" s="79">
        <v>188500</v>
      </c>
      <c r="D40" s="33" t="s">
        <v>747</v>
      </c>
      <c r="E40" s="48" t="str">
        <f t="shared" si="0"/>
        <v>Significantly Different</v>
      </c>
      <c r="G40" s="12">
        <f t="shared" si="1"/>
        <v>188500</v>
      </c>
      <c r="H40" s="12">
        <f t="shared" si="2"/>
        <v>8</v>
      </c>
      <c r="I40" s="12" t="str">
        <f t="shared" si="3"/>
        <v>+/-</v>
      </c>
      <c r="J40" s="12" t="str">
        <f t="shared" si="4"/>
        <v>1,266</v>
      </c>
      <c r="K40" s="13">
        <f t="shared" si="5"/>
        <v>769.60486322188444</v>
      </c>
      <c r="L40" s="13">
        <f t="shared" si="6"/>
        <v>41200</v>
      </c>
      <c r="M40" s="13">
        <f t="shared" si="7"/>
        <v>801.12078620739237</v>
      </c>
      <c r="N40" s="13">
        <f t="shared" si="8"/>
        <v>51.42795032824705</v>
      </c>
      <c r="O40" s="12" t="s">
        <v>214</v>
      </c>
    </row>
    <row r="41" spans="1:15" x14ac:dyDescent="0.25">
      <c r="A41" s="30">
        <v>31</v>
      </c>
      <c r="B41" s="31" t="s">
        <v>248</v>
      </c>
      <c r="C41" s="79">
        <v>186000</v>
      </c>
      <c r="D41" s="33" t="s">
        <v>748</v>
      </c>
      <c r="E41" s="48" t="str">
        <f t="shared" si="0"/>
        <v>Significantly Different</v>
      </c>
      <c r="G41" s="12">
        <f t="shared" si="1"/>
        <v>186000</v>
      </c>
      <c r="H41" s="12">
        <f t="shared" si="2"/>
        <v>8</v>
      </c>
      <c r="I41" s="12" t="str">
        <f t="shared" si="3"/>
        <v>+/-</v>
      </c>
      <c r="J41" s="12" t="str">
        <f t="shared" si="4"/>
        <v>1,108</v>
      </c>
      <c r="K41" s="13">
        <f t="shared" si="5"/>
        <v>673.55623100303956</v>
      </c>
      <c r="L41" s="13">
        <f t="shared" si="6"/>
        <v>43700</v>
      </c>
      <c r="M41" s="13">
        <f t="shared" si="7"/>
        <v>709.3524264579595</v>
      </c>
      <c r="N41" s="13">
        <f t="shared" si="8"/>
        <v>61.605484622374696</v>
      </c>
      <c r="O41" s="12" t="s">
        <v>257</v>
      </c>
    </row>
    <row r="42" spans="1:15" x14ac:dyDescent="0.25">
      <c r="A42" s="30">
        <v>31</v>
      </c>
      <c r="B42" s="31" t="s">
        <v>258</v>
      </c>
      <c r="C42" s="79">
        <v>186000</v>
      </c>
      <c r="D42" s="33" t="s">
        <v>749</v>
      </c>
      <c r="E42" s="48" t="str">
        <f t="shared" si="0"/>
        <v>Significantly Different</v>
      </c>
      <c r="G42" s="12">
        <f t="shared" si="1"/>
        <v>186000</v>
      </c>
      <c r="H42" s="12">
        <f t="shared" si="2"/>
        <v>8</v>
      </c>
      <c r="I42" s="12" t="str">
        <f t="shared" si="3"/>
        <v>+/-</v>
      </c>
      <c r="J42" s="12" t="str">
        <f t="shared" si="4"/>
        <v>1,168</v>
      </c>
      <c r="K42" s="13">
        <f t="shared" si="5"/>
        <v>710.03039513677811</v>
      </c>
      <c r="L42" s="13">
        <f t="shared" si="6"/>
        <v>43700</v>
      </c>
      <c r="M42" s="13">
        <f t="shared" si="7"/>
        <v>744.07394163272795</v>
      </c>
      <c r="N42" s="13">
        <f t="shared" si="8"/>
        <v>58.730722250679428</v>
      </c>
      <c r="O42" s="12" t="s">
        <v>252</v>
      </c>
    </row>
    <row r="43" spans="1:15" x14ac:dyDescent="0.25">
      <c r="A43" s="30">
        <v>33</v>
      </c>
      <c r="B43" s="31" t="s">
        <v>261</v>
      </c>
      <c r="C43" s="79">
        <v>180600</v>
      </c>
      <c r="D43" s="33" t="s">
        <v>750</v>
      </c>
      <c r="E43" s="48" t="str">
        <f t="shared" si="0"/>
        <v>Significantly Different</v>
      </c>
      <c r="G43" s="12">
        <f t="shared" si="1"/>
        <v>180600</v>
      </c>
      <c r="H43" s="12">
        <f t="shared" si="2"/>
        <v>8</v>
      </c>
      <c r="I43" s="12" t="str">
        <f t="shared" si="3"/>
        <v>+/-</v>
      </c>
      <c r="J43" s="12" t="str">
        <f t="shared" si="4"/>
        <v>1,360</v>
      </c>
      <c r="K43" s="13">
        <f t="shared" si="5"/>
        <v>826.74772036474167</v>
      </c>
      <c r="L43" s="13">
        <f t="shared" si="6"/>
        <v>49100</v>
      </c>
      <c r="M43" s="13">
        <f t="shared" si="7"/>
        <v>856.16275422788169</v>
      </c>
      <c r="N43" s="13">
        <f t="shared" si="8"/>
        <v>57.348909138520213</v>
      </c>
      <c r="O43" s="12" t="s">
        <v>259</v>
      </c>
    </row>
    <row r="44" spans="1:15" x14ac:dyDescent="0.25">
      <c r="A44" s="30">
        <v>34</v>
      </c>
      <c r="B44" s="31" t="s">
        <v>251</v>
      </c>
      <c r="C44" s="79">
        <v>177500</v>
      </c>
      <c r="D44" s="33" t="s">
        <v>751</v>
      </c>
      <c r="E44" s="48" t="str">
        <f t="shared" si="0"/>
        <v>Significantly Different</v>
      </c>
      <c r="G44" s="12">
        <f t="shared" si="1"/>
        <v>177500</v>
      </c>
      <c r="H44" s="12">
        <f t="shared" si="2"/>
        <v>8</v>
      </c>
      <c r="I44" s="12" t="str">
        <f t="shared" si="3"/>
        <v>+/-</v>
      </c>
      <c r="J44" s="12" t="str">
        <f t="shared" si="4"/>
        <v>1,856</v>
      </c>
      <c r="K44" s="13">
        <f t="shared" si="5"/>
        <v>1128.2674772036473</v>
      </c>
      <c r="L44" s="13">
        <f t="shared" si="6"/>
        <v>52200</v>
      </c>
      <c r="M44" s="13">
        <f t="shared" si="7"/>
        <v>1149.9958124768359</v>
      </c>
      <c r="N44" s="13">
        <f t="shared" si="8"/>
        <v>45.391469632896118</v>
      </c>
      <c r="O44" s="12" t="s">
        <v>261</v>
      </c>
    </row>
    <row r="45" spans="1:15" x14ac:dyDescent="0.25">
      <c r="A45" s="30">
        <v>35</v>
      </c>
      <c r="B45" s="31" t="s">
        <v>252</v>
      </c>
      <c r="C45" s="79">
        <v>174700</v>
      </c>
      <c r="D45" s="33" t="s">
        <v>752</v>
      </c>
      <c r="E45" s="48" t="str">
        <f t="shared" si="0"/>
        <v>Significantly Different</v>
      </c>
      <c r="G45" s="12">
        <f t="shared" si="1"/>
        <v>174700</v>
      </c>
      <c r="H45" s="12">
        <f t="shared" si="2"/>
        <v>8</v>
      </c>
      <c r="I45" s="12" t="str">
        <f t="shared" si="3"/>
        <v>+/-</v>
      </c>
      <c r="J45" s="12" t="str">
        <f t="shared" si="4"/>
        <v>2,990</v>
      </c>
      <c r="K45" s="13">
        <f t="shared" si="5"/>
        <v>1817.6291793313069</v>
      </c>
      <c r="L45" s="13">
        <f t="shared" si="6"/>
        <v>55000</v>
      </c>
      <c r="M45" s="13">
        <f t="shared" si="7"/>
        <v>1831.195975900825</v>
      </c>
      <c r="N45" s="13">
        <f t="shared" si="8"/>
        <v>30.035015762277276</v>
      </c>
      <c r="O45" s="12" t="s">
        <v>230</v>
      </c>
    </row>
    <row r="46" spans="1:15" x14ac:dyDescent="0.25">
      <c r="A46" s="30">
        <v>36</v>
      </c>
      <c r="B46" s="31" t="s">
        <v>238</v>
      </c>
      <c r="C46" s="79">
        <v>171500</v>
      </c>
      <c r="D46" s="33" t="s">
        <v>753</v>
      </c>
      <c r="E46" s="48" t="str">
        <f t="shared" si="0"/>
        <v>Significantly Different</v>
      </c>
      <c r="G46" s="12">
        <f t="shared" si="1"/>
        <v>171500</v>
      </c>
      <c r="H46" s="12">
        <f t="shared" si="2"/>
        <v>8</v>
      </c>
      <c r="I46" s="12" t="str">
        <f t="shared" si="3"/>
        <v>+/-</v>
      </c>
      <c r="J46" s="12" t="str">
        <f t="shared" si="4"/>
        <v>3,010</v>
      </c>
      <c r="K46" s="13">
        <f t="shared" si="5"/>
        <v>1829.7872340425531</v>
      </c>
      <c r="L46" s="13">
        <f t="shared" si="6"/>
        <v>58200</v>
      </c>
      <c r="M46" s="13">
        <f t="shared" si="7"/>
        <v>1843.2645470642221</v>
      </c>
      <c r="N46" s="13">
        <f t="shared" si="8"/>
        <v>31.574415128146128</v>
      </c>
      <c r="O46" s="12" t="s">
        <v>243</v>
      </c>
    </row>
    <row r="47" spans="1:15" x14ac:dyDescent="0.25">
      <c r="A47" s="30">
        <v>37</v>
      </c>
      <c r="B47" s="31" t="s">
        <v>263</v>
      </c>
      <c r="C47" s="79">
        <v>170800</v>
      </c>
      <c r="D47" s="33" t="s">
        <v>505</v>
      </c>
      <c r="E47" s="48" t="str">
        <f t="shared" si="0"/>
        <v>Significantly Different</v>
      </c>
      <c r="G47" s="12">
        <f t="shared" si="1"/>
        <v>170800</v>
      </c>
      <c r="H47" s="12">
        <f t="shared" si="2"/>
        <v>8</v>
      </c>
      <c r="I47" s="12" t="str">
        <f t="shared" si="3"/>
        <v>+/-</v>
      </c>
      <c r="J47" s="12" t="str">
        <f t="shared" si="4"/>
        <v>1,570</v>
      </c>
      <c r="K47" s="13">
        <f t="shared" si="5"/>
        <v>954.40729483282678</v>
      </c>
      <c r="L47" s="13">
        <f t="shared" si="6"/>
        <v>58900</v>
      </c>
      <c r="M47" s="13">
        <f t="shared" si="7"/>
        <v>979.99803725767197</v>
      </c>
      <c r="N47" s="13">
        <f t="shared" si="8"/>
        <v>60.102161188832419</v>
      </c>
      <c r="O47" s="12" t="s">
        <v>260</v>
      </c>
    </row>
    <row r="48" spans="1:15" x14ac:dyDescent="0.25">
      <c r="A48" s="30">
        <v>38</v>
      </c>
      <c r="B48" s="31" t="s">
        <v>241</v>
      </c>
      <c r="C48" s="79">
        <v>167300</v>
      </c>
      <c r="D48" s="33" t="s">
        <v>754</v>
      </c>
      <c r="E48" s="48" t="str">
        <f t="shared" si="0"/>
        <v>Significantly Different</v>
      </c>
      <c r="G48" s="12">
        <f t="shared" si="1"/>
        <v>167300</v>
      </c>
      <c r="H48" s="12">
        <f t="shared" si="2"/>
        <v>8</v>
      </c>
      <c r="I48" s="12" t="str">
        <f t="shared" si="3"/>
        <v>+/-</v>
      </c>
      <c r="J48" s="12" t="str">
        <f t="shared" si="4"/>
        <v>1,737</v>
      </c>
      <c r="K48" s="13">
        <f t="shared" si="5"/>
        <v>1055.9270516717324</v>
      </c>
      <c r="L48" s="13">
        <f t="shared" si="6"/>
        <v>62400</v>
      </c>
      <c r="M48" s="13">
        <f t="shared" si="7"/>
        <v>1079.112972330021</v>
      </c>
      <c r="N48" s="13">
        <f t="shared" si="8"/>
        <v>57.825270940136981</v>
      </c>
      <c r="O48" s="12" t="s">
        <v>239</v>
      </c>
    </row>
    <row r="49" spans="1:15" x14ac:dyDescent="0.25">
      <c r="A49" s="30">
        <v>39</v>
      </c>
      <c r="B49" s="31" t="s">
        <v>242</v>
      </c>
      <c r="C49" s="79">
        <v>162600</v>
      </c>
      <c r="D49" s="33" t="s">
        <v>755</v>
      </c>
      <c r="E49" s="48" t="str">
        <f t="shared" si="0"/>
        <v>Significantly Different</v>
      </c>
      <c r="G49" s="12">
        <f t="shared" si="1"/>
        <v>162600</v>
      </c>
      <c r="H49" s="12">
        <f t="shared" si="2"/>
        <v>8</v>
      </c>
      <c r="I49" s="12" t="str">
        <f t="shared" si="3"/>
        <v>+/-</v>
      </c>
      <c r="J49" s="12" t="str">
        <f t="shared" si="4"/>
        <v>1,170</v>
      </c>
      <c r="K49" s="13">
        <f t="shared" si="5"/>
        <v>711.24620060790278</v>
      </c>
      <c r="L49" s="13">
        <f t="shared" si="6"/>
        <v>67100</v>
      </c>
      <c r="M49" s="13">
        <f t="shared" si="7"/>
        <v>745.23420914364362</v>
      </c>
      <c r="N49" s="13">
        <f t="shared" si="8"/>
        <v>90.038808171601929</v>
      </c>
      <c r="O49" s="12" t="s">
        <v>248</v>
      </c>
    </row>
    <row r="50" spans="1:15" x14ac:dyDescent="0.25">
      <c r="A50" s="30">
        <v>40</v>
      </c>
      <c r="B50" s="31" t="s">
        <v>249</v>
      </c>
      <c r="C50" s="79">
        <v>162500</v>
      </c>
      <c r="D50" s="33" t="s">
        <v>756</v>
      </c>
      <c r="E50" s="48" t="str">
        <f t="shared" si="0"/>
        <v>Significantly Different</v>
      </c>
      <c r="G50" s="12">
        <f t="shared" si="1"/>
        <v>162500</v>
      </c>
      <c r="H50" s="12">
        <f t="shared" si="2"/>
        <v>6</v>
      </c>
      <c r="I50" s="12" t="str">
        <f t="shared" si="3"/>
        <v>+/-</v>
      </c>
      <c r="J50" s="12" t="str">
        <f t="shared" si="4"/>
        <v>780</v>
      </c>
      <c r="K50" s="13">
        <f t="shared" si="5"/>
        <v>474.16413373860183</v>
      </c>
      <c r="L50" s="13">
        <f t="shared" si="6"/>
        <v>67200</v>
      </c>
      <c r="M50" s="13">
        <f t="shared" si="7"/>
        <v>523.76950495695496</v>
      </c>
      <c r="N50" s="13">
        <f t="shared" si="8"/>
        <v>128.30071121747096</v>
      </c>
      <c r="O50" s="12" t="s">
        <v>245</v>
      </c>
    </row>
    <row r="51" spans="1:15" x14ac:dyDescent="0.25">
      <c r="A51" s="30">
        <v>41</v>
      </c>
      <c r="B51" s="31" t="s">
        <v>227</v>
      </c>
      <c r="C51" s="79">
        <v>161800</v>
      </c>
      <c r="D51" s="33" t="s">
        <v>757</v>
      </c>
      <c r="E51" s="48" t="str">
        <f t="shared" si="0"/>
        <v>Significantly Different</v>
      </c>
      <c r="G51" s="12">
        <f t="shared" si="1"/>
        <v>161800</v>
      </c>
      <c r="H51" s="12">
        <f t="shared" si="2"/>
        <v>8</v>
      </c>
      <c r="I51" s="12" t="str">
        <f t="shared" si="3"/>
        <v>+/-</v>
      </c>
      <c r="J51" s="12" t="str">
        <f t="shared" si="4"/>
        <v>1,688</v>
      </c>
      <c r="K51" s="13">
        <f t="shared" si="5"/>
        <v>1026.1398176291793</v>
      </c>
      <c r="L51" s="13">
        <f t="shared" si="6"/>
        <v>67900</v>
      </c>
      <c r="M51" s="13">
        <f t="shared" si="7"/>
        <v>1049.983711265475</v>
      </c>
      <c r="N51" s="13">
        <f t="shared" si="8"/>
        <v>64.667669861434973</v>
      </c>
      <c r="O51" s="12" t="s">
        <v>263</v>
      </c>
    </row>
    <row r="52" spans="1:15" x14ac:dyDescent="0.25">
      <c r="A52" s="30">
        <v>42</v>
      </c>
      <c r="B52" s="31" t="s">
        <v>236</v>
      </c>
      <c r="C52" s="79">
        <v>159400</v>
      </c>
      <c r="D52" s="33" t="s">
        <v>758</v>
      </c>
      <c r="E52" s="48" t="str">
        <f t="shared" si="0"/>
        <v>Significantly Different</v>
      </c>
      <c r="G52" s="12">
        <f t="shared" si="1"/>
        <v>159400</v>
      </c>
      <c r="H52" s="12">
        <f t="shared" si="2"/>
        <v>8</v>
      </c>
      <c r="I52" s="12" t="str">
        <f t="shared" si="3"/>
        <v>+/-</v>
      </c>
      <c r="J52" s="12" t="str">
        <f t="shared" si="4"/>
        <v>1,838</v>
      </c>
      <c r="K52" s="13">
        <f t="shared" si="5"/>
        <v>1117.3252279635258</v>
      </c>
      <c r="L52" s="13">
        <f t="shared" si="6"/>
        <v>70300</v>
      </c>
      <c r="M52" s="13">
        <f t="shared" si="7"/>
        <v>1139.2622760552199</v>
      </c>
      <c r="N52" s="13">
        <f t="shared" si="8"/>
        <v>61.706598627507411</v>
      </c>
      <c r="O52" s="12" t="s">
        <v>238</v>
      </c>
    </row>
    <row r="53" spans="1:15" x14ac:dyDescent="0.25">
      <c r="A53" s="30">
        <v>43</v>
      </c>
      <c r="B53" s="31" t="s">
        <v>219</v>
      </c>
      <c r="C53" s="79">
        <v>152000</v>
      </c>
      <c r="D53" s="33" t="s">
        <v>759</v>
      </c>
      <c r="E53" s="48" t="str">
        <f t="shared" si="0"/>
        <v>Significantly Different</v>
      </c>
      <c r="G53" s="12">
        <f t="shared" si="1"/>
        <v>152000</v>
      </c>
      <c r="H53" s="12">
        <f t="shared" si="2"/>
        <v>8</v>
      </c>
      <c r="I53" s="12" t="str">
        <f t="shared" si="3"/>
        <v>+/-</v>
      </c>
      <c r="J53" s="12" t="str">
        <f t="shared" si="4"/>
        <v>1,552</v>
      </c>
      <c r="K53" s="13">
        <f t="shared" si="5"/>
        <v>943.46504559270511</v>
      </c>
      <c r="L53" s="13">
        <f t="shared" si="6"/>
        <v>77700</v>
      </c>
      <c r="M53" s="13">
        <f t="shared" si="7"/>
        <v>969.34470693041908</v>
      </c>
      <c r="N53" s="13">
        <f t="shared" si="8"/>
        <v>80.157243800349562</v>
      </c>
      <c r="O53" s="12" t="s">
        <v>251</v>
      </c>
    </row>
    <row r="54" spans="1:15" x14ac:dyDescent="0.25">
      <c r="A54" s="30">
        <v>44</v>
      </c>
      <c r="B54" s="31" t="s">
        <v>243</v>
      </c>
      <c r="C54" s="79">
        <v>151100</v>
      </c>
      <c r="D54" s="33" t="s">
        <v>760</v>
      </c>
      <c r="E54" s="48" t="str">
        <f t="shared" si="0"/>
        <v>Significantly Different</v>
      </c>
      <c r="G54" s="12">
        <f t="shared" si="1"/>
        <v>151100</v>
      </c>
      <c r="H54" s="12">
        <f t="shared" si="2"/>
        <v>6</v>
      </c>
      <c r="I54" s="12" t="str">
        <f t="shared" si="3"/>
        <v>+/-</v>
      </c>
      <c r="J54" s="12" t="str">
        <f t="shared" si="4"/>
        <v>792</v>
      </c>
      <c r="K54" s="13">
        <f t="shared" si="5"/>
        <v>481.45896656534956</v>
      </c>
      <c r="L54" s="13">
        <f t="shared" si="6"/>
        <v>78600</v>
      </c>
      <c r="M54" s="13">
        <f t="shared" si="7"/>
        <v>530.38250827581908</v>
      </c>
      <c r="N54" s="13">
        <f t="shared" si="8"/>
        <v>148.19493247527123</v>
      </c>
      <c r="O54" s="12" t="s">
        <v>258</v>
      </c>
    </row>
    <row r="55" spans="1:15" x14ac:dyDescent="0.25">
      <c r="A55" s="30">
        <v>45</v>
      </c>
      <c r="B55" s="31" t="s">
        <v>225</v>
      </c>
      <c r="C55" s="79">
        <v>148100</v>
      </c>
      <c r="D55" s="33" t="s">
        <v>761</v>
      </c>
      <c r="E55" s="48" t="str">
        <f t="shared" si="0"/>
        <v>Significantly Different</v>
      </c>
      <c r="G55" s="12">
        <f t="shared" si="1"/>
        <v>148100</v>
      </c>
      <c r="H55" s="12">
        <f t="shared" si="2"/>
        <v>8</v>
      </c>
      <c r="I55" s="12" t="str">
        <f t="shared" si="3"/>
        <v>+/-</v>
      </c>
      <c r="J55" s="12" t="str">
        <f t="shared" si="4"/>
        <v>1,710</v>
      </c>
      <c r="K55" s="13">
        <f t="shared" si="5"/>
        <v>1039.5136778115502</v>
      </c>
      <c r="L55" s="13">
        <f t="shared" si="6"/>
        <v>81600</v>
      </c>
      <c r="M55" s="13">
        <f t="shared" si="7"/>
        <v>1063.0576442301096</v>
      </c>
      <c r="N55" s="13">
        <f t="shared" si="8"/>
        <v>76.759713307077121</v>
      </c>
      <c r="O55" s="12" t="s">
        <v>232</v>
      </c>
    </row>
    <row r="56" spans="1:15" x14ac:dyDescent="0.25">
      <c r="A56" s="30">
        <v>46</v>
      </c>
      <c r="B56" s="31" t="s">
        <v>208</v>
      </c>
      <c r="C56" s="79">
        <v>147900</v>
      </c>
      <c r="D56" s="33" t="s">
        <v>762</v>
      </c>
      <c r="E56" s="48" t="str">
        <f t="shared" si="0"/>
        <v>Significantly Different</v>
      </c>
      <c r="G56" s="12">
        <f t="shared" si="1"/>
        <v>147900</v>
      </c>
      <c r="H56" s="12">
        <f t="shared" si="2"/>
        <v>8</v>
      </c>
      <c r="I56" s="12" t="str">
        <f t="shared" si="3"/>
        <v>+/-</v>
      </c>
      <c r="J56" s="12" t="str">
        <f t="shared" si="4"/>
        <v>2,304</v>
      </c>
      <c r="K56" s="13">
        <f t="shared" si="5"/>
        <v>1400.6079027355622</v>
      </c>
      <c r="L56" s="13">
        <f t="shared" si="6"/>
        <v>81800</v>
      </c>
      <c r="M56" s="13">
        <f t="shared" si="7"/>
        <v>1418.1697239061639</v>
      </c>
      <c r="N56" s="13">
        <f t="shared" si="8"/>
        <v>57.679979075207264</v>
      </c>
      <c r="O56" s="12" t="s">
        <v>209</v>
      </c>
    </row>
    <row r="57" spans="1:15" x14ac:dyDescent="0.25">
      <c r="A57" s="30">
        <v>47</v>
      </c>
      <c r="B57" s="31" t="s">
        <v>237</v>
      </c>
      <c r="C57" s="79">
        <v>147300</v>
      </c>
      <c r="D57" s="33" t="s">
        <v>575</v>
      </c>
      <c r="E57" s="48" t="str">
        <f t="shared" si="0"/>
        <v>Significantly Different</v>
      </c>
      <c r="G57" s="12">
        <f t="shared" si="1"/>
        <v>147300</v>
      </c>
      <c r="H57" s="12">
        <f t="shared" si="2"/>
        <v>8</v>
      </c>
      <c r="I57" s="12" t="str">
        <f t="shared" si="3"/>
        <v>+/-</v>
      </c>
      <c r="J57" s="12" t="str">
        <f t="shared" si="4"/>
        <v>1,112</v>
      </c>
      <c r="K57" s="13">
        <f t="shared" si="5"/>
        <v>675.98784194528878</v>
      </c>
      <c r="L57" s="13">
        <f t="shared" si="6"/>
        <v>82400</v>
      </c>
      <c r="M57" s="13">
        <f t="shared" si="7"/>
        <v>711.66173921085829</v>
      </c>
      <c r="N57" s="13">
        <f t="shared" si="8"/>
        <v>115.78534500305025</v>
      </c>
      <c r="O57" s="12" t="s">
        <v>262</v>
      </c>
    </row>
    <row r="58" spans="1:15" x14ac:dyDescent="0.25">
      <c r="A58" s="30">
        <v>48</v>
      </c>
      <c r="B58" s="31" t="s">
        <v>260</v>
      </c>
      <c r="C58" s="79">
        <v>140000</v>
      </c>
      <c r="D58" s="33" t="s">
        <v>644</v>
      </c>
      <c r="E58" s="48" t="str">
        <f t="shared" si="0"/>
        <v>Significantly Different</v>
      </c>
      <c r="G58" s="12">
        <f t="shared" si="1"/>
        <v>140000</v>
      </c>
      <c r="H58" s="12">
        <f t="shared" si="2"/>
        <v>8</v>
      </c>
      <c r="I58" s="12" t="str">
        <f t="shared" si="3"/>
        <v>+/-</v>
      </c>
      <c r="J58" s="12" t="str">
        <f t="shared" si="4"/>
        <v>1,621</v>
      </c>
      <c r="K58" s="13">
        <f t="shared" si="5"/>
        <v>985.41033434650456</v>
      </c>
      <c r="L58" s="13">
        <f t="shared" si="6"/>
        <v>89700</v>
      </c>
      <c r="M58" s="13">
        <f t="shared" si="7"/>
        <v>1010.2160143433011</v>
      </c>
      <c r="N58" s="13">
        <f t="shared" si="8"/>
        <v>88.792890556491713</v>
      </c>
      <c r="O58" s="12" t="s">
        <v>256</v>
      </c>
    </row>
    <row r="59" spans="1:15" x14ac:dyDescent="0.25">
      <c r="A59" s="30">
        <v>49</v>
      </c>
      <c r="B59" s="31" t="s">
        <v>215</v>
      </c>
      <c r="C59" s="79">
        <v>133100</v>
      </c>
      <c r="D59" s="33" t="s">
        <v>763</v>
      </c>
      <c r="E59" s="48" t="str">
        <f t="shared" si="0"/>
        <v>Significantly Different</v>
      </c>
      <c r="G59" s="12">
        <f t="shared" si="1"/>
        <v>133100</v>
      </c>
      <c r="H59" s="12">
        <f t="shared" si="2"/>
        <v>8</v>
      </c>
      <c r="I59" s="12" t="str">
        <f t="shared" si="3"/>
        <v>+/-</v>
      </c>
      <c r="J59" s="12" t="str">
        <f t="shared" si="4"/>
        <v>2,166</v>
      </c>
      <c r="K59" s="13">
        <f t="shared" si="5"/>
        <v>1316.7173252279636</v>
      </c>
      <c r="L59" s="13">
        <f t="shared" si="6"/>
        <v>96600</v>
      </c>
      <c r="M59" s="13">
        <f t="shared" si="7"/>
        <v>1335.3828601394648</v>
      </c>
      <c r="N59" s="13">
        <f t="shared" si="8"/>
        <v>72.338804760390047</v>
      </c>
      <c r="O59" s="12" t="s">
        <v>212</v>
      </c>
    </row>
    <row r="60" spans="1:15" x14ac:dyDescent="0.25">
      <c r="A60" s="30">
        <v>50</v>
      </c>
      <c r="B60" s="31" t="s">
        <v>250</v>
      </c>
      <c r="C60" s="79">
        <v>123300</v>
      </c>
      <c r="D60" s="33" t="s">
        <v>764</v>
      </c>
      <c r="E60" s="48" t="str">
        <f t="shared" si="0"/>
        <v>Significantly Different</v>
      </c>
      <c r="G60" s="12">
        <f t="shared" si="1"/>
        <v>123300</v>
      </c>
      <c r="H60" s="12">
        <f t="shared" si="2"/>
        <v>8</v>
      </c>
      <c r="I60" s="12" t="str">
        <f t="shared" si="3"/>
        <v>+/-</v>
      </c>
      <c r="J60" s="12" t="str">
        <f t="shared" si="4"/>
        <v>2,586</v>
      </c>
      <c r="K60" s="13">
        <f t="shared" si="5"/>
        <v>1572.0364741641338</v>
      </c>
      <c r="L60" s="13">
        <f t="shared" si="6"/>
        <v>106400</v>
      </c>
      <c r="M60" s="13">
        <f t="shared" si="7"/>
        <v>1587.7032294170017</v>
      </c>
      <c r="N60" s="13">
        <f t="shared" si="8"/>
        <v>67.015042879940268</v>
      </c>
      <c r="O60" s="12" t="s">
        <v>234</v>
      </c>
    </row>
    <row r="61" spans="1:15" x14ac:dyDescent="0.25">
      <c r="A61" s="30">
        <v>51</v>
      </c>
      <c r="B61" s="31" t="s">
        <v>212</v>
      </c>
      <c r="C61" s="79">
        <v>121300</v>
      </c>
      <c r="D61" s="33" t="s">
        <v>765</v>
      </c>
      <c r="E61" s="48" t="str">
        <f t="shared" si="0"/>
        <v>Significantly Different</v>
      </c>
      <c r="G61" s="12">
        <f t="shared" si="1"/>
        <v>121300</v>
      </c>
      <c r="H61" s="12">
        <f t="shared" si="2"/>
        <v>8</v>
      </c>
      <c r="I61" s="12" t="str">
        <f t="shared" si="3"/>
        <v>+/-</v>
      </c>
      <c r="J61" s="12" t="str">
        <f t="shared" si="4"/>
        <v>2,213</v>
      </c>
      <c r="K61" s="13">
        <f t="shared" si="5"/>
        <v>1345.288753799392</v>
      </c>
      <c r="L61" s="13">
        <f t="shared" si="6"/>
        <v>108400</v>
      </c>
      <c r="M61" s="13">
        <f t="shared" si="7"/>
        <v>1363.5632364132937</v>
      </c>
      <c r="N61" s="13">
        <f t="shared" si="8"/>
        <v>79.497596521547862</v>
      </c>
      <c r="O61" s="12" t="s">
        <v>216</v>
      </c>
    </row>
    <row r="62" spans="1:15" ht="15.75" thickBot="1" x14ac:dyDescent="0.3">
      <c r="A62" s="36"/>
      <c r="B62" s="37" t="s">
        <v>264</v>
      </c>
      <c r="C62" s="80">
        <v>110800</v>
      </c>
      <c r="D62" s="39" t="s">
        <v>766</v>
      </c>
      <c r="E62" s="49" t="str">
        <f t="shared" si="0"/>
        <v>Significantly Different</v>
      </c>
      <c r="G62" s="12">
        <f t="shared" si="1"/>
        <v>110800</v>
      </c>
      <c r="H62" s="12">
        <f t="shared" si="2"/>
        <v>8</v>
      </c>
      <c r="I62" s="12" t="str">
        <f t="shared" si="3"/>
        <v>+/-</v>
      </c>
      <c r="J62" s="12" t="str">
        <f t="shared" si="4"/>
        <v>1,053</v>
      </c>
      <c r="K62" s="13">
        <f t="shared" si="5"/>
        <v>640.12158054711244</v>
      </c>
      <c r="L62" s="13">
        <f t="shared" si="6"/>
        <v>118900</v>
      </c>
      <c r="M62" s="13">
        <f t="shared" si="7"/>
        <v>677.68614157359627</v>
      </c>
      <c r="N62" s="13">
        <f t="shared" si="8"/>
        <v>175.44995050940929</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53" priority="5" operator="equal">
      <formula>"State Selected"</formula>
    </cfRule>
    <cfRule type="cellIs" dxfId="52" priority="6" operator="equal">
      <formula>"Not Significantly Different"</formula>
    </cfRule>
  </conditionalFormatting>
  <conditionalFormatting sqref="E10:E62">
    <cfRule type="cellIs" dxfId="51" priority="1" operator="equal">
      <formula>"OTHER ERROR"</formula>
    </cfRule>
    <cfRule type="cellIs" dxfId="50" priority="2" operator="equal">
      <formula>"Statistical Test not applicable"</formula>
    </cfRule>
    <cfRule type="cellIs" dxfId="49" priority="3" operator="equal">
      <formula>"Geography Selected"</formula>
    </cfRule>
    <cfRule type="cellIs" dxfId="48"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6DDF9427-2ADD-4417-A54B-6215A66A396A}">
      <formula1>$O$10:$O$62</formula1>
    </dataValidation>
  </dataValidation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9A216-70D9-4A03-8BB3-BA031A1CBEBA}">
  <sheetPr codeName="Sheet164"/>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163</v>
      </c>
    </row>
    <row r="2" spans="1:16" x14ac:dyDescent="0.25">
      <c r="A2" s="14" t="s">
        <v>181</v>
      </c>
      <c r="B2" s="12" t="s">
        <v>767</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78">
        <f>VLOOKUP($B$4,$B$10:$D$62,2,FALSE)</f>
        <v>1566</v>
      </c>
      <c r="C6" s="12" t="s">
        <v>188</v>
      </c>
      <c r="H6" s="19" t="s">
        <v>189</v>
      </c>
      <c r="I6" s="12">
        <f>VLOOKUP($B$4,$B$9:$K$62,6,FALSE)</f>
        <v>1566</v>
      </c>
      <c r="K6" s="23"/>
      <c r="L6" s="21"/>
      <c r="M6" s="21"/>
      <c r="N6" s="21"/>
      <c r="O6" s="21"/>
      <c r="P6" s="21"/>
    </row>
    <row r="7" spans="1:16" ht="15.75" thickBot="1" x14ac:dyDescent="0.3">
      <c r="A7" s="15" t="s">
        <v>190</v>
      </c>
      <c r="B7" s="46" t="str">
        <f>VLOOKUP($B$4,$B$10:$D$62,3,FALSE)</f>
        <v>+/-2</v>
      </c>
      <c r="C7" s="12" t="s">
        <v>191</v>
      </c>
      <c r="H7" s="19" t="s">
        <v>192</v>
      </c>
      <c r="I7" s="25">
        <f>VLOOKUP($B$4,$B$9:$K$62,10,FALSE)</f>
        <v>1.21580547112462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79">
        <v>1566</v>
      </c>
      <c r="D10" s="33" t="s">
        <v>426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1566</v>
      </c>
      <c r="H10" s="12">
        <f>LEN(TRIM(D10))</f>
        <v>4</v>
      </c>
      <c r="I10" s="12" t="str">
        <f>IF(H10&gt;=3,MID(TRIM(D10),1,3),"NO")</f>
        <v>+/-</v>
      </c>
      <c r="J10" s="12" t="str">
        <f>IF(TRIM(I10)="+/-",MID(TRIM(D10),4,H10-3),D10)</f>
        <v>2</v>
      </c>
      <c r="K10" s="13">
        <f>IF(TRIM(J10)="*****",0,IF(ISERROR(VALUE(J10)),"NA",VALUE(J10/$I$4)))</f>
        <v>1.21580547112462</v>
      </c>
      <c r="L10" s="13">
        <f>IF(AND(ISNUMBER(G10),ISNUMBER($I$6)),$I$6-G10,"N/A")</f>
        <v>0</v>
      </c>
      <c r="M10" s="13">
        <f>IF(AND(ISNUMBER(K10),ISNUMBER($I$7)),SQRT(K10^2+($I$7)^2),"N/A")</f>
        <v>1.719408586471848</v>
      </c>
      <c r="N10" s="13">
        <f>IF(AND(ISNUMBER(L10),ISNUMBER(M10),M10&lt;&gt;0),L10/M10,"NA")</f>
        <v>0</v>
      </c>
      <c r="O10" s="12" t="s">
        <v>184</v>
      </c>
    </row>
    <row r="11" spans="1:16" x14ac:dyDescent="0.25">
      <c r="A11" s="30">
        <v>1</v>
      </c>
      <c r="B11" s="31" t="s">
        <v>226</v>
      </c>
      <c r="C11" s="79">
        <v>2506</v>
      </c>
      <c r="D11" s="35" t="s">
        <v>768</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2506</v>
      </c>
      <c r="H11" s="12">
        <f t="shared" ref="H11:H62" si="2">LEN(TRIM(D11))</f>
        <v>5</v>
      </c>
      <c r="I11" s="12" t="str">
        <f t="shared" ref="I11:I62" si="3">IF(H11&gt;=3,MID(TRIM(D11),1,3),"NO")</f>
        <v>+/-</v>
      </c>
      <c r="J11" s="12" t="str">
        <f t="shared" ref="J11:J62" si="4">IF(TRIM(I11)="+/-",MID(TRIM(D11),4,H11-3),D11)</f>
        <v>72</v>
      </c>
      <c r="K11" s="13">
        <f t="shared" ref="K11:K62" si="5">IF(TRIM(J11)="*****",0,IF(ISERROR(VALUE(J11)),"NA",VALUE(J11/$I$4)))</f>
        <v>43.768996960486319</v>
      </c>
      <c r="L11" s="13">
        <f t="shared" ref="L11:L62" si="6">IF(AND(ISNUMBER(G11),ISNUMBER($I$6)),$I$6-G11,"N/A")</f>
        <v>-940</v>
      </c>
      <c r="M11" s="13">
        <f t="shared" ref="M11:M62" si="7">IF(AND(ISNUMBER(K11),ISNUMBER($I$7)),SQRT(K11^2+($I$7)^2),"N/A")</f>
        <v>43.785879891475027</v>
      </c>
      <c r="N11" s="13">
        <f>IF(AND(ISNUMBER(L11),ISNUMBER(M11),M11&lt;&gt;0),L11/M11,"NA")</f>
        <v>-21.468108036879144</v>
      </c>
      <c r="O11" s="12" t="s">
        <v>208</v>
      </c>
    </row>
    <row r="12" spans="1:16" x14ac:dyDescent="0.25">
      <c r="A12" s="30">
        <v>2</v>
      </c>
      <c r="B12" s="31" t="s">
        <v>257</v>
      </c>
      <c r="C12" s="79">
        <v>2398</v>
      </c>
      <c r="D12" s="33" t="s">
        <v>769</v>
      </c>
      <c r="E12" s="48" t="str">
        <f t="shared" si="0"/>
        <v>Significantly Different</v>
      </c>
      <c r="G12" s="12">
        <f t="shared" si="1"/>
        <v>2398</v>
      </c>
      <c r="H12" s="12">
        <f t="shared" si="2"/>
        <v>5</v>
      </c>
      <c r="I12" s="12" t="str">
        <f t="shared" si="3"/>
        <v>+/-</v>
      </c>
      <c r="J12" s="12" t="str">
        <f t="shared" si="4"/>
        <v>15</v>
      </c>
      <c r="K12" s="13">
        <f t="shared" si="5"/>
        <v>9.1185410334346511</v>
      </c>
      <c r="L12" s="13">
        <f t="shared" si="6"/>
        <v>-832</v>
      </c>
      <c r="M12" s="13">
        <f t="shared" si="7"/>
        <v>9.1992376598307342</v>
      </c>
      <c r="N12" s="13">
        <f t="shared" ref="N12:N62" si="8">IF(AND(ISNUMBER(L12),ISNUMBER(M12),M12&lt;&gt;0),L12/M12,"NA")</f>
        <v>-90.442276932685402</v>
      </c>
      <c r="O12" s="12" t="s">
        <v>211</v>
      </c>
    </row>
    <row r="13" spans="1:16" x14ac:dyDescent="0.25">
      <c r="A13" s="30">
        <v>3</v>
      </c>
      <c r="B13" s="31" t="s">
        <v>233</v>
      </c>
      <c r="C13" s="79">
        <v>2354</v>
      </c>
      <c r="D13" s="33" t="s">
        <v>468</v>
      </c>
      <c r="E13" s="48" t="str">
        <f t="shared" si="0"/>
        <v>Significantly Different</v>
      </c>
      <c r="G13" s="12">
        <f t="shared" si="1"/>
        <v>2354</v>
      </c>
      <c r="H13" s="12">
        <f t="shared" si="2"/>
        <v>5</v>
      </c>
      <c r="I13" s="12" t="str">
        <f t="shared" si="3"/>
        <v>+/-</v>
      </c>
      <c r="J13" s="12" t="str">
        <f t="shared" si="4"/>
        <v>42</v>
      </c>
      <c r="K13" s="13">
        <f t="shared" si="5"/>
        <v>25.531914893617021</v>
      </c>
      <c r="L13" s="13">
        <f t="shared" si="6"/>
        <v>-788</v>
      </c>
      <c r="M13" s="13">
        <f t="shared" si="7"/>
        <v>25.560846251220227</v>
      </c>
      <c r="N13" s="13">
        <f t="shared" si="8"/>
        <v>-30.828400290635226</v>
      </c>
      <c r="O13" s="12" t="s">
        <v>213</v>
      </c>
    </row>
    <row r="14" spans="1:16" x14ac:dyDescent="0.25">
      <c r="A14" s="30">
        <v>4</v>
      </c>
      <c r="B14" s="31" t="s">
        <v>218</v>
      </c>
      <c r="C14" s="79">
        <v>2345</v>
      </c>
      <c r="D14" s="33" t="s">
        <v>421</v>
      </c>
      <c r="E14" s="48" t="str">
        <f t="shared" si="0"/>
        <v>Significantly Different</v>
      </c>
      <c r="G14" s="12">
        <f t="shared" si="1"/>
        <v>2345</v>
      </c>
      <c r="H14" s="12">
        <f t="shared" si="2"/>
        <v>4</v>
      </c>
      <c r="I14" s="12" t="str">
        <f t="shared" si="3"/>
        <v>+/-</v>
      </c>
      <c r="J14" s="12" t="str">
        <f t="shared" si="4"/>
        <v>9</v>
      </c>
      <c r="K14" s="13">
        <f t="shared" si="5"/>
        <v>5.4711246200607899</v>
      </c>
      <c r="L14" s="13">
        <f t="shared" si="6"/>
        <v>-779</v>
      </c>
      <c r="M14" s="13">
        <f t="shared" si="7"/>
        <v>5.604586296226679</v>
      </c>
      <c r="N14" s="13">
        <f t="shared" si="8"/>
        <v>-138.99330991200301</v>
      </c>
      <c r="O14" s="12" t="s">
        <v>215</v>
      </c>
    </row>
    <row r="15" spans="1:16" x14ac:dyDescent="0.25">
      <c r="A15" s="30">
        <v>5</v>
      </c>
      <c r="B15" s="31" t="s">
        <v>247</v>
      </c>
      <c r="C15" s="79">
        <v>2207</v>
      </c>
      <c r="D15" s="33" t="s">
        <v>428</v>
      </c>
      <c r="E15" s="48" t="str">
        <f t="shared" si="0"/>
        <v>Significantly Different</v>
      </c>
      <c r="G15" s="12">
        <f t="shared" si="1"/>
        <v>2207</v>
      </c>
      <c r="H15" s="12">
        <f t="shared" si="2"/>
        <v>5</v>
      </c>
      <c r="I15" s="12" t="str">
        <f t="shared" si="3"/>
        <v>+/-</v>
      </c>
      <c r="J15" s="12" t="str">
        <f t="shared" si="4"/>
        <v>14</v>
      </c>
      <c r="K15" s="13">
        <f t="shared" si="5"/>
        <v>8.5106382978723403</v>
      </c>
      <c r="L15" s="13">
        <f t="shared" si="6"/>
        <v>-641</v>
      </c>
      <c r="M15" s="13">
        <f t="shared" si="7"/>
        <v>8.5970429323592406</v>
      </c>
      <c r="N15" s="13">
        <f t="shared" si="8"/>
        <v>-74.560520988824905</v>
      </c>
      <c r="O15" s="12" t="s">
        <v>218</v>
      </c>
    </row>
    <row r="16" spans="1:16" x14ac:dyDescent="0.25">
      <c r="A16" s="30">
        <v>6</v>
      </c>
      <c r="B16" s="31" t="s">
        <v>259</v>
      </c>
      <c r="C16" s="79">
        <v>2098</v>
      </c>
      <c r="D16" s="33" t="s">
        <v>428</v>
      </c>
      <c r="E16" s="48" t="str">
        <f t="shared" si="0"/>
        <v>Significantly Different</v>
      </c>
      <c r="G16" s="12">
        <f t="shared" si="1"/>
        <v>2098</v>
      </c>
      <c r="H16" s="12">
        <f t="shared" si="2"/>
        <v>5</v>
      </c>
      <c r="I16" s="12" t="str">
        <f t="shared" si="3"/>
        <v>+/-</v>
      </c>
      <c r="J16" s="12" t="str">
        <f t="shared" si="4"/>
        <v>14</v>
      </c>
      <c r="K16" s="13">
        <f t="shared" si="5"/>
        <v>8.5106382978723403</v>
      </c>
      <c r="L16" s="13">
        <f t="shared" si="6"/>
        <v>-532</v>
      </c>
      <c r="M16" s="13">
        <f t="shared" si="7"/>
        <v>8.5970429323592406</v>
      </c>
      <c r="N16" s="13">
        <f t="shared" si="8"/>
        <v>-61.881742848759522</v>
      </c>
      <c r="O16" s="12" t="s">
        <v>220</v>
      </c>
    </row>
    <row r="17" spans="1:15" x14ac:dyDescent="0.25">
      <c r="A17" s="30">
        <v>7</v>
      </c>
      <c r="B17" s="31" t="s">
        <v>222</v>
      </c>
      <c r="C17" s="79">
        <v>2056</v>
      </c>
      <c r="D17" s="33" t="s">
        <v>770</v>
      </c>
      <c r="E17" s="48" t="str">
        <f t="shared" si="0"/>
        <v>Significantly Different</v>
      </c>
      <c r="G17" s="12">
        <f t="shared" si="1"/>
        <v>2056</v>
      </c>
      <c r="H17" s="12">
        <f t="shared" si="2"/>
        <v>5</v>
      </c>
      <c r="I17" s="12" t="str">
        <f t="shared" si="3"/>
        <v>+/-</v>
      </c>
      <c r="J17" s="12" t="str">
        <f t="shared" si="4"/>
        <v>21</v>
      </c>
      <c r="K17" s="13">
        <f t="shared" si="5"/>
        <v>12.76595744680851</v>
      </c>
      <c r="L17" s="13">
        <f t="shared" si="6"/>
        <v>-490</v>
      </c>
      <c r="M17" s="13">
        <f t="shared" si="7"/>
        <v>12.823722255154399</v>
      </c>
      <c r="N17" s="13">
        <f t="shared" si="8"/>
        <v>-38.210434556397864</v>
      </c>
      <c r="O17" s="12" t="s">
        <v>222</v>
      </c>
    </row>
    <row r="18" spans="1:15" x14ac:dyDescent="0.25">
      <c r="A18" s="30">
        <v>8</v>
      </c>
      <c r="B18" s="31" t="s">
        <v>244</v>
      </c>
      <c r="C18" s="79">
        <v>1955</v>
      </c>
      <c r="D18" s="33" t="s">
        <v>428</v>
      </c>
      <c r="E18" s="48" t="str">
        <f t="shared" si="0"/>
        <v>Significantly Different</v>
      </c>
      <c r="G18" s="12">
        <f t="shared" si="1"/>
        <v>1955</v>
      </c>
      <c r="H18" s="12">
        <f t="shared" si="2"/>
        <v>5</v>
      </c>
      <c r="I18" s="12" t="str">
        <f t="shared" si="3"/>
        <v>+/-</v>
      </c>
      <c r="J18" s="12" t="str">
        <f t="shared" si="4"/>
        <v>14</v>
      </c>
      <c r="K18" s="13">
        <f t="shared" si="5"/>
        <v>8.5106382978723403</v>
      </c>
      <c r="L18" s="13">
        <f t="shared" si="6"/>
        <v>-389</v>
      </c>
      <c r="M18" s="13">
        <f t="shared" si="7"/>
        <v>8.5970429323592406</v>
      </c>
      <c r="N18" s="13">
        <f t="shared" si="8"/>
        <v>-45.248116481517769</v>
      </c>
      <c r="O18" s="12" t="s">
        <v>224</v>
      </c>
    </row>
    <row r="19" spans="1:15" x14ac:dyDescent="0.25">
      <c r="A19" s="30">
        <v>9</v>
      </c>
      <c r="B19" s="31" t="s">
        <v>211</v>
      </c>
      <c r="C19" s="79">
        <v>1895</v>
      </c>
      <c r="D19" s="33" t="s">
        <v>771</v>
      </c>
      <c r="E19" s="48" t="str">
        <f t="shared" si="0"/>
        <v>Significantly Different</v>
      </c>
      <c r="G19" s="12">
        <f t="shared" si="1"/>
        <v>1895</v>
      </c>
      <c r="H19" s="12">
        <f t="shared" si="2"/>
        <v>5</v>
      </c>
      <c r="I19" s="12" t="str">
        <f t="shared" si="3"/>
        <v>+/-</v>
      </c>
      <c r="J19" s="12" t="str">
        <f t="shared" si="4"/>
        <v>34</v>
      </c>
      <c r="K19" s="13">
        <f t="shared" si="5"/>
        <v>20.668693009118542</v>
      </c>
      <c r="L19" s="13">
        <f t="shared" si="6"/>
        <v>-329</v>
      </c>
      <c r="M19" s="13">
        <f t="shared" si="7"/>
        <v>20.704421113588332</v>
      </c>
      <c r="N19" s="13">
        <f t="shared" si="8"/>
        <v>-15.890325945122754</v>
      </c>
      <c r="O19" s="12" t="s">
        <v>226</v>
      </c>
    </row>
    <row r="20" spans="1:15" x14ac:dyDescent="0.25">
      <c r="A20" s="30">
        <v>10</v>
      </c>
      <c r="B20" s="31" t="s">
        <v>214</v>
      </c>
      <c r="C20" s="79">
        <v>1892</v>
      </c>
      <c r="D20" s="35" t="s">
        <v>772</v>
      </c>
      <c r="E20" s="48" t="str">
        <f t="shared" si="0"/>
        <v>Significantly Different</v>
      </c>
      <c r="G20" s="12">
        <f t="shared" si="1"/>
        <v>1892</v>
      </c>
      <c r="H20" s="12">
        <f t="shared" si="2"/>
        <v>5</v>
      </c>
      <c r="I20" s="12" t="str">
        <f t="shared" si="3"/>
        <v>+/-</v>
      </c>
      <c r="J20" s="12" t="str">
        <f t="shared" si="4"/>
        <v>26</v>
      </c>
      <c r="K20" s="13">
        <f t="shared" si="5"/>
        <v>15.805471124620061</v>
      </c>
      <c r="L20" s="13">
        <f t="shared" si="6"/>
        <v>-326</v>
      </c>
      <c r="M20" s="13">
        <f t="shared" si="7"/>
        <v>15.852163903228325</v>
      </c>
      <c r="N20" s="13">
        <f t="shared" si="8"/>
        <v>-20.565015728458967</v>
      </c>
      <c r="O20" s="12" t="s">
        <v>229</v>
      </c>
    </row>
    <row r="21" spans="1:15" x14ac:dyDescent="0.25">
      <c r="A21" s="30">
        <v>11</v>
      </c>
      <c r="B21" s="31" t="s">
        <v>256</v>
      </c>
      <c r="C21" s="79">
        <v>1883</v>
      </c>
      <c r="D21" s="33" t="s">
        <v>773</v>
      </c>
      <c r="E21" s="48" t="str">
        <f t="shared" si="0"/>
        <v>Significantly Different</v>
      </c>
      <c r="G21" s="12">
        <f t="shared" si="1"/>
        <v>1883</v>
      </c>
      <c r="H21" s="12">
        <f t="shared" si="2"/>
        <v>5</v>
      </c>
      <c r="I21" s="12" t="str">
        <f t="shared" si="3"/>
        <v>+/-</v>
      </c>
      <c r="J21" s="12" t="str">
        <f t="shared" si="4"/>
        <v>13</v>
      </c>
      <c r="K21" s="13">
        <f t="shared" si="5"/>
        <v>7.9027355623100304</v>
      </c>
      <c r="L21" s="13">
        <f t="shared" si="6"/>
        <v>-317</v>
      </c>
      <c r="M21" s="13">
        <f t="shared" si="7"/>
        <v>7.9957121203440149</v>
      </c>
      <c r="N21" s="13">
        <f t="shared" si="8"/>
        <v>-39.646249793490703</v>
      </c>
      <c r="O21" s="12" t="s">
        <v>231</v>
      </c>
    </row>
    <row r="22" spans="1:15" x14ac:dyDescent="0.25">
      <c r="A22" s="30">
        <v>12</v>
      </c>
      <c r="B22" s="31" t="s">
        <v>245</v>
      </c>
      <c r="C22" s="79">
        <v>1830</v>
      </c>
      <c r="D22" s="33" t="s">
        <v>774</v>
      </c>
      <c r="E22" s="48" t="str">
        <f t="shared" si="0"/>
        <v>Significantly Different</v>
      </c>
      <c r="G22" s="12">
        <f t="shared" si="1"/>
        <v>1830</v>
      </c>
      <c r="H22" s="12">
        <f t="shared" si="2"/>
        <v>5</v>
      </c>
      <c r="I22" s="12" t="str">
        <f t="shared" si="3"/>
        <v>+/-</v>
      </c>
      <c r="J22" s="12" t="str">
        <f t="shared" si="4"/>
        <v>25</v>
      </c>
      <c r="K22" s="13">
        <f t="shared" si="5"/>
        <v>15.19756838905775</v>
      </c>
      <c r="L22" s="13">
        <f t="shared" si="6"/>
        <v>-264</v>
      </c>
      <c r="M22" s="13">
        <f t="shared" si="7"/>
        <v>15.246123044357995</v>
      </c>
      <c r="N22" s="13">
        <f t="shared" si="8"/>
        <v>-17.315877566506735</v>
      </c>
      <c r="O22" s="12" t="s">
        <v>233</v>
      </c>
    </row>
    <row r="23" spans="1:15" x14ac:dyDescent="0.25">
      <c r="A23" s="30">
        <v>13</v>
      </c>
      <c r="B23" s="31" t="s">
        <v>262</v>
      </c>
      <c r="C23" s="79">
        <v>1752</v>
      </c>
      <c r="D23" s="33" t="s">
        <v>773</v>
      </c>
      <c r="E23" s="48" t="str">
        <f t="shared" si="0"/>
        <v>Significantly Different</v>
      </c>
      <c r="G23" s="12">
        <f t="shared" si="1"/>
        <v>1752</v>
      </c>
      <c r="H23" s="12">
        <f t="shared" si="2"/>
        <v>5</v>
      </c>
      <c r="I23" s="12" t="str">
        <f t="shared" si="3"/>
        <v>+/-</v>
      </c>
      <c r="J23" s="12" t="str">
        <f t="shared" si="4"/>
        <v>13</v>
      </c>
      <c r="K23" s="13">
        <f t="shared" si="5"/>
        <v>7.9027355623100304</v>
      </c>
      <c r="L23" s="13">
        <f t="shared" si="6"/>
        <v>-186</v>
      </c>
      <c r="M23" s="13">
        <f t="shared" si="7"/>
        <v>7.9957121203440149</v>
      </c>
      <c r="N23" s="13">
        <f t="shared" si="8"/>
        <v>-23.262468333089181</v>
      </c>
      <c r="O23" s="12" t="s">
        <v>221</v>
      </c>
    </row>
    <row r="24" spans="1:15" x14ac:dyDescent="0.25">
      <c r="A24" s="30">
        <v>14</v>
      </c>
      <c r="B24" s="31" t="s">
        <v>220</v>
      </c>
      <c r="C24" s="79">
        <v>1741</v>
      </c>
      <c r="D24" s="33" t="s">
        <v>428</v>
      </c>
      <c r="E24" s="48" t="str">
        <f t="shared" si="0"/>
        <v>Significantly Different</v>
      </c>
      <c r="G24" s="12">
        <f t="shared" si="1"/>
        <v>1741</v>
      </c>
      <c r="H24" s="12">
        <f t="shared" si="2"/>
        <v>5</v>
      </c>
      <c r="I24" s="12" t="str">
        <f t="shared" si="3"/>
        <v>+/-</v>
      </c>
      <c r="J24" s="12" t="str">
        <f t="shared" si="4"/>
        <v>14</v>
      </c>
      <c r="K24" s="13">
        <f t="shared" si="5"/>
        <v>8.5106382978723403</v>
      </c>
      <c r="L24" s="13">
        <f t="shared" si="6"/>
        <v>-175</v>
      </c>
      <c r="M24" s="13">
        <f t="shared" si="7"/>
        <v>8.5970429323592406</v>
      </c>
      <c r="N24" s="13">
        <f t="shared" si="8"/>
        <v>-20.355836463407737</v>
      </c>
      <c r="O24" s="12" t="s">
        <v>235</v>
      </c>
    </row>
    <row r="25" spans="1:15" x14ac:dyDescent="0.25">
      <c r="A25" s="30">
        <v>15</v>
      </c>
      <c r="B25" s="31" t="s">
        <v>239</v>
      </c>
      <c r="C25" s="79">
        <v>1690</v>
      </c>
      <c r="D25" s="33" t="s">
        <v>428</v>
      </c>
      <c r="E25" s="48" t="str">
        <f t="shared" si="0"/>
        <v>Significantly Different</v>
      </c>
      <c r="G25" s="12">
        <f t="shared" si="1"/>
        <v>1690</v>
      </c>
      <c r="H25" s="12">
        <f t="shared" si="2"/>
        <v>5</v>
      </c>
      <c r="I25" s="12" t="str">
        <f t="shared" si="3"/>
        <v>+/-</v>
      </c>
      <c r="J25" s="12" t="str">
        <f t="shared" si="4"/>
        <v>14</v>
      </c>
      <c r="K25" s="13">
        <f t="shared" si="5"/>
        <v>8.5106382978723403</v>
      </c>
      <c r="L25" s="13">
        <f t="shared" si="6"/>
        <v>-124</v>
      </c>
      <c r="M25" s="13">
        <f t="shared" si="7"/>
        <v>8.5970429323592406</v>
      </c>
      <c r="N25" s="13">
        <f t="shared" si="8"/>
        <v>-14.423564122643196</v>
      </c>
      <c r="O25" s="12" t="s">
        <v>237</v>
      </c>
    </row>
    <row r="26" spans="1:15" x14ac:dyDescent="0.25">
      <c r="A26" s="30">
        <v>16</v>
      </c>
      <c r="B26" s="31" t="s">
        <v>235</v>
      </c>
      <c r="C26" s="79">
        <v>1665</v>
      </c>
      <c r="D26" s="33" t="s">
        <v>418</v>
      </c>
      <c r="E26" s="48" t="str">
        <f t="shared" si="0"/>
        <v>Significantly Different</v>
      </c>
      <c r="G26" s="12">
        <f t="shared" si="1"/>
        <v>1665</v>
      </c>
      <c r="H26" s="12">
        <f t="shared" si="2"/>
        <v>5</v>
      </c>
      <c r="I26" s="12" t="str">
        <f t="shared" si="3"/>
        <v>+/-</v>
      </c>
      <c r="J26" s="12" t="str">
        <f t="shared" si="4"/>
        <v>10</v>
      </c>
      <c r="K26" s="13">
        <f t="shared" si="5"/>
        <v>6.0790273556230998</v>
      </c>
      <c r="L26" s="13">
        <f t="shared" si="6"/>
        <v>-99</v>
      </c>
      <c r="M26" s="13">
        <f t="shared" si="7"/>
        <v>6.1994158219973068</v>
      </c>
      <c r="N26" s="13">
        <f t="shared" si="8"/>
        <v>-15.969246593964479</v>
      </c>
      <c r="O26" s="12" t="s">
        <v>219</v>
      </c>
    </row>
    <row r="27" spans="1:15" x14ac:dyDescent="0.25">
      <c r="A27" s="30">
        <v>17</v>
      </c>
      <c r="B27" s="31" t="s">
        <v>258</v>
      </c>
      <c r="C27" s="79">
        <v>1603</v>
      </c>
      <c r="D27" s="33" t="s">
        <v>421</v>
      </c>
      <c r="E27" s="48" t="str">
        <f t="shared" si="0"/>
        <v>Significantly Different</v>
      </c>
      <c r="G27" s="12">
        <f t="shared" si="1"/>
        <v>1603</v>
      </c>
      <c r="H27" s="12">
        <f t="shared" si="2"/>
        <v>4</v>
      </c>
      <c r="I27" s="12" t="str">
        <f t="shared" si="3"/>
        <v>+/-</v>
      </c>
      <c r="J27" s="12" t="str">
        <f t="shared" si="4"/>
        <v>9</v>
      </c>
      <c r="K27" s="13">
        <f t="shared" si="5"/>
        <v>5.4711246200607899</v>
      </c>
      <c r="L27" s="13">
        <f t="shared" si="6"/>
        <v>-37</v>
      </c>
      <c r="M27" s="13">
        <f t="shared" si="7"/>
        <v>5.604586296226679</v>
      </c>
      <c r="N27" s="13">
        <f t="shared" si="8"/>
        <v>-6.6017361575662541</v>
      </c>
      <c r="O27" s="12" t="s">
        <v>236</v>
      </c>
    </row>
    <row r="28" spans="1:15" x14ac:dyDescent="0.25">
      <c r="A28" s="30">
        <v>18</v>
      </c>
      <c r="B28" s="31" t="s">
        <v>224</v>
      </c>
      <c r="C28" s="79">
        <v>1566</v>
      </c>
      <c r="D28" s="33" t="s">
        <v>775</v>
      </c>
      <c r="E28" s="48" t="str">
        <f t="shared" si="0"/>
        <v>Not Significantly Different</v>
      </c>
      <c r="G28" s="12">
        <f t="shared" si="1"/>
        <v>1566</v>
      </c>
      <c r="H28" s="12">
        <f t="shared" si="2"/>
        <v>5</v>
      </c>
      <c r="I28" s="12" t="str">
        <f t="shared" si="3"/>
        <v>+/-</v>
      </c>
      <c r="J28" s="12" t="str">
        <f t="shared" si="4"/>
        <v>28</v>
      </c>
      <c r="K28" s="13">
        <f t="shared" si="5"/>
        <v>17.021276595744681</v>
      </c>
      <c r="L28" s="13">
        <f t="shared" si="6"/>
        <v>0</v>
      </c>
      <c r="M28" s="13">
        <f t="shared" si="7"/>
        <v>17.064642975827596</v>
      </c>
      <c r="N28" s="13">
        <f t="shared" si="8"/>
        <v>0</v>
      </c>
      <c r="O28" s="12" t="s">
        <v>225</v>
      </c>
    </row>
    <row r="29" spans="1:15" x14ac:dyDescent="0.25">
      <c r="A29" s="30">
        <v>19</v>
      </c>
      <c r="B29" s="31" t="s">
        <v>209</v>
      </c>
      <c r="C29" s="79">
        <v>1560</v>
      </c>
      <c r="D29" s="33" t="s">
        <v>772</v>
      </c>
      <c r="E29" s="48" t="str">
        <f t="shared" si="0"/>
        <v>Not Significantly Different</v>
      </c>
      <c r="G29" s="12">
        <f t="shared" si="1"/>
        <v>1560</v>
      </c>
      <c r="H29" s="12">
        <f t="shared" si="2"/>
        <v>5</v>
      </c>
      <c r="I29" s="12" t="str">
        <f t="shared" si="3"/>
        <v>+/-</v>
      </c>
      <c r="J29" s="12" t="str">
        <f t="shared" si="4"/>
        <v>26</v>
      </c>
      <c r="K29" s="13">
        <f t="shared" si="5"/>
        <v>15.805471124620061</v>
      </c>
      <c r="L29" s="13">
        <f t="shared" si="6"/>
        <v>6</v>
      </c>
      <c r="M29" s="13">
        <f t="shared" si="7"/>
        <v>15.852163903228325</v>
      </c>
      <c r="N29" s="13">
        <f t="shared" si="8"/>
        <v>0.3784972219961773</v>
      </c>
      <c r="O29" s="12" t="s">
        <v>241</v>
      </c>
    </row>
    <row r="30" spans="1:15" x14ac:dyDescent="0.25">
      <c r="A30" s="30">
        <v>20</v>
      </c>
      <c r="B30" s="31" t="s">
        <v>240</v>
      </c>
      <c r="C30" s="79">
        <v>1559</v>
      </c>
      <c r="D30" s="33" t="s">
        <v>418</v>
      </c>
      <c r="E30" s="48" t="str">
        <f t="shared" si="0"/>
        <v>Not Significantly Different</v>
      </c>
      <c r="G30" s="12">
        <f t="shared" si="1"/>
        <v>1559</v>
      </c>
      <c r="H30" s="12">
        <f t="shared" si="2"/>
        <v>5</v>
      </c>
      <c r="I30" s="12" t="str">
        <f t="shared" si="3"/>
        <v>+/-</v>
      </c>
      <c r="J30" s="12" t="str">
        <f t="shared" si="4"/>
        <v>10</v>
      </c>
      <c r="K30" s="13">
        <f t="shared" si="5"/>
        <v>6.0790273556230998</v>
      </c>
      <c r="L30" s="13">
        <f t="shared" si="6"/>
        <v>7</v>
      </c>
      <c r="M30" s="13">
        <f t="shared" si="7"/>
        <v>6.1994158219973068</v>
      </c>
      <c r="N30" s="13">
        <f t="shared" si="8"/>
        <v>1.1291386480580945</v>
      </c>
      <c r="O30" s="12" t="s">
        <v>207</v>
      </c>
    </row>
    <row r="31" spans="1:15" x14ac:dyDescent="0.25">
      <c r="A31" s="30">
        <v>21</v>
      </c>
      <c r="B31" s="31" t="s">
        <v>232</v>
      </c>
      <c r="C31" s="79">
        <v>1531</v>
      </c>
      <c r="D31" s="33" t="s">
        <v>769</v>
      </c>
      <c r="E31" s="48" t="str">
        <f t="shared" si="0"/>
        <v>Significantly Different</v>
      </c>
      <c r="G31" s="12">
        <f t="shared" si="1"/>
        <v>1531</v>
      </c>
      <c r="H31" s="12">
        <f t="shared" si="2"/>
        <v>5</v>
      </c>
      <c r="I31" s="12" t="str">
        <f t="shared" si="3"/>
        <v>+/-</v>
      </c>
      <c r="J31" s="12" t="str">
        <f t="shared" si="4"/>
        <v>15</v>
      </c>
      <c r="K31" s="13">
        <f t="shared" si="5"/>
        <v>9.1185410334346511</v>
      </c>
      <c r="L31" s="13">
        <f t="shared" si="6"/>
        <v>35</v>
      </c>
      <c r="M31" s="13">
        <f t="shared" si="7"/>
        <v>9.1992376598307342</v>
      </c>
      <c r="N31" s="13">
        <f t="shared" si="8"/>
        <v>3.8046630921201792</v>
      </c>
      <c r="O31" s="12" t="s">
        <v>244</v>
      </c>
    </row>
    <row r="32" spans="1:15" x14ac:dyDescent="0.25">
      <c r="A32" s="30">
        <v>22</v>
      </c>
      <c r="B32" s="31" t="s">
        <v>254</v>
      </c>
      <c r="C32" s="79">
        <v>1528</v>
      </c>
      <c r="D32" s="33" t="s">
        <v>776</v>
      </c>
      <c r="E32" s="48" t="str">
        <f t="shared" si="0"/>
        <v>Significantly Different</v>
      </c>
      <c r="G32" s="12">
        <f t="shared" si="1"/>
        <v>1528</v>
      </c>
      <c r="H32" s="12">
        <f t="shared" si="2"/>
        <v>5</v>
      </c>
      <c r="I32" s="12" t="str">
        <f t="shared" si="3"/>
        <v>+/-</v>
      </c>
      <c r="J32" s="12" t="str">
        <f t="shared" si="4"/>
        <v>16</v>
      </c>
      <c r="K32" s="13">
        <f t="shared" si="5"/>
        <v>9.7264437689969601</v>
      </c>
      <c r="L32" s="13">
        <f t="shared" si="6"/>
        <v>38</v>
      </c>
      <c r="M32" s="13">
        <f t="shared" si="7"/>
        <v>9.8021370799982357</v>
      </c>
      <c r="N32" s="13">
        <f t="shared" si="8"/>
        <v>3.8767056295857105</v>
      </c>
      <c r="O32" s="12" t="s">
        <v>247</v>
      </c>
    </row>
    <row r="33" spans="1:15" x14ac:dyDescent="0.25">
      <c r="A33" s="30">
        <v>23</v>
      </c>
      <c r="B33" s="31" t="s">
        <v>229</v>
      </c>
      <c r="C33" s="79">
        <v>1471</v>
      </c>
      <c r="D33" s="33" t="s">
        <v>421</v>
      </c>
      <c r="E33" s="48" t="str">
        <f t="shared" si="0"/>
        <v>Significantly Different</v>
      </c>
      <c r="G33" s="12">
        <f t="shared" si="1"/>
        <v>1471</v>
      </c>
      <c r="H33" s="12">
        <f t="shared" si="2"/>
        <v>4</v>
      </c>
      <c r="I33" s="12" t="str">
        <f t="shared" si="3"/>
        <v>+/-</v>
      </c>
      <c r="J33" s="12" t="str">
        <f t="shared" si="4"/>
        <v>9</v>
      </c>
      <c r="K33" s="13">
        <f t="shared" si="5"/>
        <v>5.4711246200607899</v>
      </c>
      <c r="L33" s="13">
        <f t="shared" si="6"/>
        <v>95</v>
      </c>
      <c r="M33" s="13">
        <f t="shared" si="7"/>
        <v>5.604586296226679</v>
      </c>
      <c r="N33" s="13">
        <f t="shared" si="8"/>
        <v>16.950403647805246</v>
      </c>
      <c r="O33" s="12" t="s">
        <v>249</v>
      </c>
    </row>
    <row r="34" spans="1:15" x14ac:dyDescent="0.25">
      <c r="A34" s="30">
        <v>24</v>
      </c>
      <c r="B34" s="31" t="s">
        <v>248</v>
      </c>
      <c r="C34" s="79">
        <v>1451</v>
      </c>
      <c r="D34" s="33" t="s">
        <v>423</v>
      </c>
      <c r="E34" s="48" t="str">
        <f t="shared" si="0"/>
        <v>Significantly Different</v>
      </c>
      <c r="G34" s="12">
        <f t="shared" si="1"/>
        <v>1451</v>
      </c>
      <c r="H34" s="12">
        <f t="shared" si="2"/>
        <v>4</v>
      </c>
      <c r="I34" s="12" t="str">
        <f t="shared" si="3"/>
        <v>+/-</v>
      </c>
      <c r="J34" s="12" t="str">
        <f t="shared" si="4"/>
        <v>7</v>
      </c>
      <c r="K34" s="13">
        <f t="shared" si="5"/>
        <v>4.2553191489361701</v>
      </c>
      <c r="L34" s="13">
        <f t="shared" si="6"/>
        <v>115</v>
      </c>
      <c r="M34" s="13">
        <f t="shared" si="7"/>
        <v>4.425598716887853</v>
      </c>
      <c r="N34" s="13">
        <f t="shared" si="8"/>
        <v>25.985184684993246</v>
      </c>
      <c r="O34" s="12" t="s">
        <v>240</v>
      </c>
    </row>
    <row r="35" spans="1:15" x14ac:dyDescent="0.25">
      <c r="A35" s="30">
        <v>25</v>
      </c>
      <c r="B35" s="31" t="s">
        <v>216</v>
      </c>
      <c r="C35" s="79">
        <v>1440</v>
      </c>
      <c r="D35" s="33" t="s">
        <v>777</v>
      </c>
      <c r="E35" s="48" t="str">
        <f t="shared" si="0"/>
        <v>Significantly Different</v>
      </c>
      <c r="G35" s="12">
        <f t="shared" si="1"/>
        <v>1440</v>
      </c>
      <c r="H35" s="12">
        <f t="shared" si="2"/>
        <v>5</v>
      </c>
      <c r="I35" s="12" t="str">
        <f t="shared" si="3"/>
        <v>+/-</v>
      </c>
      <c r="J35" s="12" t="str">
        <f t="shared" si="4"/>
        <v>29</v>
      </c>
      <c r="K35" s="13">
        <f t="shared" si="5"/>
        <v>17.62917933130699</v>
      </c>
      <c r="L35" s="13">
        <f t="shared" si="6"/>
        <v>126</v>
      </c>
      <c r="M35" s="13">
        <f t="shared" si="7"/>
        <v>17.671053925530252</v>
      </c>
      <c r="N35" s="13">
        <f t="shared" si="8"/>
        <v>7.130304764559714</v>
      </c>
      <c r="O35" s="12" t="s">
        <v>250</v>
      </c>
    </row>
    <row r="36" spans="1:15" x14ac:dyDescent="0.25">
      <c r="A36" s="30">
        <v>26</v>
      </c>
      <c r="B36" s="31" t="s">
        <v>230</v>
      </c>
      <c r="C36" s="79">
        <v>1425</v>
      </c>
      <c r="D36" s="33" t="s">
        <v>778</v>
      </c>
      <c r="E36" s="48" t="str">
        <f t="shared" si="0"/>
        <v>Significantly Different</v>
      </c>
      <c r="G36" s="12">
        <f t="shared" si="1"/>
        <v>1425</v>
      </c>
      <c r="H36" s="12">
        <f t="shared" si="2"/>
        <v>5</v>
      </c>
      <c r="I36" s="12" t="str">
        <f t="shared" si="3"/>
        <v>+/-</v>
      </c>
      <c r="J36" s="12" t="str">
        <f t="shared" si="4"/>
        <v>31</v>
      </c>
      <c r="K36" s="13">
        <f t="shared" si="5"/>
        <v>18.844984802431611</v>
      </c>
      <c r="L36" s="13">
        <f t="shared" si="6"/>
        <v>141</v>
      </c>
      <c r="M36" s="13">
        <f t="shared" si="7"/>
        <v>18.884163607305858</v>
      </c>
      <c r="N36" s="13">
        <f t="shared" si="8"/>
        <v>7.4665737351190007</v>
      </c>
      <c r="O36" s="12" t="s">
        <v>242</v>
      </c>
    </row>
    <row r="37" spans="1:15" x14ac:dyDescent="0.25">
      <c r="A37" s="30">
        <v>27</v>
      </c>
      <c r="B37" s="31" t="s">
        <v>213</v>
      </c>
      <c r="C37" s="79">
        <v>1417</v>
      </c>
      <c r="D37" s="33" t="s">
        <v>418</v>
      </c>
      <c r="E37" s="48" t="str">
        <f t="shared" si="0"/>
        <v>Significantly Different</v>
      </c>
      <c r="G37" s="12">
        <f t="shared" si="1"/>
        <v>1417</v>
      </c>
      <c r="H37" s="12">
        <f t="shared" si="2"/>
        <v>5</v>
      </c>
      <c r="I37" s="12" t="str">
        <f t="shared" si="3"/>
        <v>+/-</v>
      </c>
      <c r="J37" s="12" t="str">
        <f t="shared" si="4"/>
        <v>10</v>
      </c>
      <c r="K37" s="13">
        <f t="shared" si="5"/>
        <v>6.0790273556230998</v>
      </c>
      <c r="L37" s="13">
        <f t="shared" si="6"/>
        <v>149</v>
      </c>
      <c r="M37" s="13">
        <f t="shared" si="7"/>
        <v>6.1994158219973068</v>
      </c>
      <c r="N37" s="13">
        <f t="shared" si="8"/>
        <v>24.034522651522298</v>
      </c>
      <c r="O37" s="12" t="s">
        <v>223</v>
      </c>
    </row>
    <row r="38" spans="1:15" x14ac:dyDescent="0.25">
      <c r="A38" s="30">
        <v>28</v>
      </c>
      <c r="B38" s="31" t="s">
        <v>223</v>
      </c>
      <c r="C38" s="79">
        <v>1413</v>
      </c>
      <c r="D38" s="33" t="s">
        <v>779</v>
      </c>
      <c r="E38" s="48" t="str">
        <f t="shared" si="0"/>
        <v>Significantly Different</v>
      </c>
      <c r="G38" s="12">
        <f t="shared" si="1"/>
        <v>1413</v>
      </c>
      <c r="H38" s="12">
        <f t="shared" si="2"/>
        <v>5</v>
      </c>
      <c r="I38" s="12" t="str">
        <f t="shared" si="3"/>
        <v>+/-</v>
      </c>
      <c r="J38" s="12" t="str">
        <f t="shared" si="4"/>
        <v>24</v>
      </c>
      <c r="K38" s="13">
        <f t="shared" si="5"/>
        <v>14.589665653495441</v>
      </c>
      <c r="L38" s="13">
        <f t="shared" si="6"/>
        <v>153</v>
      </c>
      <c r="M38" s="13">
        <f t="shared" si="7"/>
        <v>14.640236569960239</v>
      </c>
      <c r="N38" s="13">
        <f t="shared" si="8"/>
        <v>10.450650798494271</v>
      </c>
      <c r="O38" s="12" t="s">
        <v>227</v>
      </c>
    </row>
    <row r="39" spans="1:15" x14ac:dyDescent="0.25">
      <c r="A39" s="30">
        <v>29</v>
      </c>
      <c r="B39" s="31" t="s">
        <v>231</v>
      </c>
      <c r="C39" s="79">
        <v>1395</v>
      </c>
      <c r="D39" s="33" t="s">
        <v>421</v>
      </c>
      <c r="E39" s="48" t="str">
        <f t="shared" si="0"/>
        <v>Significantly Different</v>
      </c>
      <c r="G39" s="12">
        <f t="shared" si="1"/>
        <v>1395</v>
      </c>
      <c r="H39" s="12">
        <f t="shared" si="2"/>
        <v>4</v>
      </c>
      <c r="I39" s="12" t="str">
        <f t="shared" si="3"/>
        <v>+/-</v>
      </c>
      <c r="J39" s="12" t="str">
        <f t="shared" si="4"/>
        <v>9</v>
      </c>
      <c r="K39" s="13">
        <f t="shared" si="5"/>
        <v>5.4711246200607899</v>
      </c>
      <c r="L39" s="13">
        <f t="shared" si="6"/>
        <v>171</v>
      </c>
      <c r="M39" s="13">
        <f t="shared" si="7"/>
        <v>5.604586296226679</v>
      </c>
      <c r="N39" s="13">
        <f t="shared" si="8"/>
        <v>30.510726566049446</v>
      </c>
      <c r="O39" s="12" t="s">
        <v>254</v>
      </c>
    </row>
    <row r="40" spans="1:15" x14ac:dyDescent="0.25">
      <c r="A40" s="30">
        <v>30</v>
      </c>
      <c r="B40" s="31" t="s">
        <v>234</v>
      </c>
      <c r="C40" s="79">
        <v>1387</v>
      </c>
      <c r="D40" s="33" t="s">
        <v>421</v>
      </c>
      <c r="E40" s="48" t="str">
        <f t="shared" si="0"/>
        <v>Significantly Different</v>
      </c>
      <c r="G40" s="12">
        <f t="shared" si="1"/>
        <v>1387</v>
      </c>
      <c r="H40" s="12">
        <f t="shared" si="2"/>
        <v>4</v>
      </c>
      <c r="I40" s="12" t="str">
        <f t="shared" si="3"/>
        <v>+/-</v>
      </c>
      <c r="J40" s="12" t="str">
        <f t="shared" si="4"/>
        <v>9</v>
      </c>
      <c r="K40" s="13">
        <f t="shared" si="5"/>
        <v>5.4711246200607899</v>
      </c>
      <c r="L40" s="13">
        <f t="shared" si="6"/>
        <v>179</v>
      </c>
      <c r="M40" s="13">
        <f t="shared" si="7"/>
        <v>5.604586296226679</v>
      </c>
      <c r="N40" s="13">
        <f t="shared" si="8"/>
        <v>31.938128978496202</v>
      </c>
      <c r="O40" s="12" t="s">
        <v>214</v>
      </c>
    </row>
    <row r="41" spans="1:15" x14ac:dyDescent="0.25">
      <c r="A41" s="30">
        <v>31</v>
      </c>
      <c r="B41" s="31" t="s">
        <v>236</v>
      </c>
      <c r="C41" s="79">
        <v>1364</v>
      </c>
      <c r="D41" s="33" t="s">
        <v>428</v>
      </c>
      <c r="E41" s="48" t="str">
        <f t="shared" si="0"/>
        <v>Significantly Different</v>
      </c>
      <c r="G41" s="12">
        <f t="shared" si="1"/>
        <v>1364</v>
      </c>
      <c r="H41" s="12">
        <f t="shared" si="2"/>
        <v>5</v>
      </c>
      <c r="I41" s="12" t="str">
        <f t="shared" si="3"/>
        <v>+/-</v>
      </c>
      <c r="J41" s="12" t="str">
        <f t="shared" si="4"/>
        <v>14</v>
      </c>
      <c r="K41" s="13">
        <f t="shared" si="5"/>
        <v>8.5106382978723403</v>
      </c>
      <c r="L41" s="13">
        <f t="shared" si="6"/>
        <v>202</v>
      </c>
      <c r="M41" s="13">
        <f t="shared" si="7"/>
        <v>8.5970429323592406</v>
      </c>
      <c r="N41" s="13">
        <f t="shared" si="8"/>
        <v>23.496451232047786</v>
      </c>
      <c r="O41" s="12" t="s">
        <v>257</v>
      </c>
    </row>
    <row r="42" spans="1:15" x14ac:dyDescent="0.25">
      <c r="A42" s="30">
        <v>32</v>
      </c>
      <c r="B42" s="31" t="s">
        <v>227</v>
      </c>
      <c r="C42" s="79">
        <v>1353</v>
      </c>
      <c r="D42" s="33" t="s">
        <v>780</v>
      </c>
      <c r="E42" s="48" t="str">
        <f t="shared" si="0"/>
        <v>Significantly Different</v>
      </c>
      <c r="G42" s="12">
        <f t="shared" si="1"/>
        <v>1353</v>
      </c>
      <c r="H42" s="12">
        <f t="shared" si="2"/>
        <v>5</v>
      </c>
      <c r="I42" s="12" t="str">
        <f t="shared" si="3"/>
        <v>+/-</v>
      </c>
      <c r="J42" s="12" t="str">
        <f t="shared" si="4"/>
        <v>12</v>
      </c>
      <c r="K42" s="13">
        <f t="shared" si="5"/>
        <v>7.2948328267477205</v>
      </c>
      <c r="L42" s="13">
        <f t="shared" si="6"/>
        <v>213</v>
      </c>
      <c r="M42" s="13">
        <f t="shared" si="7"/>
        <v>7.3954559638884136</v>
      </c>
      <c r="N42" s="13">
        <f t="shared" si="8"/>
        <v>28.801469583493805</v>
      </c>
      <c r="O42" s="12" t="s">
        <v>252</v>
      </c>
    </row>
    <row r="43" spans="1:15" x14ac:dyDescent="0.25">
      <c r="A43" s="30">
        <v>33</v>
      </c>
      <c r="B43" s="31" t="s">
        <v>207</v>
      </c>
      <c r="C43" s="79">
        <v>1349</v>
      </c>
      <c r="D43" s="33" t="s">
        <v>781</v>
      </c>
      <c r="E43" s="48" t="str">
        <f t="shared" si="0"/>
        <v>Significantly Different</v>
      </c>
      <c r="G43" s="12">
        <f t="shared" si="1"/>
        <v>1349</v>
      </c>
      <c r="H43" s="12">
        <f t="shared" si="2"/>
        <v>5</v>
      </c>
      <c r="I43" s="12" t="str">
        <f t="shared" si="3"/>
        <v>+/-</v>
      </c>
      <c r="J43" s="12" t="str">
        <f t="shared" si="4"/>
        <v>20</v>
      </c>
      <c r="K43" s="13">
        <f t="shared" si="5"/>
        <v>12.1580547112462</v>
      </c>
      <c r="L43" s="13">
        <f t="shared" si="6"/>
        <v>217</v>
      </c>
      <c r="M43" s="13">
        <f t="shared" si="7"/>
        <v>12.218693764280717</v>
      </c>
      <c r="N43" s="13">
        <f t="shared" si="8"/>
        <v>17.759672530165439</v>
      </c>
      <c r="O43" s="12" t="s">
        <v>259</v>
      </c>
    </row>
    <row r="44" spans="1:15" x14ac:dyDescent="0.25">
      <c r="A44" s="30">
        <v>34</v>
      </c>
      <c r="B44" s="31" t="s">
        <v>238</v>
      </c>
      <c r="C44" s="79">
        <v>1301</v>
      </c>
      <c r="D44" s="33" t="s">
        <v>782</v>
      </c>
      <c r="E44" s="48" t="str">
        <f t="shared" si="0"/>
        <v>Significantly Different</v>
      </c>
      <c r="G44" s="12">
        <f t="shared" si="1"/>
        <v>1301</v>
      </c>
      <c r="H44" s="12">
        <f t="shared" si="2"/>
        <v>5</v>
      </c>
      <c r="I44" s="12" t="str">
        <f t="shared" si="3"/>
        <v>+/-</v>
      </c>
      <c r="J44" s="12" t="str">
        <f t="shared" si="4"/>
        <v>27</v>
      </c>
      <c r="K44" s="13">
        <f t="shared" si="5"/>
        <v>16.413373860182372</v>
      </c>
      <c r="L44" s="13">
        <f t="shared" si="6"/>
        <v>265</v>
      </c>
      <c r="M44" s="13">
        <f t="shared" si="7"/>
        <v>16.458342092013233</v>
      </c>
      <c r="N44" s="13">
        <f t="shared" si="8"/>
        <v>16.101257254131145</v>
      </c>
      <c r="O44" s="12" t="s">
        <v>261</v>
      </c>
    </row>
    <row r="45" spans="1:15" x14ac:dyDescent="0.25">
      <c r="A45" s="30">
        <v>35</v>
      </c>
      <c r="B45" s="31" t="s">
        <v>261</v>
      </c>
      <c r="C45" s="79">
        <v>1284</v>
      </c>
      <c r="D45" s="33" t="s">
        <v>783</v>
      </c>
      <c r="E45" s="48" t="str">
        <f t="shared" si="0"/>
        <v>Significantly Different</v>
      </c>
      <c r="G45" s="12">
        <f t="shared" si="1"/>
        <v>1284</v>
      </c>
      <c r="H45" s="12">
        <f t="shared" si="2"/>
        <v>5</v>
      </c>
      <c r="I45" s="12" t="str">
        <f t="shared" si="3"/>
        <v>+/-</v>
      </c>
      <c r="J45" s="12" t="str">
        <f t="shared" si="4"/>
        <v>11</v>
      </c>
      <c r="K45" s="13">
        <f t="shared" si="5"/>
        <v>6.6869300911854106</v>
      </c>
      <c r="L45" s="13">
        <f t="shared" si="6"/>
        <v>282</v>
      </c>
      <c r="M45" s="13">
        <f t="shared" si="7"/>
        <v>6.7965592021270202</v>
      </c>
      <c r="N45" s="13">
        <f t="shared" si="8"/>
        <v>41.491582963295102</v>
      </c>
      <c r="O45" s="12" t="s">
        <v>230</v>
      </c>
    </row>
    <row r="46" spans="1:15" x14ac:dyDescent="0.25">
      <c r="A46" s="30">
        <v>36</v>
      </c>
      <c r="B46" s="31" t="s">
        <v>249</v>
      </c>
      <c r="C46" s="79">
        <v>1270</v>
      </c>
      <c r="D46" s="33" t="s">
        <v>425</v>
      </c>
      <c r="E46" s="48" t="str">
        <f t="shared" si="0"/>
        <v>Significantly Different</v>
      </c>
      <c r="G46" s="12">
        <f t="shared" si="1"/>
        <v>1270</v>
      </c>
      <c r="H46" s="12">
        <f t="shared" si="2"/>
        <v>4</v>
      </c>
      <c r="I46" s="12" t="str">
        <f t="shared" si="3"/>
        <v>+/-</v>
      </c>
      <c r="J46" s="12" t="str">
        <f t="shared" si="4"/>
        <v>8</v>
      </c>
      <c r="K46" s="13">
        <f t="shared" si="5"/>
        <v>4.86322188449848</v>
      </c>
      <c r="L46" s="13">
        <f t="shared" si="6"/>
        <v>296</v>
      </c>
      <c r="M46" s="13">
        <f t="shared" si="7"/>
        <v>5.0128943776506514</v>
      </c>
      <c r="N46" s="13">
        <f t="shared" si="8"/>
        <v>59.047723271345625</v>
      </c>
      <c r="O46" s="12" t="s">
        <v>243</v>
      </c>
    </row>
    <row r="47" spans="1:15" x14ac:dyDescent="0.25">
      <c r="A47" s="30">
        <v>37</v>
      </c>
      <c r="B47" s="31" t="s">
        <v>241</v>
      </c>
      <c r="C47" s="79">
        <v>1254</v>
      </c>
      <c r="D47" s="33" t="s">
        <v>769</v>
      </c>
      <c r="E47" s="48" t="str">
        <f t="shared" si="0"/>
        <v>Significantly Different</v>
      </c>
      <c r="G47" s="12">
        <f t="shared" si="1"/>
        <v>1254</v>
      </c>
      <c r="H47" s="12">
        <f t="shared" si="2"/>
        <v>5</v>
      </c>
      <c r="I47" s="12" t="str">
        <f t="shared" si="3"/>
        <v>+/-</v>
      </c>
      <c r="J47" s="12" t="str">
        <f t="shared" si="4"/>
        <v>15</v>
      </c>
      <c r="K47" s="13">
        <f t="shared" si="5"/>
        <v>9.1185410334346511</v>
      </c>
      <c r="L47" s="13">
        <f t="shared" si="6"/>
        <v>312</v>
      </c>
      <c r="M47" s="13">
        <f t="shared" si="7"/>
        <v>9.1992376598307342</v>
      </c>
      <c r="N47" s="13">
        <f t="shared" si="8"/>
        <v>33.915853849757021</v>
      </c>
      <c r="O47" s="12" t="s">
        <v>260</v>
      </c>
    </row>
    <row r="48" spans="1:15" x14ac:dyDescent="0.25">
      <c r="A48" s="30">
        <v>38</v>
      </c>
      <c r="B48" s="31" t="s">
        <v>221</v>
      </c>
      <c r="C48" s="79">
        <v>1249</v>
      </c>
      <c r="D48" s="33" t="s">
        <v>781</v>
      </c>
      <c r="E48" s="48" t="str">
        <f t="shared" si="0"/>
        <v>Significantly Different</v>
      </c>
      <c r="G48" s="12">
        <f t="shared" si="1"/>
        <v>1249</v>
      </c>
      <c r="H48" s="12">
        <f t="shared" si="2"/>
        <v>5</v>
      </c>
      <c r="I48" s="12" t="str">
        <f t="shared" si="3"/>
        <v>+/-</v>
      </c>
      <c r="J48" s="12" t="str">
        <f t="shared" si="4"/>
        <v>20</v>
      </c>
      <c r="K48" s="13">
        <f t="shared" si="5"/>
        <v>12.1580547112462</v>
      </c>
      <c r="L48" s="13">
        <f t="shared" si="6"/>
        <v>317</v>
      </c>
      <c r="M48" s="13">
        <f t="shared" si="7"/>
        <v>12.218693764280717</v>
      </c>
      <c r="N48" s="13">
        <f t="shared" si="8"/>
        <v>25.9438534196426</v>
      </c>
      <c r="O48" s="12" t="s">
        <v>239</v>
      </c>
    </row>
    <row r="49" spans="1:15" x14ac:dyDescent="0.25">
      <c r="A49" s="30">
        <v>38</v>
      </c>
      <c r="B49" s="31" t="s">
        <v>242</v>
      </c>
      <c r="C49" s="79">
        <v>1249</v>
      </c>
      <c r="D49" s="33" t="s">
        <v>418</v>
      </c>
      <c r="E49" s="48" t="str">
        <f t="shared" si="0"/>
        <v>Significantly Different</v>
      </c>
      <c r="G49" s="12">
        <f t="shared" si="1"/>
        <v>1249</v>
      </c>
      <c r="H49" s="12">
        <f t="shared" si="2"/>
        <v>5</v>
      </c>
      <c r="I49" s="12" t="str">
        <f t="shared" si="3"/>
        <v>+/-</v>
      </c>
      <c r="J49" s="12" t="str">
        <f t="shared" si="4"/>
        <v>10</v>
      </c>
      <c r="K49" s="13">
        <f t="shared" si="5"/>
        <v>6.0790273556230998</v>
      </c>
      <c r="L49" s="13">
        <f t="shared" si="6"/>
        <v>317</v>
      </c>
      <c r="M49" s="13">
        <f t="shared" si="7"/>
        <v>6.1994158219973068</v>
      </c>
      <c r="N49" s="13">
        <f t="shared" si="8"/>
        <v>51.13385020491657</v>
      </c>
      <c r="O49" s="12" t="s">
        <v>248</v>
      </c>
    </row>
    <row r="50" spans="1:15" x14ac:dyDescent="0.25">
      <c r="A50" s="30">
        <v>40</v>
      </c>
      <c r="B50" s="31" t="s">
        <v>243</v>
      </c>
      <c r="C50" s="79">
        <v>1248</v>
      </c>
      <c r="D50" s="33" t="s">
        <v>423</v>
      </c>
      <c r="E50" s="48" t="str">
        <f t="shared" si="0"/>
        <v>Significantly Different</v>
      </c>
      <c r="G50" s="12">
        <f t="shared" si="1"/>
        <v>1248</v>
      </c>
      <c r="H50" s="12">
        <f t="shared" si="2"/>
        <v>4</v>
      </c>
      <c r="I50" s="12" t="str">
        <f t="shared" si="3"/>
        <v>+/-</v>
      </c>
      <c r="J50" s="12" t="str">
        <f t="shared" si="4"/>
        <v>7</v>
      </c>
      <c r="K50" s="13">
        <f t="shared" si="5"/>
        <v>4.2553191489361701</v>
      </c>
      <c r="L50" s="13">
        <f t="shared" si="6"/>
        <v>318</v>
      </c>
      <c r="M50" s="13">
        <f t="shared" si="7"/>
        <v>4.425598716887853</v>
      </c>
      <c r="N50" s="13">
        <f t="shared" si="8"/>
        <v>71.85468460719872</v>
      </c>
      <c r="O50" s="12" t="s">
        <v>245</v>
      </c>
    </row>
    <row r="51" spans="1:15" x14ac:dyDescent="0.25">
      <c r="A51" s="30">
        <v>41</v>
      </c>
      <c r="B51" s="31" t="s">
        <v>219</v>
      </c>
      <c r="C51" s="79">
        <v>1234</v>
      </c>
      <c r="D51" s="33" t="s">
        <v>780</v>
      </c>
      <c r="E51" s="48" t="str">
        <f t="shared" si="0"/>
        <v>Significantly Different</v>
      </c>
      <c r="G51" s="12">
        <f t="shared" si="1"/>
        <v>1234</v>
      </c>
      <c r="H51" s="12">
        <f t="shared" si="2"/>
        <v>5</v>
      </c>
      <c r="I51" s="12" t="str">
        <f t="shared" si="3"/>
        <v>+/-</v>
      </c>
      <c r="J51" s="12" t="str">
        <f t="shared" si="4"/>
        <v>12</v>
      </c>
      <c r="K51" s="13">
        <f t="shared" si="5"/>
        <v>7.2948328267477205</v>
      </c>
      <c r="L51" s="13">
        <f t="shared" si="6"/>
        <v>332</v>
      </c>
      <c r="M51" s="13">
        <f t="shared" si="7"/>
        <v>7.3954559638884136</v>
      </c>
      <c r="N51" s="13">
        <f t="shared" si="8"/>
        <v>44.892431463473912</v>
      </c>
      <c r="O51" s="12" t="s">
        <v>263</v>
      </c>
    </row>
    <row r="52" spans="1:15" x14ac:dyDescent="0.25">
      <c r="A52" s="30">
        <v>41</v>
      </c>
      <c r="B52" s="31" t="s">
        <v>252</v>
      </c>
      <c r="C52" s="79">
        <v>1234</v>
      </c>
      <c r="D52" s="33" t="s">
        <v>784</v>
      </c>
      <c r="E52" s="48" t="str">
        <f t="shared" si="0"/>
        <v>Significantly Different</v>
      </c>
      <c r="G52" s="12">
        <f t="shared" si="1"/>
        <v>1234</v>
      </c>
      <c r="H52" s="12">
        <f t="shared" si="2"/>
        <v>5</v>
      </c>
      <c r="I52" s="12" t="str">
        <f t="shared" si="3"/>
        <v>+/-</v>
      </c>
      <c r="J52" s="12" t="str">
        <f t="shared" si="4"/>
        <v>17</v>
      </c>
      <c r="K52" s="13">
        <f t="shared" si="5"/>
        <v>10.334346504559271</v>
      </c>
      <c r="L52" s="13">
        <f t="shared" si="6"/>
        <v>332</v>
      </c>
      <c r="M52" s="13">
        <f t="shared" si="7"/>
        <v>10.405618704330511</v>
      </c>
      <c r="N52" s="13">
        <f t="shared" si="8"/>
        <v>31.905839473229154</v>
      </c>
      <c r="O52" s="12" t="s">
        <v>238</v>
      </c>
    </row>
    <row r="53" spans="1:15" x14ac:dyDescent="0.25">
      <c r="A53" s="30">
        <v>43</v>
      </c>
      <c r="B53" s="31" t="s">
        <v>251</v>
      </c>
      <c r="C53" s="79">
        <v>1228</v>
      </c>
      <c r="D53" s="33" t="s">
        <v>418</v>
      </c>
      <c r="E53" s="48" t="str">
        <f t="shared" si="0"/>
        <v>Significantly Different</v>
      </c>
      <c r="G53" s="12">
        <f t="shared" si="1"/>
        <v>1228</v>
      </c>
      <c r="H53" s="12">
        <f t="shared" si="2"/>
        <v>5</v>
      </c>
      <c r="I53" s="12" t="str">
        <f t="shared" si="3"/>
        <v>+/-</v>
      </c>
      <c r="J53" s="12" t="str">
        <f t="shared" si="4"/>
        <v>10</v>
      </c>
      <c r="K53" s="13">
        <f t="shared" si="5"/>
        <v>6.0790273556230998</v>
      </c>
      <c r="L53" s="13">
        <f t="shared" si="6"/>
        <v>338</v>
      </c>
      <c r="M53" s="13">
        <f t="shared" si="7"/>
        <v>6.1994158219973068</v>
      </c>
      <c r="N53" s="13">
        <f t="shared" si="8"/>
        <v>54.521266149090849</v>
      </c>
      <c r="O53" s="12" t="s">
        <v>251</v>
      </c>
    </row>
    <row r="54" spans="1:15" x14ac:dyDescent="0.25">
      <c r="A54" s="30">
        <v>44</v>
      </c>
      <c r="B54" s="31" t="s">
        <v>263</v>
      </c>
      <c r="C54" s="79">
        <v>1225</v>
      </c>
      <c r="D54" s="33" t="s">
        <v>773</v>
      </c>
      <c r="E54" s="48" t="str">
        <f t="shared" si="0"/>
        <v>Significantly Different</v>
      </c>
      <c r="G54" s="12">
        <f t="shared" si="1"/>
        <v>1225</v>
      </c>
      <c r="H54" s="12">
        <f t="shared" si="2"/>
        <v>5</v>
      </c>
      <c r="I54" s="12" t="str">
        <f t="shared" si="3"/>
        <v>+/-</v>
      </c>
      <c r="J54" s="12" t="str">
        <f t="shared" si="4"/>
        <v>13</v>
      </c>
      <c r="K54" s="13">
        <f t="shared" si="5"/>
        <v>7.9027355623100304</v>
      </c>
      <c r="L54" s="13">
        <f t="shared" si="6"/>
        <v>341</v>
      </c>
      <c r="M54" s="13">
        <f t="shared" si="7"/>
        <v>7.9957121203440149</v>
      </c>
      <c r="N54" s="13">
        <f t="shared" si="8"/>
        <v>42.647858610663498</v>
      </c>
      <c r="O54" s="12" t="s">
        <v>258</v>
      </c>
    </row>
    <row r="55" spans="1:15" x14ac:dyDescent="0.25">
      <c r="A55" s="30">
        <v>45</v>
      </c>
      <c r="B55" s="31" t="s">
        <v>260</v>
      </c>
      <c r="C55" s="79">
        <v>1214</v>
      </c>
      <c r="D55" s="33" t="s">
        <v>425</v>
      </c>
      <c r="E55" s="48" t="str">
        <f t="shared" si="0"/>
        <v>Significantly Different</v>
      </c>
      <c r="G55" s="12">
        <f t="shared" si="1"/>
        <v>1214</v>
      </c>
      <c r="H55" s="12">
        <f t="shared" si="2"/>
        <v>4</v>
      </c>
      <c r="I55" s="12" t="str">
        <f t="shared" si="3"/>
        <v>+/-</v>
      </c>
      <c r="J55" s="12" t="str">
        <f t="shared" si="4"/>
        <v>8</v>
      </c>
      <c r="K55" s="13">
        <f t="shared" si="5"/>
        <v>4.86322188449848</v>
      </c>
      <c r="L55" s="13">
        <f t="shared" si="6"/>
        <v>352</v>
      </c>
      <c r="M55" s="13">
        <f t="shared" si="7"/>
        <v>5.0128943776506514</v>
      </c>
      <c r="N55" s="13">
        <f t="shared" si="8"/>
        <v>70.21891416051912</v>
      </c>
      <c r="O55" s="12" t="s">
        <v>232</v>
      </c>
    </row>
    <row r="56" spans="1:15" x14ac:dyDescent="0.25">
      <c r="A56" s="30">
        <v>46</v>
      </c>
      <c r="B56" s="31" t="s">
        <v>208</v>
      </c>
      <c r="C56" s="79">
        <v>1164</v>
      </c>
      <c r="D56" s="33" t="s">
        <v>783</v>
      </c>
      <c r="E56" s="48" t="str">
        <f t="shared" si="0"/>
        <v>Significantly Different</v>
      </c>
      <c r="G56" s="12">
        <f t="shared" si="1"/>
        <v>1164</v>
      </c>
      <c r="H56" s="12">
        <f t="shared" si="2"/>
        <v>5</v>
      </c>
      <c r="I56" s="12" t="str">
        <f t="shared" si="3"/>
        <v>+/-</v>
      </c>
      <c r="J56" s="12" t="str">
        <f t="shared" si="4"/>
        <v>11</v>
      </c>
      <c r="K56" s="13">
        <f t="shared" si="5"/>
        <v>6.6869300911854106</v>
      </c>
      <c r="L56" s="13">
        <f t="shared" si="6"/>
        <v>402</v>
      </c>
      <c r="M56" s="13">
        <f t="shared" si="7"/>
        <v>6.7965592021270202</v>
      </c>
      <c r="N56" s="13">
        <f t="shared" si="8"/>
        <v>59.147575713633437</v>
      </c>
      <c r="O56" s="12" t="s">
        <v>209</v>
      </c>
    </row>
    <row r="57" spans="1:15" x14ac:dyDescent="0.25">
      <c r="A57" s="30">
        <v>46</v>
      </c>
      <c r="B57" s="31" t="s">
        <v>225</v>
      </c>
      <c r="C57" s="79">
        <v>1164</v>
      </c>
      <c r="D57" s="33" t="s">
        <v>783</v>
      </c>
      <c r="E57" s="48" t="str">
        <f t="shared" si="0"/>
        <v>Significantly Different</v>
      </c>
      <c r="G57" s="12">
        <f t="shared" si="1"/>
        <v>1164</v>
      </c>
      <c r="H57" s="12">
        <f t="shared" si="2"/>
        <v>5</v>
      </c>
      <c r="I57" s="12" t="str">
        <f t="shared" si="3"/>
        <v>+/-</v>
      </c>
      <c r="J57" s="12" t="str">
        <f t="shared" si="4"/>
        <v>11</v>
      </c>
      <c r="K57" s="13">
        <f t="shared" si="5"/>
        <v>6.6869300911854106</v>
      </c>
      <c r="L57" s="13">
        <f t="shared" si="6"/>
        <v>402</v>
      </c>
      <c r="M57" s="13">
        <f t="shared" si="7"/>
        <v>6.7965592021270202</v>
      </c>
      <c r="N57" s="13">
        <f t="shared" si="8"/>
        <v>59.147575713633437</v>
      </c>
      <c r="O57" s="12" t="s">
        <v>262</v>
      </c>
    </row>
    <row r="58" spans="1:15" x14ac:dyDescent="0.25">
      <c r="A58" s="30">
        <v>48</v>
      </c>
      <c r="B58" s="31" t="s">
        <v>250</v>
      </c>
      <c r="C58" s="79">
        <v>1132</v>
      </c>
      <c r="D58" s="33" t="s">
        <v>776</v>
      </c>
      <c r="E58" s="48" t="str">
        <f t="shared" si="0"/>
        <v>Significantly Different</v>
      </c>
      <c r="G58" s="12">
        <f t="shared" si="1"/>
        <v>1132</v>
      </c>
      <c r="H58" s="12">
        <f t="shared" si="2"/>
        <v>5</v>
      </c>
      <c r="I58" s="12" t="str">
        <f t="shared" si="3"/>
        <v>+/-</v>
      </c>
      <c r="J58" s="12" t="str">
        <f t="shared" si="4"/>
        <v>16</v>
      </c>
      <c r="K58" s="13">
        <f t="shared" si="5"/>
        <v>9.7264437689969601</v>
      </c>
      <c r="L58" s="13">
        <f t="shared" si="6"/>
        <v>434</v>
      </c>
      <c r="M58" s="13">
        <f t="shared" si="7"/>
        <v>9.8021370799982357</v>
      </c>
      <c r="N58" s="13">
        <f t="shared" si="8"/>
        <v>44.276059032636802</v>
      </c>
      <c r="O58" s="12" t="s">
        <v>256</v>
      </c>
    </row>
    <row r="59" spans="1:15" x14ac:dyDescent="0.25">
      <c r="A59" s="30">
        <v>49</v>
      </c>
      <c r="B59" s="31" t="s">
        <v>237</v>
      </c>
      <c r="C59" s="79">
        <v>1118</v>
      </c>
      <c r="D59" s="33" t="s">
        <v>424</v>
      </c>
      <c r="E59" s="48" t="str">
        <f t="shared" si="0"/>
        <v>Significantly Different</v>
      </c>
      <c r="G59" s="12">
        <f t="shared" si="1"/>
        <v>1118</v>
      </c>
      <c r="H59" s="12">
        <f t="shared" si="2"/>
        <v>4</v>
      </c>
      <c r="I59" s="12" t="str">
        <f t="shared" si="3"/>
        <v>+/-</v>
      </c>
      <c r="J59" s="12" t="str">
        <f t="shared" si="4"/>
        <v>6</v>
      </c>
      <c r="K59" s="13">
        <f t="shared" si="5"/>
        <v>3.6474164133738602</v>
      </c>
      <c r="L59" s="13">
        <f t="shared" si="6"/>
        <v>448</v>
      </c>
      <c r="M59" s="13">
        <f t="shared" si="7"/>
        <v>3.8447144804478777</v>
      </c>
      <c r="N59" s="13">
        <f t="shared" si="8"/>
        <v>116.52360722188443</v>
      </c>
      <c r="O59" s="12" t="s">
        <v>212</v>
      </c>
    </row>
    <row r="60" spans="1:15" x14ac:dyDescent="0.25">
      <c r="A60" s="30">
        <v>50</v>
      </c>
      <c r="B60" s="31" t="s">
        <v>215</v>
      </c>
      <c r="C60" s="79">
        <v>1071</v>
      </c>
      <c r="D60" s="33" t="s">
        <v>776</v>
      </c>
      <c r="E60" s="48" t="str">
        <f t="shared" si="0"/>
        <v>Significantly Different</v>
      </c>
      <c r="G60" s="12">
        <f t="shared" si="1"/>
        <v>1071</v>
      </c>
      <c r="H60" s="12">
        <f t="shared" si="2"/>
        <v>5</v>
      </c>
      <c r="I60" s="12" t="str">
        <f t="shared" si="3"/>
        <v>+/-</v>
      </c>
      <c r="J60" s="12" t="str">
        <f t="shared" si="4"/>
        <v>16</v>
      </c>
      <c r="K60" s="13">
        <f t="shared" si="5"/>
        <v>9.7264437689969601</v>
      </c>
      <c r="L60" s="13">
        <f t="shared" si="6"/>
        <v>495</v>
      </c>
      <c r="M60" s="13">
        <f t="shared" si="7"/>
        <v>9.8021370799982357</v>
      </c>
      <c r="N60" s="13">
        <f t="shared" si="8"/>
        <v>50.499191753813861</v>
      </c>
      <c r="O60" s="12" t="s">
        <v>234</v>
      </c>
    </row>
    <row r="61" spans="1:15" x14ac:dyDescent="0.25">
      <c r="A61" s="30">
        <v>51</v>
      </c>
      <c r="B61" s="31" t="s">
        <v>212</v>
      </c>
      <c r="C61" s="79">
        <v>1001</v>
      </c>
      <c r="D61" s="33" t="s">
        <v>785</v>
      </c>
      <c r="E61" s="48" t="str">
        <f t="shared" si="0"/>
        <v>Significantly Different</v>
      </c>
      <c r="G61" s="12">
        <f t="shared" si="1"/>
        <v>1001</v>
      </c>
      <c r="H61" s="12">
        <f t="shared" si="2"/>
        <v>5</v>
      </c>
      <c r="I61" s="12" t="str">
        <f t="shared" si="3"/>
        <v>+/-</v>
      </c>
      <c r="J61" s="12" t="str">
        <f t="shared" si="4"/>
        <v>19</v>
      </c>
      <c r="K61" s="13">
        <f t="shared" si="5"/>
        <v>11.550151975683891</v>
      </c>
      <c r="L61" s="13">
        <f t="shared" si="6"/>
        <v>565</v>
      </c>
      <c r="M61" s="13">
        <f t="shared" si="7"/>
        <v>11.613965455649119</v>
      </c>
      <c r="N61" s="13">
        <f t="shared" si="8"/>
        <v>48.648327925340936</v>
      </c>
      <c r="O61" s="12" t="s">
        <v>216</v>
      </c>
    </row>
    <row r="62" spans="1:15" ht="15.75" thickBot="1" x14ac:dyDescent="0.3">
      <c r="A62" s="36"/>
      <c r="B62" s="37" t="s">
        <v>264</v>
      </c>
      <c r="C62" s="80">
        <v>851</v>
      </c>
      <c r="D62" s="39" t="s">
        <v>780</v>
      </c>
      <c r="E62" s="49" t="str">
        <f t="shared" si="0"/>
        <v>Significantly Different</v>
      </c>
      <c r="G62" s="12">
        <f t="shared" si="1"/>
        <v>851</v>
      </c>
      <c r="H62" s="12">
        <f t="shared" si="2"/>
        <v>5</v>
      </c>
      <c r="I62" s="12" t="str">
        <f t="shared" si="3"/>
        <v>+/-</v>
      </c>
      <c r="J62" s="12" t="str">
        <f t="shared" si="4"/>
        <v>12</v>
      </c>
      <c r="K62" s="13">
        <f t="shared" si="5"/>
        <v>7.2948328267477205</v>
      </c>
      <c r="L62" s="13">
        <f t="shared" si="6"/>
        <v>715</v>
      </c>
      <c r="M62" s="13">
        <f t="shared" si="7"/>
        <v>7.3954559638884136</v>
      </c>
      <c r="N62" s="13">
        <f t="shared" si="8"/>
        <v>96.680989446939293</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47" priority="5" operator="equal">
      <formula>"State Selected"</formula>
    </cfRule>
    <cfRule type="cellIs" dxfId="46" priority="6" operator="equal">
      <formula>"Not Significantly Different"</formula>
    </cfRule>
  </conditionalFormatting>
  <conditionalFormatting sqref="E10:E62">
    <cfRule type="cellIs" dxfId="45" priority="1" operator="equal">
      <formula>"OTHER ERROR"</formula>
    </cfRule>
    <cfRule type="cellIs" dxfId="44" priority="2" operator="equal">
      <formula>"Statistical Test not applicable"</formula>
    </cfRule>
    <cfRule type="cellIs" dxfId="43" priority="3" operator="equal">
      <formula>"Geography Selected"</formula>
    </cfRule>
    <cfRule type="cellIs" dxfId="42"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A51E5CF0-3B82-4729-9D9A-9078A4EB6487}">
      <formula1>$O$10:$O$62</formula1>
    </dataValidation>
  </dataValidation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B3876-0244-4479-AEA6-F2644BC12552}">
  <sheetPr codeName="Sheet166"/>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165</v>
      </c>
    </row>
    <row r="2" spans="1:16" x14ac:dyDescent="0.25">
      <c r="A2" s="14" t="s">
        <v>181</v>
      </c>
      <c r="B2" s="12" t="s">
        <v>786</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63.9</v>
      </c>
      <c r="C6" s="12" t="s">
        <v>188</v>
      </c>
      <c r="H6" s="19" t="s">
        <v>189</v>
      </c>
      <c r="I6" s="12">
        <f>VLOOKUP($B$4,$B$9:$K$62,6,FALSE)</f>
        <v>63.9</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63.9</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63.9</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212</v>
      </c>
      <c r="C11" s="32">
        <v>72.5</v>
      </c>
      <c r="D11" s="35" t="s">
        <v>246</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72.5</v>
      </c>
      <c r="H11" s="12">
        <f t="shared" ref="H11:H62" si="2">LEN(TRIM(D11))</f>
        <v>6</v>
      </c>
      <c r="I11" s="12" t="str">
        <f t="shared" ref="I11:I62" si="3">IF(H11&gt;=3,MID(TRIM(D11),1,3),"NO")</f>
        <v>+/-</v>
      </c>
      <c r="J11" s="12" t="str">
        <f t="shared" ref="J11:J62" si="4">IF(TRIM(I11)="+/-",MID(TRIM(D11),4,H11-3),D11)</f>
        <v>0.9</v>
      </c>
      <c r="K11" s="13">
        <f t="shared" ref="K11:K62" si="5">IF(TRIM(J11)="*****",0,IF(ISERROR(VALUE(J11)),"NA",VALUE(J11/$I$4)))</f>
        <v>0.54711246200607899</v>
      </c>
      <c r="L11" s="13">
        <f t="shared" ref="L11:L62" si="6">IF(AND(ISNUMBER(G11),ISNUMBER($I$6)),$I$6-G11,"N/A")</f>
        <v>-8.6000000000000014</v>
      </c>
      <c r="M11" s="13">
        <f t="shared" ref="M11:M62" si="7">IF(AND(ISNUMBER(K11),ISNUMBER($I$7)),SQRT(K11^2+($I$7)^2),"N/A")</f>
        <v>0.55047933970440222</v>
      </c>
      <c r="N11" s="13">
        <f>IF(AND(ISNUMBER(L11),ISNUMBER(M11),M11&lt;&gt;0),L11/M11,"NA")</f>
        <v>-15.622747993808543</v>
      </c>
      <c r="O11" s="12" t="s">
        <v>208</v>
      </c>
    </row>
    <row r="12" spans="1:16" x14ac:dyDescent="0.25">
      <c r="A12" s="30">
        <v>2</v>
      </c>
      <c r="B12" s="31" t="s">
        <v>209</v>
      </c>
      <c r="C12" s="32">
        <v>72.2</v>
      </c>
      <c r="D12" s="33" t="s">
        <v>333</v>
      </c>
      <c r="E12" s="48" t="str">
        <f t="shared" si="0"/>
        <v>Significantly Different</v>
      </c>
      <c r="G12" s="12">
        <f t="shared" si="1"/>
        <v>72.2</v>
      </c>
      <c r="H12" s="12">
        <f t="shared" si="2"/>
        <v>6</v>
      </c>
      <c r="I12" s="12" t="str">
        <f t="shared" si="3"/>
        <v>+/-</v>
      </c>
      <c r="J12" s="12" t="str">
        <f t="shared" si="4"/>
        <v>1.3</v>
      </c>
      <c r="K12" s="13">
        <f t="shared" si="5"/>
        <v>0.79027355623100304</v>
      </c>
      <c r="L12" s="13">
        <f t="shared" si="6"/>
        <v>-8.3000000000000043</v>
      </c>
      <c r="M12" s="13">
        <f t="shared" si="7"/>
        <v>0.79260819516141623</v>
      </c>
      <c r="N12" s="13">
        <f t="shared" ref="N12:N62" si="8">IF(AND(ISNUMBER(L12),ISNUMBER(M12),M12&lt;&gt;0),L12/M12,"NA")</f>
        <v>-10.471756475227577</v>
      </c>
      <c r="O12" s="12" t="s">
        <v>211</v>
      </c>
    </row>
    <row r="13" spans="1:16" x14ac:dyDescent="0.25">
      <c r="A13" s="30">
        <v>3</v>
      </c>
      <c r="B13" s="31" t="s">
        <v>240</v>
      </c>
      <c r="C13" s="32">
        <v>71.5</v>
      </c>
      <c r="D13" s="33" t="s">
        <v>255</v>
      </c>
      <c r="E13" s="48" t="str">
        <f t="shared" si="0"/>
        <v>Significantly Different</v>
      </c>
      <c r="G13" s="12">
        <f t="shared" si="1"/>
        <v>71.5</v>
      </c>
      <c r="H13" s="12">
        <f t="shared" si="2"/>
        <v>6</v>
      </c>
      <c r="I13" s="12" t="str">
        <f t="shared" si="3"/>
        <v>+/-</v>
      </c>
      <c r="J13" s="12" t="str">
        <f t="shared" si="4"/>
        <v>0.4</v>
      </c>
      <c r="K13" s="13">
        <f t="shared" si="5"/>
        <v>0.24316109422492402</v>
      </c>
      <c r="L13" s="13">
        <f t="shared" si="6"/>
        <v>-7.6000000000000014</v>
      </c>
      <c r="M13" s="13">
        <f t="shared" si="7"/>
        <v>0.25064471888253259</v>
      </c>
      <c r="N13" s="13">
        <f t="shared" si="8"/>
        <v>-30.32180384204235</v>
      </c>
      <c r="O13" s="12" t="s">
        <v>213</v>
      </c>
    </row>
    <row r="14" spans="1:16" x14ac:dyDescent="0.25">
      <c r="A14" s="30">
        <v>4</v>
      </c>
      <c r="B14" s="31" t="s">
        <v>219</v>
      </c>
      <c r="C14" s="32">
        <v>71.3</v>
      </c>
      <c r="D14" s="33" t="s">
        <v>253</v>
      </c>
      <c r="E14" s="48" t="str">
        <f t="shared" si="0"/>
        <v>Significantly Different</v>
      </c>
      <c r="G14" s="12">
        <f t="shared" si="1"/>
        <v>71.3</v>
      </c>
      <c r="H14" s="12">
        <f t="shared" si="2"/>
        <v>6</v>
      </c>
      <c r="I14" s="12" t="str">
        <f t="shared" si="3"/>
        <v>+/-</v>
      </c>
      <c r="J14" s="12" t="str">
        <f t="shared" si="4"/>
        <v>0.6</v>
      </c>
      <c r="K14" s="13">
        <f t="shared" si="5"/>
        <v>0.36474164133738601</v>
      </c>
      <c r="L14" s="13">
        <f t="shared" si="6"/>
        <v>-7.3999999999999986</v>
      </c>
      <c r="M14" s="13">
        <f t="shared" si="7"/>
        <v>0.36977279819442066</v>
      </c>
      <c r="N14" s="13">
        <f t="shared" si="8"/>
        <v>-20.012288724681138</v>
      </c>
      <c r="O14" s="12" t="s">
        <v>215</v>
      </c>
    </row>
    <row r="15" spans="1:16" x14ac:dyDescent="0.25">
      <c r="A15" s="30">
        <v>4</v>
      </c>
      <c r="B15" s="31" t="s">
        <v>214</v>
      </c>
      <c r="C15" s="32">
        <v>71.3</v>
      </c>
      <c r="D15" s="33" t="s">
        <v>246</v>
      </c>
      <c r="E15" s="48" t="str">
        <f t="shared" si="0"/>
        <v>Significantly Different</v>
      </c>
      <c r="G15" s="12">
        <f t="shared" si="1"/>
        <v>71.3</v>
      </c>
      <c r="H15" s="12">
        <f t="shared" si="2"/>
        <v>6</v>
      </c>
      <c r="I15" s="12" t="str">
        <f t="shared" si="3"/>
        <v>+/-</v>
      </c>
      <c r="J15" s="12" t="str">
        <f t="shared" si="4"/>
        <v>0.9</v>
      </c>
      <c r="K15" s="13">
        <f t="shared" si="5"/>
        <v>0.54711246200607899</v>
      </c>
      <c r="L15" s="13">
        <f t="shared" si="6"/>
        <v>-7.3999999999999986</v>
      </c>
      <c r="M15" s="13">
        <f t="shared" si="7"/>
        <v>0.55047933970440222</v>
      </c>
      <c r="N15" s="13">
        <f t="shared" si="8"/>
        <v>-13.442829669091067</v>
      </c>
      <c r="O15" s="12" t="s">
        <v>218</v>
      </c>
    </row>
    <row r="16" spans="1:16" x14ac:dyDescent="0.25">
      <c r="A16" s="30">
        <v>6</v>
      </c>
      <c r="B16" s="31" t="s">
        <v>207</v>
      </c>
      <c r="C16" s="32">
        <v>71.2</v>
      </c>
      <c r="D16" s="33" t="s">
        <v>246</v>
      </c>
      <c r="E16" s="48" t="str">
        <f t="shared" si="0"/>
        <v>Significantly Different</v>
      </c>
      <c r="G16" s="12">
        <f t="shared" si="1"/>
        <v>71.2</v>
      </c>
      <c r="H16" s="12">
        <f t="shared" si="2"/>
        <v>6</v>
      </c>
      <c r="I16" s="12" t="str">
        <f t="shared" si="3"/>
        <v>+/-</v>
      </c>
      <c r="J16" s="12" t="str">
        <f t="shared" si="4"/>
        <v>0.9</v>
      </c>
      <c r="K16" s="13">
        <f t="shared" si="5"/>
        <v>0.54711246200607899</v>
      </c>
      <c r="L16" s="13">
        <f t="shared" si="6"/>
        <v>-7.3000000000000043</v>
      </c>
      <c r="M16" s="13">
        <f t="shared" si="7"/>
        <v>0.55047933970440222</v>
      </c>
      <c r="N16" s="13">
        <f t="shared" si="8"/>
        <v>-13.261169808697955</v>
      </c>
      <c r="O16" s="12" t="s">
        <v>220</v>
      </c>
    </row>
    <row r="17" spans="1:15" x14ac:dyDescent="0.25">
      <c r="A17" s="30">
        <v>6</v>
      </c>
      <c r="B17" s="31" t="s">
        <v>249</v>
      </c>
      <c r="C17" s="32">
        <v>71.2</v>
      </c>
      <c r="D17" s="33" t="s">
        <v>228</v>
      </c>
      <c r="E17" s="48" t="str">
        <f t="shared" si="0"/>
        <v>Significantly Different</v>
      </c>
      <c r="G17" s="12">
        <f t="shared" si="1"/>
        <v>71.2</v>
      </c>
      <c r="H17" s="12">
        <f t="shared" si="2"/>
        <v>6</v>
      </c>
      <c r="I17" s="12" t="str">
        <f t="shared" si="3"/>
        <v>+/-</v>
      </c>
      <c r="J17" s="12" t="str">
        <f t="shared" si="4"/>
        <v>0.3</v>
      </c>
      <c r="K17" s="13">
        <f t="shared" si="5"/>
        <v>0.18237082066869301</v>
      </c>
      <c r="L17" s="13">
        <f t="shared" si="6"/>
        <v>-7.3000000000000043</v>
      </c>
      <c r="M17" s="13">
        <f t="shared" si="7"/>
        <v>0.19223572402239389</v>
      </c>
      <c r="N17" s="13">
        <f t="shared" si="8"/>
        <v>-37.974211282132003</v>
      </c>
      <c r="O17" s="12" t="s">
        <v>222</v>
      </c>
    </row>
    <row r="18" spans="1:15" x14ac:dyDescent="0.25">
      <c r="A18" s="30">
        <v>8</v>
      </c>
      <c r="B18" s="31" t="s">
        <v>224</v>
      </c>
      <c r="C18" s="32">
        <v>71</v>
      </c>
      <c r="D18" s="33" t="s">
        <v>314</v>
      </c>
      <c r="E18" s="48" t="str">
        <f t="shared" si="0"/>
        <v>Significantly Different</v>
      </c>
      <c r="G18" s="12">
        <f t="shared" si="1"/>
        <v>71</v>
      </c>
      <c r="H18" s="12">
        <f t="shared" si="2"/>
        <v>6</v>
      </c>
      <c r="I18" s="12" t="str">
        <f t="shared" si="3"/>
        <v>+/-</v>
      </c>
      <c r="J18" s="12" t="str">
        <f t="shared" si="4"/>
        <v>1.1</v>
      </c>
      <c r="K18" s="13">
        <f t="shared" si="5"/>
        <v>0.66869300911854113</v>
      </c>
      <c r="L18" s="13">
        <f t="shared" si="6"/>
        <v>-7.1000000000000014</v>
      </c>
      <c r="M18" s="13">
        <f t="shared" si="7"/>
        <v>0.67145051776214359</v>
      </c>
      <c r="N18" s="13">
        <f t="shared" si="8"/>
        <v>-10.574122459035953</v>
      </c>
      <c r="O18" s="12" t="s">
        <v>224</v>
      </c>
    </row>
    <row r="19" spans="1:15" x14ac:dyDescent="0.25">
      <c r="A19" s="30">
        <v>9</v>
      </c>
      <c r="B19" s="31" t="s">
        <v>221</v>
      </c>
      <c r="C19" s="32">
        <v>70.7</v>
      </c>
      <c r="D19" s="33" t="s">
        <v>320</v>
      </c>
      <c r="E19" s="48" t="str">
        <f t="shared" si="0"/>
        <v>Significantly Different</v>
      </c>
      <c r="G19" s="12">
        <f t="shared" si="1"/>
        <v>70.7</v>
      </c>
      <c r="H19" s="12">
        <f t="shared" si="2"/>
        <v>6</v>
      </c>
      <c r="I19" s="12" t="str">
        <f t="shared" si="3"/>
        <v>+/-</v>
      </c>
      <c r="J19" s="12" t="str">
        <f t="shared" si="4"/>
        <v>1.0</v>
      </c>
      <c r="K19" s="13">
        <f t="shared" si="5"/>
        <v>0.60790273556231</v>
      </c>
      <c r="L19" s="13">
        <f t="shared" si="6"/>
        <v>-6.8000000000000043</v>
      </c>
      <c r="M19" s="13">
        <f t="shared" si="7"/>
        <v>0.61093468821403585</v>
      </c>
      <c r="N19" s="13">
        <f t="shared" si="8"/>
        <v>-11.130486009688946</v>
      </c>
      <c r="O19" s="12" t="s">
        <v>226</v>
      </c>
    </row>
    <row r="20" spans="1:15" x14ac:dyDescent="0.25">
      <c r="A20" s="30">
        <v>10</v>
      </c>
      <c r="B20" s="31" t="s">
        <v>232</v>
      </c>
      <c r="C20" s="32">
        <v>70.5</v>
      </c>
      <c r="D20" s="35" t="s">
        <v>265</v>
      </c>
      <c r="E20" s="48" t="str">
        <f t="shared" si="0"/>
        <v>Significantly Different</v>
      </c>
      <c r="G20" s="12">
        <f t="shared" si="1"/>
        <v>70.5</v>
      </c>
      <c r="H20" s="12">
        <f t="shared" si="2"/>
        <v>6</v>
      </c>
      <c r="I20" s="12" t="str">
        <f t="shared" si="3"/>
        <v>+/-</v>
      </c>
      <c r="J20" s="12" t="str">
        <f t="shared" si="4"/>
        <v>0.7</v>
      </c>
      <c r="K20" s="13">
        <f t="shared" si="5"/>
        <v>0.42553191489361697</v>
      </c>
      <c r="L20" s="13">
        <f t="shared" si="6"/>
        <v>-6.6000000000000014</v>
      </c>
      <c r="M20" s="13">
        <f t="shared" si="7"/>
        <v>0.42985214661796195</v>
      </c>
      <c r="N20" s="13">
        <f t="shared" si="8"/>
        <v>-15.354116646684698</v>
      </c>
      <c r="O20" s="12" t="s">
        <v>229</v>
      </c>
    </row>
    <row r="21" spans="1:15" x14ac:dyDescent="0.25">
      <c r="A21" s="30">
        <v>11</v>
      </c>
      <c r="B21" s="31" t="s">
        <v>216</v>
      </c>
      <c r="C21" s="32">
        <v>70.3</v>
      </c>
      <c r="D21" s="33" t="s">
        <v>322</v>
      </c>
      <c r="E21" s="48" t="str">
        <f t="shared" si="0"/>
        <v>Significantly Different</v>
      </c>
      <c r="G21" s="12">
        <f t="shared" si="1"/>
        <v>70.3</v>
      </c>
      <c r="H21" s="12">
        <f t="shared" si="2"/>
        <v>6</v>
      </c>
      <c r="I21" s="12" t="str">
        <f t="shared" si="3"/>
        <v>+/-</v>
      </c>
      <c r="J21" s="12" t="str">
        <f t="shared" si="4"/>
        <v>1.5</v>
      </c>
      <c r="K21" s="13">
        <f t="shared" si="5"/>
        <v>0.91185410334346506</v>
      </c>
      <c r="L21" s="13">
        <f t="shared" si="6"/>
        <v>-6.3999999999999986</v>
      </c>
      <c r="M21" s="13">
        <f t="shared" si="7"/>
        <v>0.91387819929318592</v>
      </c>
      <c r="N21" s="13">
        <f t="shared" si="8"/>
        <v>-7.0031214279429177</v>
      </c>
      <c r="O21" s="12" t="s">
        <v>231</v>
      </c>
    </row>
    <row r="22" spans="1:15" x14ac:dyDescent="0.25">
      <c r="A22" s="30">
        <v>12</v>
      </c>
      <c r="B22" s="31" t="s">
        <v>263</v>
      </c>
      <c r="C22" s="32">
        <v>69.3</v>
      </c>
      <c r="D22" s="33" t="s">
        <v>253</v>
      </c>
      <c r="E22" s="48" t="str">
        <f t="shared" si="0"/>
        <v>Significantly Different</v>
      </c>
      <c r="G22" s="12">
        <f t="shared" si="1"/>
        <v>69.3</v>
      </c>
      <c r="H22" s="12">
        <f t="shared" si="2"/>
        <v>6</v>
      </c>
      <c r="I22" s="12" t="str">
        <f t="shared" si="3"/>
        <v>+/-</v>
      </c>
      <c r="J22" s="12" t="str">
        <f t="shared" si="4"/>
        <v>0.6</v>
      </c>
      <c r="K22" s="13">
        <f t="shared" si="5"/>
        <v>0.36474164133738601</v>
      </c>
      <c r="L22" s="13">
        <f t="shared" si="6"/>
        <v>-5.3999999999999986</v>
      </c>
      <c r="M22" s="13">
        <f t="shared" si="7"/>
        <v>0.36977279819442066</v>
      </c>
      <c r="N22" s="13">
        <f t="shared" si="8"/>
        <v>-14.603562042334884</v>
      </c>
      <c r="O22" s="12" t="s">
        <v>233</v>
      </c>
    </row>
    <row r="23" spans="1:15" x14ac:dyDescent="0.25">
      <c r="A23" s="30">
        <v>13</v>
      </c>
      <c r="B23" s="31" t="s">
        <v>237</v>
      </c>
      <c r="C23" s="32">
        <v>68.900000000000006</v>
      </c>
      <c r="D23" s="33" t="s">
        <v>255</v>
      </c>
      <c r="E23" s="48" t="str">
        <f t="shared" si="0"/>
        <v>Significantly Different</v>
      </c>
      <c r="G23" s="12">
        <f t="shared" si="1"/>
        <v>68.900000000000006</v>
      </c>
      <c r="H23" s="12">
        <f t="shared" si="2"/>
        <v>6</v>
      </c>
      <c r="I23" s="12" t="str">
        <f t="shared" si="3"/>
        <v>+/-</v>
      </c>
      <c r="J23" s="12" t="str">
        <f t="shared" si="4"/>
        <v>0.4</v>
      </c>
      <c r="K23" s="13">
        <f t="shared" si="5"/>
        <v>0.24316109422492402</v>
      </c>
      <c r="L23" s="13">
        <f t="shared" si="6"/>
        <v>-5.0000000000000071</v>
      </c>
      <c r="M23" s="13">
        <f t="shared" si="7"/>
        <v>0.25064471888253259</v>
      </c>
      <c r="N23" s="13">
        <f t="shared" si="8"/>
        <v>-19.948555159238413</v>
      </c>
      <c r="O23" s="12" t="s">
        <v>221</v>
      </c>
    </row>
    <row r="24" spans="1:15" x14ac:dyDescent="0.25">
      <c r="A24" s="30">
        <v>14</v>
      </c>
      <c r="B24" s="31" t="s">
        <v>248</v>
      </c>
      <c r="C24" s="32">
        <v>68.599999999999994</v>
      </c>
      <c r="D24" s="33" t="s">
        <v>228</v>
      </c>
      <c r="E24" s="48" t="str">
        <f t="shared" si="0"/>
        <v>Significantly Different</v>
      </c>
      <c r="G24" s="12">
        <f t="shared" si="1"/>
        <v>68.599999999999994</v>
      </c>
      <c r="H24" s="12">
        <f t="shared" si="2"/>
        <v>6</v>
      </c>
      <c r="I24" s="12" t="str">
        <f t="shared" si="3"/>
        <v>+/-</v>
      </c>
      <c r="J24" s="12" t="str">
        <f t="shared" si="4"/>
        <v>0.3</v>
      </c>
      <c r="K24" s="13">
        <f t="shared" si="5"/>
        <v>0.18237082066869301</v>
      </c>
      <c r="L24" s="13">
        <f t="shared" si="6"/>
        <v>-4.6999999999999957</v>
      </c>
      <c r="M24" s="13">
        <f t="shared" si="7"/>
        <v>0.19223572402239389</v>
      </c>
      <c r="N24" s="13">
        <f t="shared" si="8"/>
        <v>-24.449149729591802</v>
      </c>
      <c r="O24" s="12" t="s">
        <v>235</v>
      </c>
    </row>
    <row r="25" spans="1:15" x14ac:dyDescent="0.25">
      <c r="A25" s="30">
        <v>15</v>
      </c>
      <c r="B25" s="31" t="s">
        <v>250</v>
      </c>
      <c r="C25" s="32">
        <v>68.2</v>
      </c>
      <c r="D25" s="33" t="s">
        <v>294</v>
      </c>
      <c r="E25" s="48" t="str">
        <f t="shared" si="0"/>
        <v>Significantly Different</v>
      </c>
      <c r="G25" s="12">
        <f t="shared" si="1"/>
        <v>68.2</v>
      </c>
      <c r="H25" s="12">
        <f t="shared" si="2"/>
        <v>6</v>
      </c>
      <c r="I25" s="12" t="str">
        <f t="shared" si="3"/>
        <v>+/-</v>
      </c>
      <c r="J25" s="12" t="str">
        <f t="shared" si="4"/>
        <v>0.8</v>
      </c>
      <c r="K25" s="13">
        <f t="shared" si="5"/>
        <v>0.48632218844984804</v>
      </c>
      <c r="L25" s="13">
        <f t="shared" si="6"/>
        <v>-4.3000000000000043</v>
      </c>
      <c r="M25" s="13">
        <f t="shared" si="7"/>
        <v>0.49010685399991183</v>
      </c>
      <c r="N25" s="13">
        <f t="shared" si="8"/>
        <v>-8.7735969511676686</v>
      </c>
      <c r="O25" s="12" t="s">
        <v>237</v>
      </c>
    </row>
    <row r="26" spans="1:15" x14ac:dyDescent="0.25">
      <c r="A26" s="30">
        <v>16</v>
      </c>
      <c r="B26" s="31" t="s">
        <v>208</v>
      </c>
      <c r="C26" s="32">
        <v>68</v>
      </c>
      <c r="D26" s="33" t="s">
        <v>253</v>
      </c>
      <c r="E26" s="48" t="str">
        <f t="shared" si="0"/>
        <v>Significantly Different</v>
      </c>
      <c r="G26" s="12">
        <f t="shared" si="1"/>
        <v>68</v>
      </c>
      <c r="H26" s="12">
        <f t="shared" si="2"/>
        <v>6</v>
      </c>
      <c r="I26" s="12" t="str">
        <f t="shared" si="3"/>
        <v>+/-</v>
      </c>
      <c r="J26" s="12" t="str">
        <f t="shared" si="4"/>
        <v>0.6</v>
      </c>
      <c r="K26" s="13">
        <f t="shared" si="5"/>
        <v>0.36474164133738601</v>
      </c>
      <c r="L26" s="13">
        <f t="shared" si="6"/>
        <v>-4.1000000000000014</v>
      </c>
      <c r="M26" s="13">
        <f t="shared" si="7"/>
        <v>0.36977279819442066</v>
      </c>
      <c r="N26" s="13">
        <f t="shared" si="8"/>
        <v>-11.087889698809827</v>
      </c>
      <c r="O26" s="12" t="s">
        <v>219</v>
      </c>
    </row>
    <row r="27" spans="1:15" x14ac:dyDescent="0.25">
      <c r="A27" s="30">
        <v>17</v>
      </c>
      <c r="B27" s="31" t="s">
        <v>238</v>
      </c>
      <c r="C27" s="32">
        <v>67.900000000000006</v>
      </c>
      <c r="D27" s="33" t="s">
        <v>314</v>
      </c>
      <c r="E27" s="48" t="str">
        <f t="shared" si="0"/>
        <v>Significantly Different</v>
      </c>
      <c r="G27" s="12">
        <f t="shared" si="1"/>
        <v>67.900000000000006</v>
      </c>
      <c r="H27" s="12">
        <f t="shared" si="2"/>
        <v>6</v>
      </c>
      <c r="I27" s="12" t="str">
        <f t="shared" si="3"/>
        <v>+/-</v>
      </c>
      <c r="J27" s="12" t="str">
        <f t="shared" si="4"/>
        <v>1.1</v>
      </c>
      <c r="K27" s="13">
        <f t="shared" si="5"/>
        <v>0.66869300911854113</v>
      </c>
      <c r="L27" s="13">
        <f t="shared" si="6"/>
        <v>-4.0000000000000071</v>
      </c>
      <c r="M27" s="13">
        <f t="shared" si="7"/>
        <v>0.67145051776214359</v>
      </c>
      <c r="N27" s="13">
        <f t="shared" si="8"/>
        <v>-5.9572520895977288</v>
      </c>
      <c r="O27" s="12" t="s">
        <v>236</v>
      </c>
    </row>
    <row r="28" spans="1:15" x14ac:dyDescent="0.25">
      <c r="A28" s="30">
        <v>18</v>
      </c>
      <c r="B28" s="31" t="s">
        <v>223</v>
      </c>
      <c r="C28" s="32">
        <v>67.5</v>
      </c>
      <c r="D28" s="33" t="s">
        <v>314</v>
      </c>
      <c r="E28" s="48" t="str">
        <f t="shared" si="0"/>
        <v>Significantly Different</v>
      </c>
      <c r="G28" s="12">
        <f t="shared" si="1"/>
        <v>67.5</v>
      </c>
      <c r="H28" s="12">
        <f t="shared" si="2"/>
        <v>6</v>
      </c>
      <c r="I28" s="12" t="str">
        <f t="shared" si="3"/>
        <v>+/-</v>
      </c>
      <c r="J28" s="12" t="str">
        <f t="shared" si="4"/>
        <v>1.1</v>
      </c>
      <c r="K28" s="13">
        <f t="shared" si="5"/>
        <v>0.66869300911854113</v>
      </c>
      <c r="L28" s="13">
        <f t="shared" si="6"/>
        <v>-3.6000000000000014</v>
      </c>
      <c r="M28" s="13">
        <f t="shared" si="7"/>
        <v>0.67145051776214359</v>
      </c>
      <c r="N28" s="13">
        <f t="shared" si="8"/>
        <v>-5.3615268806379488</v>
      </c>
      <c r="O28" s="12" t="s">
        <v>225</v>
      </c>
    </row>
    <row r="29" spans="1:15" x14ac:dyDescent="0.25">
      <c r="A29" s="30">
        <v>19</v>
      </c>
      <c r="B29" s="31" t="s">
        <v>225</v>
      </c>
      <c r="C29" s="32">
        <v>67.400000000000006</v>
      </c>
      <c r="D29" s="33" t="s">
        <v>253</v>
      </c>
      <c r="E29" s="48" t="str">
        <f t="shared" si="0"/>
        <v>Significantly Different</v>
      </c>
      <c r="G29" s="12">
        <f t="shared" si="1"/>
        <v>67.400000000000006</v>
      </c>
      <c r="H29" s="12">
        <f t="shared" si="2"/>
        <v>6</v>
      </c>
      <c r="I29" s="12" t="str">
        <f t="shared" si="3"/>
        <v>+/-</v>
      </c>
      <c r="J29" s="12" t="str">
        <f t="shared" si="4"/>
        <v>0.6</v>
      </c>
      <c r="K29" s="13">
        <f t="shared" si="5"/>
        <v>0.36474164133738601</v>
      </c>
      <c r="L29" s="13">
        <f t="shared" si="6"/>
        <v>-3.5000000000000071</v>
      </c>
      <c r="M29" s="13">
        <f t="shared" si="7"/>
        <v>0.36977279819442066</v>
      </c>
      <c r="N29" s="13">
        <f t="shared" si="8"/>
        <v>-9.4652716941059651</v>
      </c>
      <c r="O29" s="12" t="s">
        <v>241</v>
      </c>
    </row>
    <row r="30" spans="1:15" x14ac:dyDescent="0.25">
      <c r="A30" s="30">
        <v>20</v>
      </c>
      <c r="B30" s="31" t="s">
        <v>234</v>
      </c>
      <c r="C30" s="32">
        <v>67.099999999999994</v>
      </c>
      <c r="D30" s="33" t="s">
        <v>255</v>
      </c>
      <c r="E30" s="48" t="str">
        <f t="shared" si="0"/>
        <v>Significantly Different</v>
      </c>
      <c r="G30" s="12">
        <f t="shared" si="1"/>
        <v>67.099999999999994</v>
      </c>
      <c r="H30" s="12">
        <f t="shared" si="2"/>
        <v>6</v>
      </c>
      <c r="I30" s="12" t="str">
        <f t="shared" si="3"/>
        <v>+/-</v>
      </c>
      <c r="J30" s="12" t="str">
        <f t="shared" si="4"/>
        <v>0.4</v>
      </c>
      <c r="K30" s="13">
        <f t="shared" si="5"/>
        <v>0.24316109422492402</v>
      </c>
      <c r="L30" s="13">
        <f t="shared" si="6"/>
        <v>-3.1999999999999957</v>
      </c>
      <c r="M30" s="13">
        <f t="shared" si="7"/>
        <v>0.25064471888253259</v>
      </c>
      <c r="N30" s="13">
        <f t="shared" si="8"/>
        <v>-12.767075301912548</v>
      </c>
      <c r="O30" s="12" t="s">
        <v>207</v>
      </c>
    </row>
    <row r="31" spans="1:15" x14ac:dyDescent="0.25">
      <c r="A31" s="30">
        <v>21</v>
      </c>
      <c r="B31" s="31" t="s">
        <v>244</v>
      </c>
      <c r="C31" s="32">
        <v>66.900000000000006</v>
      </c>
      <c r="D31" s="33" t="s">
        <v>217</v>
      </c>
      <c r="E31" s="48" t="str">
        <f t="shared" si="0"/>
        <v>Significantly Different</v>
      </c>
      <c r="G31" s="12">
        <f t="shared" si="1"/>
        <v>66.900000000000006</v>
      </c>
      <c r="H31" s="12">
        <f t="shared" si="2"/>
        <v>6</v>
      </c>
      <c r="I31" s="12" t="str">
        <f t="shared" si="3"/>
        <v>+/-</v>
      </c>
      <c r="J31" s="12" t="str">
        <f t="shared" si="4"/>
        <v>0.5</v>
      </c>
      <c r="K31" s="13">
        <f t="shared" si="5"/>
        <v>0.303951367781155</v>
      </c>
      <c r="L31" s="13">
        <f t="shared" si="6"/>
        <v>-3.0000000000000071</v>
      </c>
      <c r="M31" s="13">
        <f t="shared" si="7"/>
        <v>0.30997079109986531</v>
      </c>
      <c r="N31" s="13">
        <f t="shared" si="8"/>
        <v>-9.6783312690694068</v>
      </c>
      <c r="O31" s="12" t="s">
        <v>244</v>
      </c>
    </row>
    <row r="32" spans="1:15" x14ac:dyDescent="0.25">
      <c r="A32" s="30">
        <v>22</v>
      </c>
      <c r="B32" s="31" t="s">
        <v>242</v>
      </c>
      <c r="C32" s="32">
        <v>66.8</v>
      </c>
      <c r="D32" s="33" t="s">
        <v>255</v>
      </c>
      <c r="E32" s="48" t="str">
        <f t="shared" si="0"/>
        <v>Significantly Different</v>
      </c>
      <c r="G32" s="12">
        <f t="shared" si="1"/>
        <v>66.8</v>
      </c>
      <c r="H32" s="12">
        <f t="shared" si="2"/>
        <v>6</v>
      </c>
      <c r="I32" s="12" t="str">
        <f t="shared" si="3"/>
        <v>+/-</v>
      </c>
      <c r="J32" s="12" t="str">
        <f t="shared" si="4"/>
        <v>0.4</v>
      </c>
      <c r="K32" s="13">
        <f t="shared" si="5"/>
        <v>0.24316109422492402</v>
      </c>
      <c r="L32" s="13">
        <f t="shared" si="6"/>
        <v>-2.8999999999999986</v>
      </c>
      <c r="M32" s="13">
        <f t="shared" si="7"/>
        <v>0.25064471888253259</v>
      </c>
      <c r="N32" s="13">
        <f t="shared" si="8"/>
        <v>-11.570161992358257</v>
      </c>
      <c r="O32" s="12" t="s">
        <v>247</v>
      </c>
    </row>
    <row r="33" spans="1:15" x14ac:dyDescent="0.25">
      <c r="A33" s="30">
        <v>23</v>
      </c>
      <c r="B33" s="31" t="s">
        <v>236</v>
      </c>
      <c r="C33" s="32">
        <v>66.2</v>
      </c>
      <c r="D33" s="33" t="s">
        <v>253</v>
      </c>
      <c r="E33" s="48" t="str">
        <f t="shared" si="0"/>
        <v>Significantly Different</v>
      </c>
      <c r="G33" s="12">
        <f t="shared" si="1"/>
        <v>66.2</v>
      </c>
      <c r="H33" s="12">
        <f t="shared" si="2"/>
        <v>6</v>
      </c>
      <c r="I33" s="12" t="str">
        <f t="shared" si="3"/>
        <v>+/-</v>
      </c>
      <c r="J33" s="12" t="str">
        <f t="shared" si="4"/>
        <v>0.6</v>
      </c>
      <c r="K33" s="13">
        <f t="shared" si="5"/>
        <v>0.36474164133738601</v>
      </c>
      <c r="L33" s="13">
        <f t="shared" si="6"/>
        <v>-2.3000000000000043</v>
      </c>
      <c r="M33" s="13">
        <f t="shared" si="7"/>
        <v>0.36977279819442066</v>
      </c>
      <c r="N33" s="13">
        <f t="shared" si="8"/>
        <v>-6.2200356846982041</v>
      </c>
      <c r="O33" s="12" t="s">
        <v>249</v>
      </c>
    </row>
    <row r="34" spans="1:15" x14ac:dyDescent="0.25">
      <c r="A34" s="30">
        <v>23</v>
      </c>
      <c r="B34" s="31" t="s">
        <v>252</v>
      </c>
      <c r="C34" s="32">
        <v>66.2</v>
      </c>
      <c r="D34" s="33" t="s">
        <v>294</v>
      </c>
      <c r="E34" s="48" t="str">
        <f t="shared" si="0"/>
        <v>Significantly Different</v>
      </c>
      <c r="G34" s="12">
        <f t="shared" si="1"/>
        <v>66.2</v>
      </c>
      <c r="H34" s="12">
        <f t="shared" si="2"/>
        <v>6</v>
      </c>
      <c r="I34" s="12" t="str">
        <f t="shared" si="3"/>
        <v>+/-</v>
      </c>
      <c r="J34" s="12" t="str">
        <f t="shared" si="4"/>
        <v>0.8</v>
      </c>
      <c r="K34" s="13">
        <f t="shared" si="5"/>
        <v>0.48632218844984804</v>
      </c>
      <c r="L34" s="13">
        <f t="shared" si="6"/>
        <v>-2.3000000000000043</v>
      </c>
      <c r="M34" s="13">
        <f t="shared" si="7"/>
        <v>0.49010685399991183</v>
      </c>
      <c r="N34" s="13">
        <f t="shared" si="8"/>
        <v>-4.6928541831827104</v>
      </c>
      <c r="O34" s="12" t="s">
        <v>240</v>
      </c>
    </row>
    <row r="35" spans="1:15" x14ac:dyDescent="0.25">
      <c r="A35" s="30">
        <v>23</v>
      </c>
      <c r="B35" s="31" t="s">
        <v>251</v>
      </c>
      <c r="C35" s="32">
        <v>66.2</v>
      </c>
      <c r="D35" s="33" t="s">
        <v>217</v>
      </c>
      <c r="E35" s="48" t="str">
        <f t="shared" si="0"/>
        <v>Significantly Different</v>
      </c>
      <c r="G35" s="12">
        <f t="shared" si="1"/>
        <v>66.2</v>
      </c>
      <c r="H35" s="12">
        <f t="shared" si="2"/>
        <v>6</v>
      </c>
      <c r="I35" s="12" t="str">
        <f t="shared" si="3"/>
        <v>+/-</v>
      </c>
      <c r="J35" s="12" t="str">
        <f t="shared" si="4"/>
        <v>0.5</v>
      </c>
      <c r="K35" s="13">
        <f t="shared" si="5"/>
        <v>0.303951367781155</v>
      </c>
      <c r="L35" s="13">
        <f t="shared" si="6"/>
        <v>-2.3000000000000043</v>
      </c>
      <c r="M35" s="13">
        <f t="shared" si="7"/>
        <v>0.30997079109986531</v>
      </c>
      <c r="N35" s="13">
        <f t="shared" si="8"/>
        <v>-7.4200539729532071</v>
      </c>
      <c r="O35" s="12" t="s">
        <v>250</v>
      </c>
    </row>
    <row r="36" spans="1:15" x14ac:dyDescent="0.25">
      <c r="A36" s="30">
        <v>26</v>
      </c>
      <c r="B36" s="31" t="s">
        <v>227</v>
      </c>
      <c r="C36" s="32">
        <v>66.099999999999994</v>
      </c>
      <c r="D36" s="33" t="s">
        <v>253</v>
      </c>
      <c r="E36" s="48" t="str">
        <f t="shared" si="0"/>
        <v>Significantly Different</v>
      </c>
      <c r="G36" s="12">
        <f t="shared" si="1"/>
        <v>66.099999999999994</v>
      </c>
      <c r="H36" s="12">
        <f t="shared" si="2"/>
        <v>6</v>
      </c>
      <c r="I36" s="12" t="str">
        <f t="shared" si="3"/>
        <v>+/-</v>
      </c>
      <c r="J36" s="12" t="str">
        <f t="shared" si="4"/>
        <v>0.6</v>
      </c>
      <c r="K36" s="13">
        <f t="shared" si="5"/>
        <v>0.36474164133738601</v>
      </c>
      <c r="L36" s="13">
        <f t="shared" si="6"/>
        <v>-2.1999999999999957</v>
      </c>
      <c r="M36" s="13">
        <f t="shared" si="7"/>
        <v>0.36977279819442066</v>
      </c>
      <c r="N36" s="13">
        <f t="shared" si="8"/>
        <v>-5.9495993505808684</v>
      </c>
      <c r="O36" s="12" t="s">
        <v>242</v>
      </c>
    </row>
    <row r="37" spans="1:15" x14ac:dyDescent="0.25">
      <c r="A37" s="30">
        <v>27</v>
      </c>
      <c r="B37" s="31" t="s">
        <v>235</v>
      </c>
      <c r="C37" s="32">
        <v>66</v>
      </c>
      <c r="D37" s="33" t="s">
        <v>228</v>
      </c>
      <c r="E37" s="48" t="str">
        <f t="shared" si="0"/>
        <v>Significantly Different</v>
      </c>
      <c r="G37" s="12">
        <f t="shared" si="1"/>
        <v>66</v>
      </c>
      <c r="H37" s="12">
        <f t="shared" si="2"/>
        <v>6</v>
      </c>
      <c r="I37" s="12" t="str">
        <f t="shared" si="3"/>
        <v>+/-</v>
      </c>
      <c r="J37" s="12" t="str">
        <f t="shared" si="4"/>
        <v>0.3</v>
      </c>
      <c r="K37" s="13">
        <f t="shared" si="5"/>
        <v>0.18237082066869301</v>
      </c>
      <c r="L37" s="13">
        <f t="shared" si="6"/>
        <v>-2.1000000000000014</v>
      </c>
      <c r="M37" s="13">
        <f t="shared" si="7"/>
        <v>0.19223572402239389</v>
      </c>
      <c r="N37" s="13">
        <f t="shared" si="8"/>
        <v>-10.924088177051674</v>
      </c>
      <c r="O37" s="12" t="s">
        <v>223</v>
      </c>
    </row>
    <row r="38" spans="1:15" x14ac:dyDescent="0.25">
      <c r="A38" s="30">
        <v>28</v>
      </c>
      <c r="B38" s="31" t="s">
        <v>229</v>
      </c>
      <c r="C38" s="32">
        <v>65.900000000000006</v>
      </c>
      <c r="D38" s="33" t="s">
        <v>228</v>
      </c>
      <c r="E38" s="48" t="str">
        <f t="shared" si="0"/>
        <v>Significantly Different</v>
      </c>
      <c r="G38" s="12">
        <f t="shared" si="1"/>
        <v>65.900000000000006</v>
      </c>
      <c r="H38" s="12">
        <f t="shared" si="2"/>
        <v>6</v>
      </c>
      <c r="I38" s="12" t="str">
        <f t="shared" si="3"/>
        <v>+/-</v>
      </c>
      <c r="J38" s="12" t="str">
        <f t="shared" si="4"/>
        <v>0.3</v>
      </c>
      <c r="K38" s="13">
        <f t="shared" si="5"/>
        <v>0.18237082066869301</v>
      </c>
      <c r="L38" s="13">
        <f t="shared" si="6"/>
        <v>-2.0000000000000071</v>
      </c>
      <c r="M38" s="13">
        <f t="shared" si="7"/>
        <v>0.19223572402239389</v>
      </c>
      <c r="N38" s="13">
        <f t="shared" si="8"/>
        <v>-10.403893501954004</v>
      </c>
      <c r="O38" s="12" t="s">
        <v>227</v>
      </c>
    </row>
    <row r="39" spans="1:15" x14ac:dyDescent="0.25">
      <c r="A39" s="30">
        <v>28</v>
      </c>
      <c r="B39" s="31" t="s">
        <v>243</v>
      </c>
      <c r="C39" s="32">
        <v>65.900000000000006</v>
      </c>
      <c r="D39" s="33" t="s">
        <v>228</v>
      </c>
      <c r="E39" s="48" t="str">
        <f t="shared" si="0"/>
        <v>Significantly Different</v>
      </c>
      <c r="G39" s="12">
        <f t="shared" si="1"/>
        <v>65.900000000000006</v>
      </c>
      <c r="H39" s="12">
        <f t="shared" si="2"/>
        <v>6</v>
      </c>
      <c r="I39" s="12" t="str">
        <f t="shared" si="3"/>
        <v>+/-</v>
      </c>
      <c r="J39" s="12" t="str">
        <f t="shared" si="4"/>
        <v>0.3</v>
      </c>
      <c r="K39" s="13">
        <f t="shared" si="5"/>
        <v>0.18237082066869301</v>
      </c>
      <c r="L39" s="13">
        <f t="shared" si="6"/>
        <v>-2.0000000000000071</v>
      </c>
      <c r="M39" s="13">
        <f t="shared" si="7"/>
        <v>0.19223572402239389</v>
      </c>
      <c r="N39" s="13">
        <f t="shared" si="8"/>
        <v>-10.403893501954004</v>
      </c>
      <c r="O39" s="12" t="s">
        <v>254</v>
      </c>
    </row>
    <row r="40" spans="1:15" x14ac:dyDescent="0.25">
      <c r="A40" s="30">
        <v>28</v>
      </c>
      <c r="B40" s="31" t="s">
        <v>262</v>
      </c>
      <c r="C40" s="32">
        <v>65.900000000000006</v>
      </c>
      <c r="D40" s="33" t="s">
        <v>255</v>
      </c>
      <c r="E40" s="48" t="str">
        <f t="shared" si="0"/>
        <v>Significantly Different</v>
      </c>
      <c r="G40" s="12">
        <f t="shared" si="1"/>
        <v>65.900000000000006</v>
      </c>
      <c r="H40" s="12">
        <f t="shared" si="2"/>
        <v>6</v>
      </c>
      <c r="I40" s="12" t="str">
        <f t="shared" si="3"/>
        <v>+/-</v>
      </c>
      <c r="J40" s="12" t="str">
        <f t="shared" si="4"/>
        <v>0.4</v>
      </c>
      <c r="K40" s="13">
        <f t="shared" si="5"/>
        <v>0.24316109422492402</v>
      </c>
      <c r="L40" s="13">
        <f t="shared" si="6"/>
        <v>-2.0000000000000071</v>
      </c>
      <c r="M40" s="13">
        <f t="shared" si="7"/>
        <v>0.25064471888253259</v>
      </c>
      <c r="N40" s="13">
        <f t="shared" si="8"/>
        <v>-7.9794220636953819</v>
      </c>
      <c r="O40" s="12" t="s">
        <v>214</v>
      </c>
    </row>
    <row r="41" spans="1:15" x14ac:dyDescent="0.25">
      <c r="A41" s="30">
        <v>31</v>
      </c>
      <c r="B41" s="31" t="s">
        <v>215</v>
      </c>
      <c r="C41" s="32">
        <v>65.8</v>
      </c>
      <c r="D41" s="33" t="s">
        <v>253</v>
      </c>
      <c r="E41" s="48" t="str">
        <f t="shared" si="0"/>
        <v>Significantly Different</v>
      </c>
      <c r="G41" s="12">
        <f t="shared" si="1"/>
        <v>65.8</v>
      </c>
      <c r="H41" s="12">
        <f t="shared" si="2"/>
        <v>6</v>
      </c>
      <c r="I41" s="12" t="str">
        <f t="shared" si="3"/>
        <v>+/-</v>
      </c>
      <c r="J41" s="12" t="str">
        <f t="shared" si="4"/>
        <v>0.6</v>
      </c>
      <c r="K41" s="13">
        <f t="shared" si="5"/>
        <v>0.36474164133738601</v>
      </c>
      <c r="L41" s="13">
        <f t="shared" si="6"/>
        <v>-1.8999999999999986</v>
      </c>
      <c r="M41" s="13">
        <f t="shared" si="7"/>
        <v>0.36977279819442066</v>
      </c>
      <c r="N41" s="13">
        <f t="shared" si="8"/>
        <v>-5.1382903482289377</v>
      </c>
      <c r="O41" s="12" t="s">
        <v>257</v>
      </c>
    </row>
    <row r="42" spans="1:15" x14ac:dyDescent="0.25">
      <c r="A42" s="30">
        <v>31</v>
      </c>
      <c r="B42" s="31" t="s">
        <v>222</v>
      </c>
      <c r="C42" s="32">
        <v>65.8</v>
      </c>
      <c r="D42" s="33" t="s">
        <v>253</v>
      </c>
      <c r="E42" s="48" t="str">
        <f t="shared" si="0"/>
        <v>Significantly Different</v>
      </c>
      <c r="G42" s="12">
        <f t="shared" si="1"/>
        <v>65.8</v>
      </c>
      <c r="H42" s="12">
        <f t="shared" si="2"/>
        <v>6</v>
      </c>
      <c r="I42" s="12" t="str">
        <f t="shared" si="3"/>
        <v>+/-</v>
      </c>
      <c r="J42" s="12" t="str">
        <f t="shared" si="4"/>
        <v>0.6</v>
      </c>
      <c r="K42" s="13">
        <f t="shared" si="5"/>
        <v>0.36474164133738601</v>
      </c>
      <c r="L42" s="13">
        <f t="shared" si="6"/>
        <v>-1.8999999999999986</v>
      </c>
      <c r="M42" s="13">
        <f t="shared" si="7"/>
        <v>0.36977279819442066</v>
      </c>
      <c r="N42" s="13">
        <f t="shared" si="8"/>
        <v>-5.1382903482289377</v>
      </c>
      <c r="O42" s="12" t="s">
        <v>252</v>
      </c>
    </row>
    <row r="43" spans="1:15" x14ac:dyDescent="0.25">
      <c r="A43" s="30">
        <v>33</v>
      </c>
      <c r="B43" s="31" t="s">
        <v>211</v>
      </c>
      <c r="C43" s="32">
        <v>65.599999999999994</v>
      </c>
      <c r="D43" s="33" t="s">
        <v>321</v>
      </c>
      <c r="E43" s="48" t="str">
        <f t="shared" si="0"/>
        <v>Significantly Different</v>
      </c>
      <c r="G43" s="12">
        <f t="shared" si="1"/>
        <v>65.599999999999994</v>
      </c>
      <c r="H43" s="12">
        <f t="shared" si="2"/>
        <v>6</v>
      </c>
      <c r="I43" s="12" t="str">
        <f t="shared" si="3"/>
        <v>+/-</v>
      </c>
      <c r="J43" s="12" t="str">
        <f t="shared" si="4"/>
        <v>1.2</v>
      </c>
      <c r="K43" s="13">
        <f t="shared" si="5"/>
        <v>0.72948328267477203</v>
      </c>
      <c r="L43" s="13">
        <f t="shared" si="6"/>
        <v>-1.6999999999999957</v>
      </c>
      <c r="M43" s="13">
        <f t="shared" si="7"/>
        <v>0.73201182849801194</v>
      </c>
      <c r="N43" s="13">
        <f t="shared" si="8"/>
        <v>-2.3223668441098324</v>
      </c>
      <c r="O43" s="12" t="s">
        <v>259</v>
      </c>
    </row>
    <row r="44" spans="1:15" x14ac:dyDescent="0.25">
      <c r="A44" s="30">
        <v>34</v>
      </c>
      <c r="B44" s="31" t="s">
        <v>241</v>
      </c>
      <c r="C44" s="32">
        <v>65.5</v>
      </c>
      <c r="D44" s="33" t="s">
        <v>253</v>
      </c>
      <c r="E44" s="48" t="str">
        <f t="shared" si="0"/>
        <v>Significantly Different</v>
      </c>
      <c r="G44" s="12">
        <f t="shared" si="1"/>
        <v>65.5</v>
      </c>
      <c r="H44" s="12">
        <f t="shared" si="2"/>
        <v>6</v>
      </c>
      <c r="I44" s="12" t="str">
        <f t="shared" si="3"/>
        <v>+/-</v>
      </c>
      <c r="J44" s="12" t="str">
        <f t="shared" si="4"/>
        <v>0.6</v>
      </c>
      <c r="K44" s="13">
        <f t="shared" si="5"/>
        <v>0.36474164133738601</v>
      </c>
      <c r="L44" s="13">
        <f t="shared" si="6"/>
        <v>-1.6000000000000014</v>
      </c>
      <c r="M44" s="13">
        <f t="shared" si="7"/>
        <v>0.36977279819442066</v>
      </c>
      <c r="N44" s="13">
        <f t="shared" si="8"/>
        <v>-4.3269813458770079</v>
      </c>
      <c r="O44" s="12" t="s">
        <v>261</v>
      </c>
    </row>
    <row r="45" spans="1:15" x14ac:dyDescent="0.25">
      <c r="A45" s="30">
        <v>35</v>
      </c>
      <c r="B45" s="31" t="s">
        <v>260</v>
      </c>
      <c r="C45" s="32">
        <v>65.400000000000006</v>
      </c>
      <c r="D45" s="33" t="s">
        <v>217</v>
      </c>
      <c r="E45" s="48" t="str">
        <f t="shared" si="0"/>
        <v>Significantly Different</v>
      </c>
      <c r="G45" s="12">
        <f t="shared" si="1"/>
        <v>65.400000000000006</v>
      </c>
      <c r="H45" s="12">
        <f t="shared" si="2"/>
        <v>6</v>
      </c>
      <c r="I45" s="12" t="str">
        <f t="shared" si="3"/>
        <v>+/-</v>
      </c>
      <c r="J45" s="12" t="str">
        <f t="shared" si="4"/>
        <v>0.5</v>
      </c>
      <c r="K45" s="13">
        <f t="shared" si="5"/>
        <v>0.303951367781155</v>
      </c>
      <c r="L45" s="13">
        <f t="shared" si="6"/>
        <v>-1.5000000000000071</v>
      </c>
      <c r="M45" s="13">
        <f t="shared" si="7"/>
        <v>0.30997079109986531</v>
      </c>
      <c r="N45" s="13">
        <f t="shared" si="8"/>
        <v>-4.839165634534714</v>
      </c>
      <c r="O45" s="12" t="s">
        <v>230</v>
      </c>
    </row>
    <row r="46" spans="1:15" x14ac:dyDescent="0.25">
      <c r="A46" s="30">
        <v>36</v>
      </c>
      <c r="B46" s="31" t="s">
        <v>220</v>
      </c>
      <c r="C46" s="32">
        <v>65.099999999999994</v>
      </c>
      <c r="D46" s="33" t="s">
        <v>255</v>
      </c>
      <c r="E46" s="48" t="str">
        <f t="shared" si="0"/>
        <v>Significantly Different</v>
      </c>
      <c r="G46" s="12">
        <f t="shared" si="1"/>
        <v>65.099999999999994</v>
      </c>
      <c r="H46" s="12">
        <f t="shared" si="2"/>
        <v>6</v>
      </c>
      <c r="I46" s="12" t="str">
        <f t="shared" si="3"/>
        <v>+/-</v>
      </c>
      <c r="J46" s="12" t="str">
        <f t="shared" si="4"/>
        <v>0.4</v>
      </c>
      <c r="K46" s="13">
        <f t="shared" si="5"/>
        <v>0.24316109422492402</v>
      </c>
      <c r="L46" s="13">
        <f t="shared" si="6"/>
        <v>-1.1999999999999957</v>
      </c>
      <c r="M46" s="13">
        <f t="shared" si="7"/>
        <v>0.25064471888253259</v>
      </c>
      <c r="N46" s="13">
        <f t="shared" si="8"/>
        <v>-4.787653238217195</v>
      </c>
      <c r="O46" s="12" t="s">
        <v>243</v>
      </c>
    </row>
    <row r="47" spans="1:15" x14ac:dyDescent="0.25">
      <c r="A47" s="30">
        <v>36</v>
      </c>
      <c r="B47" s="31" t="s">
        <v>261</v>
      </c>
      <c r="C47" s="32">
        <v>65.099999999999994</v>
      </c>
      <c r="D47" s="33" t="s">
        <v>255</v>
      </c>
      <c r="E47" s="48" t="str">
        <f t="shared" si="0"/>
        <v>Significantly Different</v>
      </c>
      <c r="G47" s="12">
        <f t="shared" si="1"/>
        <v>65.099999999999994</v>
      </c>
      <c r="H47" s="12">
        <f t="shared" si="2"/>
        <v>6</v>
      </c>
      <c r="I47" s="12" t="str">
        <f t="shared" si="3"/>
        <v>+/-</v>
      </c>
      <c r="J47" s="12" t="str">
        <f t="shared" si="4"/>
        <v>0.4</v>
      </c>
      <c r="K47" s="13">
        <f t="shared" si="5"/>
        <v>0.24316109422492402</v>
      </c>
      <c r="L47" s="13">
        <f t="shared" si="6"/>
        <v>-1.1999999999999957</v>
      </c>
      <c r="M47" s="13">
        <f t="shared" si="7"/>
        <v>0.25064471888253259</v>
      </c>
      <c r="N47" s="13">
        <f t="shared" si="8"/>
        <v>-4.787653238217195</v>
      </c>
      <c r="O47" s="12" t="s">
        <v>260</v>
      </c>
    </row>
    <row r="48" spans="1:15" x14ac:dyDescent="0.25">
      <c r="A48" s="30">
        <v>38</v>
      </c>
      <c r="B48" s="31" t="s">
        <v>213</v>
      </c>
      <c r="C48" s="32">
        <v>64.8</v>
      </c>
      <c r="D48" s="33" t="s">
        <v>217</v>
      </c>
      <c r="E48" s="48" t="str">
        <f t="shared" si="0"/>
        <v>Significantly Different</v>
      </c>
      <c r="G48" s="12">
        <f t="shared" si="1"/>
        <v>64.8</v>
      </c>
      <c r="H48" s="12">
        <f t="shared" si="2"/>
        <v>6</v>
      </c>
      <c r="I48" s="12" t="str">
        <f t="shared" si="3"/>
        <v>+/-</v>
      </c>
      <c r="J48" s="12" t="str">
        <f t="shared" si="4"/>
        <v>0.5</v>
      </c>
      <c r="K48" s="13">
        <f t="shared" si="5"/>
        <v>0.303951367781155</v>
      </c>
      <c r="L48" s="13">
        <f t="shared" si="6"/>
        <v>-0.89999999999999858</v>
      </c>
      <c r="M48" s="13">
        <f t="shared" si="7"/>
        <v>0.30997079109986531</v>
      </c>
      <c r="N48" s="13">
        <f t="shared" si="8"/>
        <v>-2.9034993807208105</v>
      </c>
      <c r="O48" s="12" t="s">
        <v>239</v>
      </c>
    </row>
    <row r="49" spans="1:15" x14ac:dyDescent="0.25">
      <c r="A49" s="30">
        <v>39</v>
      </c>
      <c r="B49" s="31" t="s">
        <v>257</v>
      </c>
      <c r="C49" s="32">
        <v>64</v>
      </c>
      <c r="D49" s="33" t="s">
        <v>228</v>
      </c>
      <c r="E49" s="48" t="str">
        <f t="shared" si="0"/>
        <v>Not Significantly Different</v>
      </c>
      <c r="G49" s="12">
        <f t="shared" si="1"/>
        <v>64</v>
      </c>
      <c r="H49" s="12">
        <f t="shared" si="2"/>
        <v>6</v>
      </c>
      <c r="I49" s="12" t="str">
        <f t="shared" si="3"/>
        <v>+/-</v>
      </c>
      <c r="J49" s="12" t="str">
        <f t="shared" si="4"/>
        <v>0.3</v>
      </c>
      <c r="K49" s="13">
        <f t="shared" si="5"/>
        <v>0.18237082066869301</v>
      </c>
      <c r="L49" s="13">
        <f t="shared" si="6"/>
        <v>-0.10000000000000142</v>
      </c>
      <c r="M49" s="13">
        <f t="shared" si="7"/>
        <v>0.19223572402239389</v>
      </c>
      <c r="N49" s="13">
        <f t="shared" si="8"/>
        <v>-0.52019467509770578</v>
      </c>
      <c r="O49" s="12" t="s">
        <v>248</v>
      </c>
    </row>
    <row r="50" spans="1:15" x14ac:dyDescent="0.25">
      <c r="A50" s="30">
        <v>40</v>
      </c>
      <c r="B50" s="31" t="s">
        <v>231</v>
      </c>
      <c r="C50" s="32">
        <v>63.8</v>
      </c>
      <c r="D50" s="33" t="s">
        <v>255</v>
      </c>
      <c r="E50" s="48" t="str">
        <f t="shared" si="0"/>
        <v>Not Significantly Different</v>
      </c>
      <c r="G50" s="12">
        <f t="shared" si="1"/>
        <v>63.8</v>
      </c>
      <c r="H50" s="12">
        <f t="shared" si="2"/>
        <v>6</v>
      </c>
      <c r="I50" s="12" t="str">
        <f t="shared" si="3"/>
        <v>+/-</v>
      </c>
      <c r="J50" s="12" t="str">
        <f t="shared" si="4"/>
        <v>0.4</v>
      </c>
      <c r="K50" s="13">
        <f t="shared" si="5"/>
        <v>0.24316109422492402</v>
      </c>
      <c r="L50" s="13">
        <f t="shared" si="6"/>
        <v>0.10000000000000142</v>
      </c>
      <c r="M50" s="13">
        <f t="shared" si="7"/>
        <v>0.25064471888253259</v>
      </c>
      <c r="N50" s="13">
        <f t="shared" si="8"/>
        <v>0.39897110318477336</v>
      </c>
      <c r="O50" s="12" t="s">
        <v>245</v>
      </c>
    </row>
    <row r="51" spans="1:15" x14ac:dyDescent="0.25">
      <c r="A51" s="30">
        <v>41</v>
      </c>
      <c r="B51" s="31" t="s">
        <v>256</v>
      </c>
      <c r="C51" s="32">
        <v>62.8</v>
      </c>
      <c r="D51" s="33" t="s">
        <v>255</v>
      </c>
      <c r="E51" s="48" t="str">
        <f t="shared" si="0"/>
        <v>Significantly Different</v>
      </c>
      <c r="G51" s="12">
        <f t="shared" si="1"/>
        <v>62.8</v>
      </c>
      <c r="H51" s="12">
        <f t="shared" si="2"/>
        <v>6</v>
      </c>
      <c r="I51" s="12" t="str">
        <f t="shared" si="3"/>
        <v>+/-</v>
      </c>
      <c r="J51" s="12" t="str">
        <f t="shared" si="4"/>
        <v>0.4</v>
      </c>
      <c r="K51" s="13">
        <f t="shared" si="5"/>
        <v>0.24316109422492402</v>
      </c>
      <c r="L51" s="13">
        <f t="shared" si="6"/>
        <v>1.1000000000000014</v>
      </c>
      <c r="M51" s="13">
        <f t="shared" si="7"/>
        <v>0.25064471888253259</v>
      </c>
      <c r="N51" s="13">
        <f t="shared" si="8"/>
        <v>4.3886821350324503</v>
      </c>
      <c r="O51" s="12" t="s">
        <v>263</v>
      </c>
    </row>
    <row r="52" spans="1:15" x14ac:dyDescent="0.25">
      <c r="A52" s="30">
        <v>42</v>
      </c>
      <c r="B52" s="31" t="s">
        <v>230</v>
      </c>
      <c r="C52" s="32">
        <v>62.5</v>
      </c>
      <c r="D52" s="33" t="s">
        <v>324</v>
      </c>
      <c r="E52" s="48" t="str">
        <f t="shared" si="0"/>
        <v>Not Significantly Different</v>
      </c>
      <c r="G52" s="12">
        <f t="shared" si="1"/>
        <v>62.5</v>
      </c>
      <c r="H52" s="12">
        <f t="shared" si="2"/>
        <v>6</v>
      </c>
      <c r="I52" s="12" t="str">
        <f t="shared" si="3"/>
        <v>+/-</v>
      </c>
      <c r="J52" s="12" t="str">
        <f t="shared" si="4"/>
        <v>1.4</v>
      </c>
      <c r="K52" s="13">
        <f t="shared" si="5"/>
        <v>0.85106382978723394</v>
      </c>
      <c r="L52" s="13">
        <f t="shared" si="6"/>
        <v>1.3999999999999986</v>
      </c>
      <c r="M52" s="13">
        <f t="shared" si="7"/>
        <v>0.85323214879137987</v>
      </c>
      <c r="N52" s="13">
        <f t="shared" si="8"/>
        <v>1.6408195612215575</v>
      </c>
      <c r="O52" s="12" t="s">
        <v>238</v>
      </c>
    </row>
    <row r="53" spans="1:15" x14ac:dyDescent="0.25">
      <c r="A53" s="30">
        <v>42</v>
      </c>
      <c r="B53" s="31" t="s">
        <v>239</v>
      </c>
      <c r="C53" s="32">
        <v>62.5</v>
      </c>
      <c r="D53" s="33" t="s">
        <v>253</v>
      </c>
      <c r="E53" s="48" t="str">
        <f t="shared" si="0"/>
        <v>Significantly Different</v>
      </c>
      <c r="G53" s="12">
        <f t="shared" si="1"/>
        <v>62.5</v>
      </c>
      <c r="H53" s="12">
        <f t="shared" si="2"/>
        <v>6</v>
      </c>
      <c r="I53" s="12" t="str">
        <f t="shared" si="3"/>
        <v>+/-</v>
      </c>
      <c r="J53" s="12" t="str">
        <f t="shared" si="4"/>
        <v>0.6</v>
      </c>
      <c r="K53" s="13">
        <f t="shared" si="5"/>
        <v>0.36474164133738601</v>
      </c>
      <c r="L53" s="13">
        <f t="shared" si="6"/>
        <v>1.3999999999999986</v>
      </c>
      <c r="M53" s="13">
        <f t="shared" si="7"/>
        <v>0.36977279819442066</v>
      </c>
      <c r="N53" s="13">
        <f t="shared" si="8"/>
        <v>3.7861086776423742</v>
      </c>
      <c r="O53" s="12" t="s">
        <v>251</v>
      </c>
    </row>
    <row r="54" spans="1:15" x14ac:dyDescent="0.25">
      <c r="A54" s="30">
        <v>44</v>
      </c>
      <c r="B54" s="31" t="s">
        <v>247</v>
      </c>
      <c r="C54" s="32">
        <v>61.8</v>
      </c>
      <c r="D54" s="33" t="s">
        <v>255</v>
      </c>
      <c r="E54" s="48" t="str">
        <f t="shared" si="0"/>
        <v>Significantly Different</v>
      </c>
      <c r="G54" s="12">
        <f t="shared" si="1"/>
        <v>61.8</v>
      </c>
      <c r="H54" s="12">
        <f t="shared" si="2"/>
        <v>6</v>
      </c>
      <c r="I54" s="12" t="str">
        <f t="shared" si="3"/>
        <v>+/-</v>
      </c>
      <c r="J54" s="12" t="str">
        <f t="shared" si="4"/>
        <v>0.4</v>
      </c>
      <c r="K54" s="13">
        <f t="shared" si="5"/>
        <v>0.24316109422492402</v>
      </c>
      <c r="L54" s="13">
        <f t="shared" si="6"/>
        <v>2.1000000000000014</v>
      </c>
      <c r="M54" s="13">
        <f t="shared" si="7"/>
        <v>0.25064471888253259</v>
      </c>
      <c r="N54" s="13">
        <f t="shared" si="8"/>
        <v>8.3783931668801266</v>
      </c>
      <c r="O54" s="12" t="s">
        <v>258</v>
      </c>
    </row>
    <row r="55" spans="1:15" x14ac:dyDescent="0.25">
      <c r="A55" s="30">
        <v>44</v>
      </c>
      <c r="B55" s="31" t="s">
        <v>245</v>
      </c>
      <c r="C55" s="32">
        <v>61.8</v>
      </c>
      <c r="D55" s="33" t="s">
        <v>314</v>
      </c>
      <c r="E55" s="48" t="str">
        <f t="shared" si="0"/>
        <v>Significantly Different</v>
      </c>
      <c r="G55" s="12">
        <f t="shared" si="1"/>
        <v>61.8</v>
      </c>
      <c r="H55" s="12">
        <f t="shared" si="2"/>
        <v>6</v>
      </c>
      <c r="I55" s="12" t="str">
        <f t="shared" si="3"/>
        <v>+/-</v>
      </c>
      <c r="J55" s="12" t="str">
        <f t="shared" si="4"/>
        <v>1.1</v>
      </c>
      <c r="K55" s="13">
        <f t="shared" si="5"/>
        <v>0.66869300911854113</v>
      </c>
      <c r="L55" s="13">
        <f t="shared" si="6"/>
        <v>2.1000000000000014</v>
      </c>
      <c r="M55" s="13">
        <f t="shared" si="7"/>
        <v>0.67145051776214359</v>
      </c>
      <c r="N55" s="13">
        <f t="shared" si="8"/>
        <v>3.1275573470388043</v>
      </c>
      <c r="O55" s="12" t="s">
        <v>232</v>
      </c>
    </row>
    <row r="56" spans="1:15" x14ac:dyDescent="0.25">
      <c r="A56" s="30">
        <v>46</v>
      </c>
      <c r="B56" s="31" t="s">
        <v>258</v>
      </c>
      <c r="C56" s="32">
        <v>61.7</v>
      </c>
      <c r="D56" s="33" t="s">
        <v>210</v>
      </c>
      <c r="E56" s="48" t="str">
        <f t="shared" si="0"/>
        <v>Significantly Different</v>
      </c>
      <c r="G56" s="12">
        <f t="shared" si="1"/>
        <v>61.7</v>
      </c>
      <c r="H56" s="12">
        <f t="shared" si="2"/>
        <v>6</v>
      </c>
      <c r="I56" s="12" t="str">
        <f t="shared" si="3"/>
        <v>+/-</v>
      </c>
      <c r="J56" s="12" t="str">
        <f t="shared" si="4"/>
        <v>0.2</v>
      </c>
      <c r="K56" s="13">
        <f t="shared" si="5"/>
        <v>0.12158054711246201</v>
      </c>
      <c r="L56" s="13">
        <f t="shared" si="6"/>
        <v>2.1999999999999957</v>
      </c>
      <c r="M56" s="13">
        <f t="shared" si="7"/>
        <v>0.1359311840425404</v>
      </c>
      <c r="N56" s="13">
        <f t="shared" si="8"/>
        <v>16.184660021143447</v>
      </c>
      <c r="O56" s="12" t="s">
        <v>209</v>
      </c>
    </row>
    <row r="57" spans="1:15" x14ac:dyDescent="0.25">
      <c r="A57" s="30">
        <v>47</v>
      </c>
      <c r="B57" s="31" t="s">
        <v>233</v>
      </c>
      <c r="C57" s="32">
        <v>58.3</v>
      </c>
      <c r="D57" s="33" t="s">
        <v>314</v>
      </c>
      <c r="E57" s="48" t="str">
        <f t="shared" si="0"/>
        <v>Significantly Different</v>
      </c>
      <c r="G57" s="12">
        <f t="shared" si="1"/>
        <v>58.3</v>
      </c>
      <c r="H57" s="12">
        <f t="shared" si="2"/>
        <v>6</v>
      </c>
      <c r="I57" s="12" t="str">
        <f t="shared" si="3"/>
        <v>+/-</v>
      </c>
      <c r="J57" s="12" t="str">
        <f t="shared" si="4"/>
        <v>1.1</v>
      </c>
      <c r="K57" s="13">
        <f t="shared" si="5"/>
        <v>0.66869300911854113</v>
      </c>
      <c r="L57" s="13">
        <f t="shared" si="6"/>
        <v>5.6000000000000014</v>
      </c>
      <c r="M57" s="13">
        <f t="shared" si="7"/>
        <v>0.67145051776214359</v>
      </c>
      <c r="N57" s="13">
        <f t="shared" si="8"/>
        <v>8.3401529254368079</v>
      </c>
      <c r="O57" s="12" t="s">
        <v>262</v>
      </c>
    </row>
    <row r="58" spans="1:15" x14ac:dyDescent="0.25">
      <c r="A58" s="30">
        <v>48</v>
      </c>
      <c r="B58" s="31" t="s">
        <v>254</v>
      </c>
      <c r="C58" s="32">
        <v>56.8</v>
      </c>
      <c r="D58" s="33" t="s">
        <v>253</v>
      </c>
      <c r="E58" s="48" t="str">
        <f t="shared" si="0"/>
        <v>Significantly Different</v>
      </c>
      <c r="G58" s="12">
        <f t="shared" si="1"/>
        <v>56.8</v>
      </c>
      <c r="H58" s="12">
        <f t="shared" si="2"/>
        <v>6</v>
      </c>
      <c r="I58" s="12" t="str">
        <f t="shared" si="3"/>
        <v>+/-</v>
      </c>
      <c r="J58" s="12" t="str">
        <f t="shared" si="4"/>
        <v>0.6</v>
      </c>
      <c r="K58" s="13">
        <f t="shared" si="5"/>
        <v>0.36474164133738601</v>
      </c>
      <c r="L58" s="13">
        <f t="shared" si="6"/>
        <v>7.1000000000000014</v>
      </c>
      <c r="M58" s="13">
        <f t="shared" si="7"/>
        <v>0.36977279819442066</v>
      </c>
      <c r="N58" s="13">
        <f t="shared" si="8"/>
        <v>19.200979722329208</v>
      </c>
      <c r="O58" s="12" t="s">
        <v>256</v>
      </c>
    </row>
    <row r="59" spans="1:15" x14ac:dyDescent="0.25">
      <c r="A59" s="30">
        <v>49</v>
      </c>
      <c r="B59" s="31" t="s">
        <v>218</v>
      </c>
      <c r="C59" s="32">
        <v>54.8</v>
      </c>
      <c r="D59" s="33" t="s">
        <v>210</v>
      </c>
      <c r="E59" s="48" t="str">
        <f t="shared" si="0"/>
        <v>Significantly Different</v>
      </c>
      <c r="G59" s="12">
        <f t="shared" si="1"/>
        <v>54.8</v>
      </c>
      <c r="H59" s="12">
        <f t="shared" si="2"/>
        <v>6</v>
      </c>
      <c r="I59" s="12" t="str">
        <f t="shared" si="3"/>
        <v>+/-</v>
      </c>
      <c r="J59" s="12" t="str">
        <f t="shared" si="4"/>
        <v>0.2</v>
      </c>
      <c r="K59" s="13">
        <f t="shared" si="5"/>
        <v>0.12158054711246201</v>
      </c>
      <c r="L59" s="13">
        <f t="shared" si="6"/>
        <v>9.1000000000000014</v>
      </c>
      <c r="M59" s="13">
        <f t="shared" si="7"/>
        <v>0.1359311840425404</v>
      </c>
      <c r="N59" s="13">
        <f t="shared" si="8"/>
        <v>66.945639178366221</v>
      </c>
      <c r="O59" s="12" t="s">
        <v>212</v>
      </c>
    </row>
    <row r="60" spans="1:15" x14ac:dyDescent="0.25">
      <c r="A60" s="30">
        <v>50</v>
      </c>
      <c r="B60" s="31" t="s">
        <v>259</v>
      </c>
      <c r="C60" s="32">
        <v>53.7</v>
      </c>
      <c r="D60" s="33" t="s">
        <v>228</v>
      </c>
      <c r="E60" s="48" t="str">
        <f t="shared" si="0"/>
        <v>Significantly Different</v>
      </c>
      <c r="G60" s="12">
        <f t="shared" si="1"/>
        <v>53.7</v>
      </c>
      <c r="H60" s="12">
        <f t="shared" si="2"/>
        <v>6</v>
      </c>
      <c r="I60" s="12" t="str">
        <f t="shared" si="3"/>
        <v>+/-</v>
      </c>
      <c r="J60" s="12" t="str">
        <f t="shared" si="4"/>
        <v>0.3</v>
      </c>
      <c r="K60" s="13">
        <f t="shared" si="5"/>
        <v>0.18237082066869301</v>
      </c>
      <c r="L60" s="13">
        <f t="shared" si="6"/>
        <v>10.199999999999996</v>
      </c>
      <c r="M60" s="13">
        <f t="shared" si="7"/>
        <v>0.19223572402239389</v>
      </c>
      <c r="N60" s="13">
        <f t="shared" si="8"/>
        <v>53.059856859965215</v>
      </c>
      <c r="O60" s="12" t="s">
        <v>234</v>
      </c>
    </row>
    <row r="61" spans="1:15" x14ac:dyDescent="0.25">
      <c r="A61" s="30">
        <v>51</v>
      </c>
      <c r="B61" s="31" t="s">
        <v>226</v>
      </c>
      <c r="C61" s="32">
        <v>42.3</v>
      </c>
      <c r="D61" s="33" t="s">
        <v>333</v>
      </c>
      <c r="E61" s="48" t="str">
        <f t="shared" si="0"/>
        <v>Significantly Different</v>
      </c>
      <c r="G61" s="12">
        <f t="shared" si="1"/>
        <v>42.3</v>
      </c>
      <c r="H61" s="12">
        <f t="shared" si="2"/>
        <v>6</v>
      </c>
      <c r="I61" s="12" t="str">
        <f t="shared" si="3"/>
        <v>+/-</v>
      </c>
      <c r="J61" s="12" t="str">
        <f t="shared" si="4"/>
        <v>1.3</v>
      </c>
      <c r="K61" s="13">
        <f t="shared" si="5"/>
        <v>0.79027355623100304</v>
      </c>
      <c r="L61" s="13">
        <f t="shared" si="6"/>
        <v>21.6</v>
      </c>
      <c r="M61" s="13">
        <f t="shared" si="7"/>
        <v>0.79260819516141623</v>
      </c>
      <c r="N61" s="13">
        <f t="shared" si="8"/>
        <v>27.251799983724769</v>
      </c>
      <c r="O61" s="12" t="s">
        <v>216</v>
      </c>
    </row>
    <row r="62" spans="1:15" ht="15.75" thickBot="1" x14ac:dyDescent="0.3">
      <c r="A62" s="36"/>
      <c r="B62" s="37" t="s">
        <v>264</v>
      </c>
      <c r="C62" s="38">
        <v>67.3</v>
      </c>
      <c r="D62" s="39" t="s">
        <v>253</v>
      </c>
      <c r="E62" s="49" t="str">
        <f t="shared" si="0"/>
        <v>Significantly Different</v>
      </c>
      <c r="G62" s="12">
        <f t="shared" si="1"/>
        <v>67.3</v>
      </c>
      <c r="H62" s="12">
        <f t="shared" si="2"/>
        <v>6</v>
      </c>
      <c r="I62" s="12" t="str">
        <f t="shared" si="3"/>
        <v>+/-</v>
      </c>
      <c r="J62" s="12" t="str">
        <f t="shared" si="4"/>
        <v>0.6</v>
      </c>
      <c r="K62" s="13">
        <f t="shared" si="5"/>
        <v>0.36474164133738601</v>
      </c>
      <c r="L62" s="13">
        <f t="shared" si="6"/>
        <v>-3.3999999999999986</v>
      </c>
      <c r="M62" s="13">
        <f t="shared" si="7"/>
        <v>0.36977279819442066</v>
      </c>
      <c r="N62" s="13">
        <f t="shared" si="8"/>
        <v>-9.1948353599886286</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41" priority="5" operator="equal">
      <formula>"State Selected"</formula>
    </cfRule>
    <cfRule type="cellIs" dxfId="40" priority="6" operator="equal">
      <formula>"Not Significantly Different"</formula>
    </cfRule>
  </conditionalFormatting>
  <conditionalFormatting sqref="E10:E62">
    <cfRule type="cellIs" dxfId="39" priority="1" operator="equal">
      <formula>"OTHER ERROR"</formula>
    </cfRule>
    <cfRule type="cellIs" dxfId="38" priority="2" operator="equal">
      <formula>"Statistical Test not applicable"</formula>
    </cfRule>
    <cfRule type="cellIs" dxfId="37" priority="3" operator="equal">
      <formula>"Geography Selected"</formula>
    </cfRule>
    <cfRule type="cellIs" dxfId="36"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BF35C630-289F-468D-BA9A-0D6288B42EB7}">
      <formula1>$O$10:$O$62</formula1>
    </dataValidation>
  </dataValidation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DA8D8-7EE3-497C-A91B-B591F344A6C5}">
  <sheetPr codeName="Sheet168"/>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167</v>
      </c>
    </row>
    <row r="2" spans="1:16" x14ac:dyDescent="0.25">
      <c r="A2" s="14" t="s">
        <v>181</v>
      </c>
      <c r="B2" s="12" t="s">
        <v>787</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27.6</v>
      </c>
      <c r="C6" s="12" t="s">
        <v>188</v>
      </c>
      <c r="H6" s="19" t="s">
        <v>189</v>
      </c>
      <c r="I6" s="12">
        <f>VLOOKUP($B$4,$B$9:$K$62,6,FALSE)</f>
        <v>27.6</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27.6</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27.6</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233</v>
      </c>
      <c r="C11" s="32">
        <v>38.6</v>
      </c>
      <c r="D11" s="35" t="s">
        <v>334</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38.6</v>
      </c>
      <c r="H11" s="12">
        <f t="shared" ref="H11:H62" si="2">LEN(TRIM(D11))</f>
        <v>6</v>
      </c>
      <c r="I11" s="12" t="str">
        <f t="shared" ref="I11:I62" si="3">IF(H11&gt;=3,MID(TRIM(D11),1,3),"NO")</f>
        <v>+/-</v>
      </c>
      <c r="J11" s="12" t="str">
        <f t="shared" ref="J11:J62" si="4">IF(TRIM(I11)="+/-",MID(TRIM(D11),4,H11-3),D11)</f>
        <v>1.8</v>
      </c>
      <c r="K11" s="13">
        <f t="shared" ref="K11:K62" si="5">IF(TRIM(J11)="*****",0,IF(ISERROR(VALUE(J11)),"NA",VALUE(J11/$I$4)))</f>
        <v>1.094224924012158</v>
      </c>
      <c r="L11" s="13">
        <f t="shared" ref="L11:L62" si="6">IF(AND(ISNUMBER(G11),ISNUMBER($I$6)),$I$6-G11,"N/A")</f>
        <v>-11</v>
      </c>
      <c r="M11" s="13">
        <f t="shared" ref="M11:M62" si="7">IF(AND(ISNUMBER(K11),ISNUMBER($I$7)),SQRT(K11^2+($I$7)^2),"N/A")</f>
        <v>1.0959122417823675</v>
      </c>
      <c r="N11" s="13">
        <f>IF(AND(ISNUMBER(L11),ISNUMBER(M11),M11&lt;&gt;0),L11/M11,"NA")</f>
        <v>-10.037300050695523</v>
      </c>
      <c r="O11" s="12" t="s">
        <v>208</v>
      </c>
    </row>
    <row r="12" spans="1:16" x14ac:dyDescent="0.25">
      <c r="A12" s="30">
        <v>2</v>
      </c>
      <c r="B12" s="31" t="s">
        <v>218</v>
      </c>
      <c r="C12" s="32">
        <v>38</v>
      </c>
      <c r="D12" s="33" t="s">
        <v>228</v>
      </c>
      <c r="E12" s="48" t="str">
        <f t="shared" si="0"/>
        <v>Significantly Different</v>
      </c>
      <c r="G12" s="12">
        <f t="shared" si="1"/>
        <v>38</v>
      </c>
      <c r="H12" s="12">
        <f t="shared" si="2"/>
        <v>6</v>
      </c>
      <c r="I12" s="12" t="str">
        <f t="shared" si="3"/>
        <v>+/-</v>
      </c>
      <c r="J12" s="12" t="str">
        <f t="shared" si="4"/>
        <v>0.3</v>
      </c>
      <c r="K12" s="13">
        <f t="shared" si="5"/>
        <v>0.18237082066869301</v>
      </c>
      <c r="L12" s="13">
        <f t="shared" si="6"/>
        <v>-10.399999999999999</v>
      </c>
      <c r="M12" s="13">
        <f t="shared" si="7"/>
        <v>0.19223572402239389</v>
      </c>
      <c r="N12" s="13">
        <f t="shared" ref="N12:N62" si="8">IF(AND(ISNUMBER(L12),ISNUMBER(M12),M12&lt;&gt;0),L12/M12,"NA")</f>
        <v>-54.100246210160627</v>
      </c>
      <c r="O12" s="12" t="s">
        <v>211</v>
      </c>
    </row>
    <row r="13" spans="1:16" x14ac:dyDescent="0.25">
      <c r="A13" s="30">
        <v>3</v>
      </c>
      <c r="B13" s="31" t="s">
        <v>257</v>
      </c>
      <c r="C13" s="32">
        <v>34</v>
      </c>
      <c r="D13" s="33" t="s">
        <v>253</v>
      </c>
      <c r="E13" s="48" t="str">
        <f t="shared" si="0"/>
        <v>Significantly Different</v>
      </c>
      <c r="G13" s="12">
        <f t="shared" si="1"/>
        <v>34</v>
      </c>
      <c r="H13" s="12">
        <f t="shared" si="2"/>
        <v>6</v>
      </c>
      <c r="I13" s="12" t="str">
        <f t="shared" si="3"/>
        <v>+/-</v>
      </c>
      <c r="J13" s="12" t="str">
        <f t="shared" si="4"/>
        <v>0.6</v>
      </c>
      <c r="K13" s="13">
        <f t="shared" si="5"/>
        <v>0.36474164133738601</v>
      </c>
      <c r="L13" s="13">
        <f t="shared" si="6"/>
        <v>-6.3999999999999986</v>
      </c>
      <c r="M13" s="13">
        <f t="shared" si="7"/>
        <v>0.36977279819442066</v>
      </c>
      <c r="N13" s="13">
        <f t="shared" si="8"/>
        <v>-17.30792538350801</v>
      </c>
      <c r="O13" s="12" t="s">
        <v>213</v>
      </c>
    </row>
    <row r="14" spans="1:16" x14ac:dyDescent="0.25">
      <c r="A14" s="30">
        <v>4</v>
      </c>
      <c r="B14" s="31" t="s">
        <v>229</v>
      </c>
      <c r="C14" s="32">
        <v>32.799999999999997</v>
      </c>
      <c r="D14" s="33" t="s">
        <v>217</v>
      </c>
      <c r="E14" s="48" t="str">
        <f t="shared" si="0"/>
        <v>Significantly Different</v>
      </c>
      <c r="G14" s="12">
        <f t="shared" si="1"/>
        <v>32.799999999999997</v>
      </c>
      <c r="H14" s="12">
        <f t="shared" si="2"/>
        <v>6</v>
      </c>
      <c r="I14" s="12" t="str">
        <f t="shared" si="3"/>
        <v>+/-</v>
      </c>
      <c r="J14" s="12" t="str">
        <f t="shared" si="4"/>
        <v>0.5</v>
      </c>
      <c r="K14" s="13">
        <f t="shared" si="5"/>
        <v>0.303951367781155</v>
      </c>
      <c r="L14" s="13">
        <f t="shared" si="6"/>
        <v>-5.1999999999999957</v>
      </c>
      <c r="M14" s="13">
        <f t="shared" si="7"/>
        <v>0.30997079109986531</v>
      </c>
      <c r="N14" s="13">
        <f t="shared" si="8"/>
        <v>-16.775774199720249</v>
      </c>
      <c r="O14" s="12" t="s">
        <v>215</v>
      </c>
    </row>
    <row r="15" spans="1:16" x14ac:dyDescent="0.25">
      <c r="A15" s="30">
        <v>4</v>
      </c>
      <c r="B15" s="31" t="s">
        <v>245</v>
      </c>
      <c r="C15" s="32">
        <v>32.799999999999997</v>
      </c>
      <c r="D15" s="33" t="s">
        <v>323</v>
      </c>
      <c r="E15" s="48" t="str">
        <f t="shared" si="0"/>
        <v>Significantly Different</v>
      </c>
      <c r="G15" s="12">
        <f t="shared" si="1"/>
        <v>32.799999999999997</v>
      </c>
      <c r="H15" s="12">
        <f t="shared" si="2"/>
        <v>6</v>
      </c>
      <c r="I15" s="12" t="str">
        <f t="shared" si="3"/>
        <v>+/-</v>
      </c>
      <c r="J15" s="12" t="str">
        <f t="shared" si="4"/>
        <v>1.9</v>
      </c>
      <c r="K15" s="13">
        <f t="shared" si="5"/>
        <v>1.1550151975683889</v>
      </c>
      <c r="L15" s="13">
        <f t="shared" si="6"/>
        <v>-5.1999999999999957</v>
      </c>
      <c r="M15" s="13">
        <f t="shared" si="7"/>
        <v>1.1566138352851334</v>
      </c>
      <c r="N15" s="13">
        <f t="shared" si="8"/>
        <v>-4.4958825853212012</v>
      </c>
      <c r="O15" s="12" t="s">
        <v>218</v>
      </c>
    </row>
    <row r="16" spans="1:16" x14ac:dyDescent="0.25">
      <c r="A16" s="30">
        <v>6</v>
      </c>
      <c r="B16" s="31" t="s">
        <v>259</v>
      </c>
      <c r="C16" s="32">
        <v>32.6</v>
      </c>
      <c r="D16" s="33" t="s">
        <v>217</v>
      </c>
      <c r="E16" s="48" t="str">
        <f t="shared" si="0"/>
        <v>Significantly Different</v>
      </c>
      <c r="G16" s="12">
        <f t="shared" si="1"/>
        <v>32.6</v>
      </c>
      <c r="H16" s="12">
        <f t="shared" si="2"/>
        <v>6</v>
      </c>
      <c r="I16" s="12" t="str">
        <f t="shared" si="3"/>
        <v>+/-</v>
      </c>
      <c r="J16" s="12" t="str">
        <f t="shared" si="4"/>
        <v>0.5</v>
      </c>
      <c r="K16" s="13">
        <f t="shared" si="5"/>
        <v>0.303951367781155</v>
      </c>
      <c r="L16" s="13">
        <f t="shared" si="6"/>
        <v>-5</v>
      </c>
      <c r="M16" s="13">
        <f t="shared" si="7"/>
        <v>0.30997079109986531</v>
      </c>
      <c r="N16" s="13">
        <f t="shared" si="8"/>
        <v>-16.130552115115638</v>
      </c>
      <c r="O16" s="12" t="s">
        <v>220</v>
      </c>
    </row>
    <row r="17" spans="1:15" x14ac:dyDescent="0.25">
      <c r="A17" s="30">
        <v>7</v>
      </c>
      <c r="B17" s="31" t="s">
        <v>239</v>
      </c>
      <c r="C17" s="32">
        <v>30.9</v>
      </c>
      <c r="D17" s="33" t="s">
        <v>294</v>
      </c>
      <c r="E17" s="48" t="str">
        <f t="shared" si="0"/>
        <v>Significantly Different</v>
      </c>
      <c r="G17" s="12">
        <f t="shared" si="1"/>
        <v>30.9</v>
      </c>
      <c r="H17" s="12">
        <f t="shared" si="2"/>
        <v>6</v>
      </c>
      <c r="I17" s="12" t="str">
        <f t="shared" si="3"/>
        <v>+/-</v>
      </c>
      <c r="J17" s="12" t="str">
        <f t="shared" si="4"/>
        <v>0.8</v>
      </c>
      <c r="K17" s="13">
        <f t="shared" si="5"/>
        <v>0.48632218844984804</v>
      </c>
      <c r="L17" s="13">
        <f t="shared" si="6"/>
        <v>-3.2999999999999972</v>
      </c>
      <c r="M17" s="13">
        <f t="shared" si="7"/>
        <v>0.49010685399991183</v>
      </c>
      <c r="N17" s="13">
        <f t="shared" si="8"/>
        <v>-6.7332255671751753</v>
      </c>
      <c r="O17" s="12" t="s">
        <v>222</v>
      </c>
    </row>
    <row r="18" spans="1:15" x14ac:dyDescent="0.25">
      <c r="A18" s="30">
        <v>8</v>
      </c>
      <c r="B18" s="31" t="s">
        <v>224</v>
      </c>
      <c r="C18" s="32">
        <v>30.7</v>
      </c>
      <c r="D18" s="33" t="s">
        <v>334</v>
      </c>
      <c r="E18" s="48" t="str">
        <f t="shared" si="0"/>
        <v>Significantly Different</v>
      </c>
      <c r="G18" s="12">
        <f t="shared" si="1"/>
        <v>30.7</v>
      </c>
      <c r="H18" s="12">
        <f t="shared" si="2"/>
        <v>6</v>
      </c>
      <c r="I18" s="12" t="str">
        <f t="shared" si="3"/>
        <v>+/-</v>
      </c>
      <c r="J18" s="12" t="str">
        <f t="shared" si="4"/>
        <v>1.8</v>
      </c>
      <c r="K18" s="13">
        <f t="shared" si="5"/>
        <v>1.094224924012158</v>
      </c>
      <c r="L18" s="13">
        <f t="shared" si="6"/>
        <v>-3.0999999999999979</v>
      </c>
      <c r="M18" s="13">
        <f t="shared" si="7"/>
        <v>1.0959122417823675</v>
      </c>
      <c r="N18" s="13">
        <f t="shared" si="8"/>
        <v>-2.8286936506505542</v>
      </c>
      <c r="O18" s="12" t="s">
        <v>224</v>
      </c>
    </row>
    <row r="19" spans="1:15" x14ac:dyDescent="0.25">
      <c r="A19" s="30">
        <v>9</v>
      </c>
      <c r="B19" s="31" t="s">
        <v>222</v>
      </c>
      <c r="C19" s="32">
        <v>30.4</v>
      </c>
      <c r="D19" s="33" t="s">
        <v>320</v>
      </c>
      <c r="E19" s="48" t="str">
        <f t="shared" si="0"/>
        <v>Significantly Different</v>
      </c>
      <c r="G19" s="12">
        <f t="shared" si="1"/>
        <v>30.4</v>
      </c>
      <c r="H19" s="12">
        <f t="shared" si="2"/>
        <v>6</v>
      </c>
      <c r="I19" s="12" t="str">
        <f t="shared" si="3"/>
        <v>+/-</v>
      </c>
      <c r="J19" s="12" t="str">
        <f t="shared" si="4"/>
        <v>1.0</v>
      </c>
      <c r="K19" s="13">
        <f t="shared" si="5"/>
        <v>0.60790273556231</v>
      </c>
      <c r="L19" s="13">
        <f t="shared" si="6"/>
        <v>-2.7999999999999972</v>
      </c>
      <c r="M19" s="13">
        <f t="shared" si="7"/>
        <v>0.61093468821403585</v>
      </c>
      <c r="N19" s="13">
        <f t="shared" si="8"/>
        <v>-4.5831412981072059</v>
      </c>
      <c r="O19" s="12" t="s">
        <v>226</v>
      </c>
    </row>
    <row r="20" spans="1:15" x14ac:dyDescent="0.25">
      <c r="A20" s="30">
        <v>10</v>
      </c>
      <c r="B20" s="31" t="s">
        <v>247</v>
      </c>
      <c r="C20" s="32">
        <v>30</v>
      </c>
      <c r="D20" s="35" t="s">
        <v>265</v>
      </c>
      <c r="E20" s="48" t="str">
        <f t="shared" si="0"/>
        <v>Significantly Different</v>
      </c>
      <c r="G20" s="12">
        <f t="shared" si="1"/>
        <v>30</v>
      </c>
      <c r="H20" s="12">
        <f t="shared" si="2"/>
        <v>6</v>
      </c>
      <c r="I20" s="12" t="str">
        <f t="shared" si="3"/>
        <v>+/-</v>
      </c>
      <c r="J20" s="12" t="str">
        <f t="shared" si="4"/>
        <v>0.7</v>
      </c>
      <c r="K20" s="13">
        <f t="shared" si="5"/>
        <v>0.42553191489361697</v>
      </c>
      <c r="L20" s="13">
        <f t="shared" si="6"/>
        <v>-2.3999999999999986</v>
      </c>
      <c r="M20" s="13">
        <f t="shared" si="7"/>
        <v>0.42985214661796195</v>
      </c>
      <c r="N20" s="13">
        <f t="shared" si="8"/>
        <v>-5.583315144248977</v>
      </c>
      <c r="O20" s="12" t="s">
        <v>229</v>
      </c>
    </row>
    <row r="21" spans="1:15" x14ac:dyDescent="0.25">
      <c r="A21" s="30">
        <v>10</v>
      </c>
      <c r="B21" s="31" t="s">
        <v>254</v>
      </c>
      <c r="C21" s="32">
        <v>30</v>
      </c>
      <c r="D21" s="33" t="s">
        <v>320</v>
      </c>
      <c r="E21" s="48" t="str">
        <f t="shared" si="0"/>
        <v>Significantly Different</v>
      </c>
      <c r="G21" s="12">
        <f t="shared" si="1"/>
        <v>30</v>
      </c>
      <c r="H21" s="12">
        <f t="shared" si="2"/>
        <v>6</v>
      </c>
      <c r="I21" s="12" t="str">
        <f t="shared" si="3"/>
        <v>+/-</v>
      </c>
      <c r="J21" s="12" t="str">
        <f t="shared" si="4"/>
        <v>1.0</v>
      </c>
      <c r="K21" s="13">
        <f t="shared" si="5"/>
        <v>0.60790273556231</v>
      </c>
      <c r="L21" s="13">
        <f t="shared" si="6"/>
        <v>-2.3999999999999986</v>
      </c>
      <c r="M21" s="13">
        <f t="shared" si="7"/>
        <v>0.61093468821403585</v>
      </c>
      <c r="N21" s="13">
        <f t="shared" si="8"/>
        <v>-3.9284068269490349</v>
      </c>
      <c r="O21" s="12" t="s">
        <v>231</v>
      </c>
    </row>
    <row r="22" spans="1:15" x14ac:dyDescent="0.25">
      <c r="A22" s="30">
        <v>12</v>
      </c>
      <c r="B22" s="31" t="s">
        <v>209</v>
      </c>
      <c r="C22" s="32">
        <v>29.9</v>
      </c>
      <c r="D22" s="33" t="s">
        <v>334</v>
      </c>
      <c r="E22" s="48" t="str">
        <f t="shared" si="0"/>
        <v>Significantly Different</v>
      </c>
      <c r="G22" s="12">
        <f t="shared" si="1"/>
        <v>29.9</v>
      </c>
      <c r="H22" s="12">
        <f t="shared" si="2"/>
        <v>6</v>
      </c>
      <c r="I22" s="12" t="str">
        <f t="shared" si="3"/>
        <v>+/-</v>
      </c>
      <c r="J22" s="12" t="str">
        <f t="shared" si="4"/>
        <v>1.8</v>
      </c>
      <c r="K22" s="13">
        <f t="shared" si="5"/>
        <v>1.094224924012158</v>
      </c>
      <c r="L22" s="13">
        <f t="shared" si="6"/>
        <v>-2.2999999999999972</v>
      </c>
      <c r="M22" s="13">
        <f t="shared" si="7"/>
        <v>1.0959122417823675</v>
      </c>
      <c r="N22" s="13">
        <f t="shared" si="8"/>
        <v>-2.0987081924181519</v>
      </c>
      <c r="O22" s="12" t="s">
        <v>233</v>
      </c>
    </row>
    <row r="23" spans="1:15" x14ac:dyDescent="0.25">
      <c r="A23" s="30">
        <v>13</v>
      </c>
      <c r="B23" s="31" t="s">
        <v>223</v>
      </c>
      <c r="C23" s="32">
        <v>29.4</v>
      </c>
      <c r="D23" s="33" t="s">
        <v>334</v>
      </c>
      <c r="E23" s="48" t="str">
        <f t="shared" si="0"/>
        <v>Not Significantly Different</v>
      </c>
      <c r="G23" s="12">
        <f t="shared" si="1"/>
        <v>29.4</v>
      </c>
      <c r="H23" s="12">
        <f t="shared" si="2"/>
        <v>6</v>
      </c>
      <c r="I23" s="12" t="str">
        <f t="shared" si="3"/>
        <v>+/-</v>
      </c>
      <c r="J23" s="12" t="str">
        <f t="shared" si="4"/>
        <v>1.8</v>
      </c>
      <c r="K23" s="13">
        <f t="shared" si="5"/>
        <v>1.094224924012158</v>
      </c>
      <c r="L23" s="13">
        <f t="shared" si="6"/>
        <v>-1.7999999999999972</v>
      </c>
      <c r="M23" s="13">
        <f t="shared" si="7"/>
        <v>1.0959122417823675</v>
      </c>
      <c r="N23" s="13">
        <f t="shared" si="8"/>
        <v>-1.6424672810229011</v>
      </c>
      <c r="O23" s="12" t="s">
        <v>221</v>
      </c>
    </row>
    <row r="24" spans="1:15" x14ac:dyDescent="0.25">
      <c r="A24" s="30">
        <v>14</v>
      </c>
      <c r="B24" s="31" t="s">
        <v>252</v>
      </c>
      <c r="C24" s="32">
        <v>29.2</v>
      </c>
      <c r="D24" s="33" t="s">
        <v>324</v>
      </c>
      <c r="E24" s="48" t="str">
        <f t="shared" si="0"/>
        <v>Significantly Different</v>
      </c>
      <c r="G24" s="12">
        <f t="shared" si="1"/>
        <v>29.2</v>
      </c>
      <c r="H24" s="12">
        <f t="shared" si="2"/>
        <v>6</v>
      </c>
      <c r="I24" s="12" t="str">
        <f t="shared" si="3"/>
        <v>+/-</v>
      </c>
      <c r="J24" s="12" t="str">
        <f t="shared" si="4"/>
        <v>1.4</v>
      </c>
      <c r="K24" s="13">
        <f t="shared" si="5"/>
        <v>0.85106382978723394</v>
      </c>
      <c r="L24" s="13">
        <f t="shared" si="6"/>
        <v>-1.5999999999999979</v>
      </c>
      <c r="M24" s="13">
        <f t="shared" si="7"/>
        <v>0.85323214879137987</v>
      </c>
      <c r="N24" s="13">
        <f t="shared" si="8"/>
        <v>-1.8752223556817793</v>
      </c>
      <c r="O24" s="12" t="s">
        <v>235</v>
      </c>
    </row>
    <row r="25" spans="1:15" x14ac:dyDescent="0.25">
      <c r="A25" s="30">
        <v>15</v>
      </c>
      <c r="B25" s="31" t="s">
        <v>214</v>
      </c>
      <c r="C25" s="32">
        <v>29</v>
      </c>
      <c r="D25" s="33" t="s">
        <v>319</v>
      </c>
      <c r="E25" s="48" t="str">
        <f t="shared" si="0"/>
        <v>Not Significantly Different</v>
      </c>
      <c r="G25" s="12">
        <f t="shared" si="1"/>
        <v>29</v>
      </c>
      <c r="H25" s="12">
        <f t="shared" si="2"/>
        <v>6</v>
      </c>
      <c r="I25" s="12" t="str">
        <f t="shared" si="3"/>
        <v>+/-</v>
      </c>
      <c r="J25" s="12" t="str">
        <f t="shared" si="4"/>
        <v>1.6</v>
      </c>
      <c r="K25" s="13">
        <f t="shared" si="5"/>
        <v>0.97264437689969607</v>
      </c>
      <c r="L25" s="13">
        <f t="shared" si="6"/>
        <v>-1.3999999999999986</v>
      </c>
      <c r="M25" s="13">
        <f t="shared" si="7"/>
        <v>0.97454222139096647</v>
      </c>
      <c r="N25" s="13">
        <f t="shared" si="8"/>
        <v>-1.4365719301538062</v>
      </c>
      <c r="O25" s="12" t="s">
        <v>237</v>
      </c>
    </row>
    <row r="26" spans="1:15" x14ac:dyDescent="0.25">
      <c r="A26" s="30">
        <v>15</v>
      </c>
      <c r="B26" s="31" t="s">
        <v>256</v>
      </c>
      <c r="C26" s="32">
        <v>29</v>
      </c>
      <c r="D26" s="33" t="s">
        <v>265</v>
      </c>
      <c r="E26" s="48" t="str">
        <f t="shared" si="0"/>
        <v>Significantly Different</v>
      </c>
      <c r="G26" s="12">
        <f t="shared" si="1"/>
        <v>29</v>
      </c>
      <c r="H26" s="12">
        <f t="shared" si="2"/>
        <v>6</v>
      </c>
      <c r="I26" s="12" t="str">
        <f t="shared" si="3"/>
        <v>+/-</v>
      </c>
      <c r="J26" s="12" t="str">
        <f t="shared" si="4"/>
        <v>0.7</v>
      </c>
      <c r="K26" s="13">
        <f t="shared" si="5"/>
        <v>0.42553191489361697</v>
      </c>
      <c r="L26" s="13">
        <f t="shared" si="6"/>
        <v>-1.3999999999999986</v>
      </c>
      <c r="M26" s="13">
        <f t="shared" si="7"/>
        <v>0.42985214661796195</v>
      </c>
      <c r="N26" s="13">
        <f t="shared" si="8"/>
        <v>-3.2569338341452352</v>
      </c>
      <c r="O26" s="12" t="s">
        <v>219</v>
      </c>
    </row>
    <row r="27" spans="1:15" x14ac:dyDescent="0.25">
      <c r="A27" s="30">
        <v>17</v>
      </c>
      <c r="B27" s="31" t="s">
        <v>211</v>
      </c>
      <c r="C27" s="32">
        <v>28.6</v>
      </c>
      <c r="D27" s="33" t="s">
        <v>351</v>
      </c>
      <c r="E27" s="48" t="str">
        <f t="shared" si="0"/>
        <v>Not Significantly Different</v>
      </c>
      <c r="G27" s="12">
        <f t="shared" si="1"/>
        <v>28.6</v>
      </c>
      <c r="H27" s="12">
        <f t="shared" si="2"/>
        <v>6</v>
      </c>
      <c r="I27" s="12" t="str">
        <f t="shared" si="3"/>
        <v>+/-</v>
      </c>
      <c r="J27" s="12" t="str">
        <f t="shared" si="4"/>
        <v>2.4</v>
      </c>
      <c r="K27" s="13">
        <f t="shared" si="5"/>
        <v>1.4589665653495441</v>
      </c>
      <c r="L27" s="13">
        <f t="shared" si="6"/>
        <v>-1</v>
      </c>
      <c r="M27" s="13">
        <f t="shared" si="7"/>
        <v>1.460232480178032</v>
      </c>
      <c r="N27" s="13">
        <f t="shared" si="8"/>
        <v>-0.68482246051538298</v>
      </c>
      <c r="O27" s="12" t="s">
        <v>236</v>
      </c>
    </row>
    <row r="28" spans="1:15" x14ac:dyDescent="0.25">
      <c r="A28" s="30">
        <v>18</v>
      </c>
      <c r="B28" s="31" t="s">
        <v>235</v>
      </c>
      <c r="C28" s="32">
        <v>27.2</v>
      </c>
      <c r="D28" s="33" t="s">
        <v>217</v>
      </c>
      <c r="E28" s="48" t="str">
        <f t="shared" si="0"/>
        <v>Not Significantly Different</v>
      </c>
      <c r="G28" s="12">
        <f t="shared" si="1"/>
        <v>27.2</v>
      </c>
      <c r="H28" s="12">
        <f t="shared" si="2"/>
        <v>6</v>
      </c>
      <c r="I28" s="12" t="str">
        <f t="shared" si="3"/>
        <v>+/-</v>
      </c>
      <c r="J28" s="12" t="str">
        <f t="shared" si="4"/>
        <v>0.5</v>
      </c>
      <c r="K28" s="13">
        <f t="shared" si="5"/>
        <v>0.303951367781155</v>
      </c>
      <c r="L28" s="13">
        <f t="shared" si="6"/>
        <v>0.40000000000000213</v>
      </c>
      <c r="M28" s="13">
        <f t="shared" si="7"/>
        <v>0.30997079109986531</v>
      </c>
      <c r="N28" s="13">
        <f t="shared" si="8"/>
        <v>1.2904441692092579</v>
      </c>
      <c r="O28" s="12" t="s">
        <v>225</v>
      </c>
    </row>
    <row r="29" spans="1:15" x14ac:dyDescent="0.25">
      <c r="A29" s="30">
        <v>18</v>
      </c>
      <c r="B29" s="31" t="s">
        <v>258</v>
      </c>
      <c r="C29" s="32">
        <v>27.2</v>
      </c>
      <c r="D29" s="33" t="s">
        <v>255</v>
      </c>
      <c r="E29" s="48" t="str">
        <f t="shared" si="0"/>
        <v>Not Significantly Different</v>
      </c>
      <c r="G29" s="12">
        <f t="shared" si="1"/>
        <v>27.2</v>
      </c>
      <c r="H29" s="12">
        <f t="shared" si="2"/>
        <v>6</v>
      </c>
      <c r="I29" s="12" t="str">
        <f t="shared" si="3"/>
        <v>+/-</v>
      </c>
      <c r="J29" s="12" t="str">
        <f t="shared" si="4"/>
        <v>0.4</v>
      </c>
      <c r="K29" s="13">
        <f t="shared" si="5"/>
        <v>0.24316109422492402</v>
      </c>
      <c r="L29" s="13">
        <f t="shared" si="6"/>
        <v>0.40000000000000213</v>
      </c>
      <c r="M29" s="13">
        <f t="shared" si="7"/>
        <v>0.25064471888253259</v>
      </c>
      <c r="N29" s="13">
        <f t="shared" si="8"/>
        <v>1.5958844127390792</v>
      </c>
      <c r="O29" s="12" t="s">
        <v>241</v>
      </c>
    </row>
    <row r="30" spans="1:15" x14ac:dyDescent="0.25">
      <c r="A30" s="30">
        <v>20</v>
      </c>
      <c r="B30" s="31" t="s">
        <v>220</v>
      </c>
      <c r="C30" s="32">
        <v>27.1</v>
      </c>
      <c r="D30" s="33" t="s">
        <v>265</v>
      </c>
      <c r="E30" s="48" t="str">
        <f t="shared" si="0"/>
        <v>Not Significantly Different</v>
      </c>
      <c r="G30" s="12">
        <f t="shared" si="1"/>
        <v>27.1</v>
      </c>
      <c r="H30" s="12">
        <f t="shared" si="2"/>
        <v>6</v>
      </c>
      <c r="I30" s="12" t="str">
        <f t="shared" si="3"/>
        <v>+/-</v>
      </c>
      <c r="J30" s="12" t="str">
        <f t="shared" si="4"/>
        <v>0.7</v>
      </c>
      <c r="K30" s="13">
        <f t="shared" si="5"/>
        <v>0.42553191489361697</v>
      </c>
      <c r="L30" s="13">
        <f t="shared" si="6"/>
        <v>0.5</v>
      </c>
      <c r="M30" s="13">
        <f t="shared" si="7"/>
        <v>0.42985214661796195</v>
      </c>
      <c r="N30" s="13">
        <f t="shared" si="8"/>
        <v>1.1631906550518709</v>
      </c>
      <c r="O30" s="12" t="s">
        <v>207</v>
      </c>
    </row>
    <row r="31" spans="1:15" x14ac:dyDescent="0.25">
      <c r="A31" s="30">
        <v>21</v>
      </c>
      <c r="B31" s="31" t="s">
        <v>244</v>
      </c>
      <c r="C31" s="32">
        <v>27</v>
      </c>
      <c r="D31" s="33" t="s">
        <v>265</v>
      </c>
      <c r="E31" s="48" t="str">
        <f t="shared" si="0"/>
        <v>Not Significantly Different</v>
      </c>
      <c r="G31" s="12">
        <f t="shared" si="1"/>
        <v>27</v>
      </c>
      <c r="H31" s="12">
        <f t="shared" si="2"/>
        <v>6</v>
      </c>
      <c r="I31" s="12" t="str">
        <f t="shared" si="3"/>
        <v>+/-</v>
      </c>
      <c r="J31" s="12" t="str">
        <f t="shared" si="4"/>
        <v>0.7</v>
      </c>
      <c r="K31" s="13">
        <f t="shared" si="5"/>
        <v>0.42553191489361697</v>
      </c>
      <c r="L31" s="13">
        <f t="shared" si="6"/>
        <v>0.60000000000000142</v>
      </c>
      <c r="M31" s="13">
        <f t="shared" si="7"/>
        <v>0.42985214661796195</v>
      </c>
      <c r="N31" s="13">
        <f t="shared" si="8"/>
        <v>1.3958287860622483</v>
      </c>
      <c r="O31" s="12" t="s">
        <v>244</v>
      </c>
    </row>
    <row r="32" spans="1:15" x14ac:dyDescent="0.25">
      <c r="A32" s="30">
        <v>22</v>
      </c>
      <c r="B32" s="31" t="s">
        <v>213</v>
      </c>
      <c r="C32" s="32">
        <v>26.8</v>
      </c>
      <c r="D32" s="33" t="s">
        <v>265</v>
      </c>
      <c r="E32" s="48" t="str">
        <f t="shared" si="0"/>
        <v>Significantly Different</v>
      </c>
      <c r="G32" s="12">
        <f t="shared" si="1"/>
        <v>26.8</v>
      </c>
      <c r="H32" s="12">
        <f t="shared" si="2"/>
        <v>6</v>
      </c>
      <c r="I32" s="12" t="str">
        <f t="shared" si="3"/>
        <v>+/-</v>
      </c>
      <c r="J32" s="12" t="str">
        <f t="shared" si="4"/>
        <v>0.7</v>
      </c>
      <c r="K32" s="13">
        <f t="shared" si="5"/>
        <v>0.42553191489361697</v>
      </c>
      <c r="L32" s="13">
        <f t="shared" si="6"/>
        <v>0.80000000000000071</v>
      </c>
      <c r="M32" s="13">
        <f t="shared" si="7"/>
        <v>0.42985214661796195</v>
      </c>
      <c r="N32" s="13">
        <f t="shared" si="8"/>
        <v>1.8611050480829952</v>
      </c>
      <c r="O32" s="12" t="s">
        <v>247</v>
      </c>
    </row>
    <row r="33" spans="1:15" x14ac:dyDescent="0.25">
      <c r="A33" s="30">
        <v>23</v>
      </c>
      <c r="B33" s="31" t="s">
        <v>226</v>
      </c>
      <c r="C33" s="32">
        <v>25.9</v>
      </c>
      <c r="D33" s="33" t="s">
        <v>317</v>
      </c>
      <c r="E33" s="48" t="str">
        <f t="shared" si="0"/>
        <v>Not Significantly Different</v>
      </c>
      <c r="G33" s="12">
        <f t="shared" si="1"/>
        <v>25.9</v>
      </c>
      <c r="H33" s="12">
        <f t="shared" si="2"/>
        <v>6</v>
      </c>
      <c r="I33" s="12" t="str">
        <f t="shared" si="3"/>
        <v>+/-</v>
      </c>
      <c r="J33" s="12" t="str">
        <f t="shared" si="4"/>
        <v>2.0</v>
      </c>
      <c r="K33" s="13">
        <f t="shared" si="5"/>
        <v>1.21580547112462</v>
      </c>
      <c r="L33" s="13">
        <f t="shared" si="6"/>
        <v>1.7000000000000028</v>
      </c>
      <c r="M33" s="13">
        <f t="shared" si="7"/>
        <v>1.2173242793009595</v>
      </c>
      <c r="N33" s="13">
        <f t="shared" si="8"/>
        <v>1.3965054578359488</v>
      </c>
      <c r="O33" s="12" t="s">
        <v>249</v>
      </c>
    </row>
    <row r="34" spans="1:15" x14ac:dyDescent="0.25">
      <c r="A34" s="30">
        <v>23</v>
      </c>
      <c r="B34" s="31" t="s">
        <v>207</v>
      </c>
      <c r="C34" s="32">
        <v>25.9</v>
      </c>
      <c r="D34" s="33" t="s">
        <v>321</v>
      </c>
      <c r="E34" s="48" t="str">
        <f t="shared" si="0"/>
        <v>Significantly Different</v>
      </c>
      <c r="G34" s="12">
        <f t="shared" si="1"/>
        <v>25.9</v>
      </c>
      <c r="H34" s="12">
        <f t="shared" si="2"/>
        <v>6</v>
      </c>
      <c r="I34" s="12" t="str">
        <f t="shared" si="3"/>
        <v>+/-</v>
      </c>
      <c r="J34" s="12" t="str">
        <f t="shared" si="4"/>
        <v>1.2</v>
      </c>
      <c r="K34" s="13">
        <f t="shared" si="5"/>
        <v>0.72948328267477203</v>
      </c>
      <c r="L34" s="13">
        <f t="shared" si="6"/>
        <v>1.7000000000000028</v>
      </c>
      <c r="M34" s="13">
        <f t="shared" si="7"/>
        <v>0.73201182849801194</v>
      </c>
      <c r="N34" s="13">
        <f t="shared" si="8"/>
        <v>2.3223668441098417</v>
      </c>
      <c r="O34" s="12" t="s">
        <v>240</v>
      </c>
    </row>
    <row r="35" spans="1:15" x14ac:dyDescent="0.25">
      <c r="A35" s="30">
        <v>25</v>
      </c>
      <c r="B35" s="31" t="s">
        <v>241</v>
      </c>
      <c r="C35" s="32">
        <v>25.8</v>
      </c>
      <c r="D35" s="33" t="s">
        <v>320</v>
      </c>
      <c r="E35" s="48" t="str">
        <f t="shared" si="0"/>
        <v>Significantly Different</v>
      </c>
      <c r="G35" s="12">
        <f t="shared" si="1"/>
        <v>25.8</v>
      </c>
      <c r="H35" s="12">
        <f t="shared" si="2"/>
        <v>6</v>
      </c>
      <c r="I35" s="12" t="str">
        <f t="shared" si="3"/>
        <v>+/-</v>
      </c>
      <c r="J35" s="12" t="str">
        <f t="shared" si="4"/>
        <v>1.0</v>
      </c>
      <c r="K35" s="13">
        <f t="shared" si="5"/>
        <v>0.60790273556231</v>
      </c>
      <c r="L35" s="13">
        <f t="shared" si="6"/>
        <v>1.8000000000000007</v>
      </c>
      <c r="M35" s="13">
        <f t="shared" si="7"/>
        <v>0.61093468821403585</v>
      </c>
      <c r="N35" s="13">
        <f t="shared" si="8"/>
        <v>2.9463051202117794</v>
      </c>
      <c r="O35" s="12" t="s">
        <v>250</v>
      </c>
    </row>
    <row r="36" spans="1:15" x14ac:dyDescent="0.25">
      <c r="A36" s="30">
        <v>26</v>
      </c>
      <c r="B36" s="31" t="s">
        <v>221</v>
      </c>
      <c r="C36" s="32">
        <v>25.5</v>
      </c>
      <c r="D36" s="33" t="s">
        <v>322</v>
      </c>
      <c r="E36" s="48" t="str">
        <f t="shared" si="0"/>
        <v>Significantly Different</v>
      </c>
      <c r="G36" s="12">
        <f t="shared" si="1"/>
        <v>25.5</v>
      </c>
      <c r="H36" s="12">
        <f t="shared" si="2"/>
        <v>6</v>
      </c>
      <c r="I36" s="12" t="str">
        <f t="shared" si="3"/>
        <v>+/-</v>
      </c>
      <c r="J36" s="12" t="str">
        <f t="shared" si="4"/>
        <v>1.5</v>
      </c>
      <c r="K36" s="13">
        <f t="shared" si="5"/>
        <v>0.91185410334346506</v>
      </c>
      <c r="L36" s="13">
        <f t="shared" si="6"/>
        <v>2.1000000000000014</v>
      </c>
      <c r="M36" s="13">
        <f t="shared" si="7"/>
        <v>0.91387819929318592</v>
      </c>
      <c r="N36" s="13">
        <f t="shared" si="8"/>
        <v>2.2978992185437721</v>
      </c>
      <c r="O36" s="12" t="s">
        <v>242</v>
      </c>
    </row>
    <row r="37" spans="1:15" x14ac:dyDescent="0.25">
      <c r="A37" s="30">
        <v>26</v>
      </c>
      <c r="B37" s="31" t="s">
        <v>263</v>
      </c>
      <c r="C37" s="32">
        <v>25.5</v>
      </c>
      <c r="D37" s="33" t="s">
        <v>294</v>
      </c>
      <c r="E37" s="48" t="str">
        <f t="shared" si="0"/>
        <v>Significantly Different</v>
      </c>
      <c r="G37" s="12">
        <f t="shared" si="1"/>
        <v>25.5</v>
      </c>
      <c r="H37" s="12">
        <f t="shared" si="2"/>
        <v>6</v>
      </c>
      <c r="I37" s="12" t="str">
        <f t="shared" si="3"/>
        <v>+/-</v>
      </c>
      <c r="J37" s="12" t="str">
        <f t="shared" si="4"/>
        <v>0.8</v>
      </c>
      <c r="K37" s="13">
        <f t="shared" si="5"/>
        <v>0.48632218844984804</v>
      </c>
      <c r="L37" s="13">
        <f t="shared" si="6"/>
        <v>2.1000000000000014</v>
      </c>
      <c r="M37" s="13">
        <f t="shared" si="7"/>
        <v>0.49010685399991183</v>
      </c>
      <c r="N37" s="13">
        <f t="shared" si="8"/>
        <v>4.2847799063842089</v>
      </c>
      <c r="O37" s="12" t="s">
        <v>223</v>
      </c>
    </row>
    <row r="38" spans="1:15" x14ac:dyDescent="0.25">
      <c r="A38" s="30">
        <v>28</v>
      </c>
      <c r="B38" s="31" t="s">
        <v>262</v>
      </c>
      <c r="C38" s="32">
        <v>25.4</v>
      </c>
      <c r="D38" s="33" t="s">
        <v>253</v>
      </c>
      <c r="E38" s="48" t="str">
        <f t="shared" si="0"/>
        <v>Significantly Different</v>
      </c>
      <c r="G38" s="12">
        <f t="shared" si="1"/>
        <v>25.4</v>
      </c>
      <c r="H38" s="12">
        <f t="shared" si="2"/>
        <v>6</v>
      </c>
      <c r="I38" s="12" t="str">
        <f t="shared" si="3"/>
        <v>+/-</v>
      </c>
      <c r="J38" s="12" t="str">
        <f t="shared" si="4"/>
        <v>0.6</v>
      </c>
      <c r="K38" s="13">
        <f t="shared" si="5"/>
        <v>0.36474164133738601</v>
      </c>
      <c r="L38" s="13">
        <f t="shared" si="6"/>
        <v>2.2000000000000028</v>
      </c>
      <c r="M38" s="13">
        <f t="shared" si="7"/>
        <v>0.36977279819442066</v>
      </c>
      <c r="N38" s="13">
        <f t="shared" si="8"/>
        <v>5.949599350580888</v>
      </c>
      <c r="O38" s="12" t="s">
        <v>227</v>
      </c>
    </row>
    <row r="39" spans="1:15" x14ac:dyDescent="0.25">
      <c r="A39" s="30">
        <v>29</v>
      </c>
      <c r="B39" s="31" t="s">
        <v>231</v>
      </c>
      <c r="C39" s="32">
        <v>24.9</v>
      </c>
      <c r="D39" s="33" t="s">
        <v>253</v>
      </c>
      <c r="E39" s="48" t="str">
        <f t="shared" si="0"/>
        <v>Significantly Different</v>
      </c>
      <c r="G39" s="12">
        <f t="shared" si="1"/>
        <v>24.9</v>
      </c>
      <c r="H39" s="12">
        <f t="shared" si="2"/>
        <v>6</v>
      </c>
      <c r="I39" s="12" t="str">
        <f t="shared" si="3"/>
        <v>+/-</v>
      </c>
      <c r="J39" s="12" t="str">
        <f t="shared" si="4"/>
        <v>0.6</v>
      </c>
      <c r="K39" s="13">
        <f t="shared" si="5"/>
        <v>0.36474164133738601</v>
      </c>
      <c r="L39" s="13">
        <f t="shared" si="6"/>
        <v>2.7000000000000028</v>
      </c>
      <c r="M39" s="13">
        <f t="shared" si="7"/>
        <v>0.36977279819442066</v>
      </c>
      <c r="N39" s="13">
        <f t="shared" si="8"/>
        <v>7.3017810211674519</v>
      </c>
      <c r="O39" s="12" t="s">
        <v>254</v>
      </c>
    </row>
    <row r="40" spans="1:15" x14ac:dyDescent="0.25">
      <c r="A40" s="30">
        <v>29</v>
      </c>
      <c r="B40" s="31" t="s">
        <v>250</v>
      </c>
      <c r="C40" s="32">
        <v>24.9</v>
      </c>
      <c r="D40" s="33" t="s">
        <v>321</v>
      </c>
      <c r="E40" s="48" t="str">
        <f t="shared" si="0"/>
        <v>Significantly Different</v>
      </c>
      <c r="G40" s="12">
        <f t="shared" si="1"/>
        <v>24.9</v>
      </c>
      <c r="H40" s="12">
        <f t="shared" si="2"/>
        <v>6</v>
      </c>
      <c r="I40" s="12" t="str">
        <f t="shared" si="3"/>
        <v>+/-</v>
      </c>
      <c r="J40" s="12" t="str">
        <f t="shared" si="4"/>
        <v>1.2</v>
      </c>
      <c r="K40" s="13">
        <f t="shared" si="5"/>
        <v>0.72948328267477203</v>
      </c>
      <c r="L40" s="13">
        <f t="shared" si="6"/>
        <v>2.7000000000000028</v>
      </c>
      <c r="M40" s="13">
        <f t="shared" si="7"/>
        <v>0.73201182849801194</v>
      </c>
      <c r="N40" s="13">
        <f t="shared" si="8"/>
        <v>3.6884649877038642</v>
      </c>
      <c r="O40" s="12" t="s">
        <v>214</v>
      </c>
    </row>
    <row r="41" spans="1:15" x14ac:dyDescent="0.25">
      <c r="A41" s="30">
        <v>31</v>
      </c>
      <c r="B41" s="31" t="s">
        <v>261</v>
      </c>
      <c r="C41" s="32">
        <v>24.7</v>
      </c>
      <c r="D41" s="33" t="s">
        <v>217</v>
      </c>
      <c r="E41" s="48" t="str">
        <f t="shared" si="0"/>
        <v>Significantly Different</v>
      </c>
      <c r="G41" s="12">
        <f t="shared" si="1"/>
        <v>24.7</v>
      </c>
      <c r="H41" s="12">
        <f t="shared" si="2"/>
        <v>6</v>
      </c>
      <c r="I41" s="12" t="str">
        <f t="shared" si="3"/>
        <v>+/-</v>
      </c>
      <c r="J41" s="12" t="str">
        <f t="shared" si="4"/>
        <v>0.5</v>
      </c>
      <c r="K41" s="13">
        <f t="shared" si="5"/>
        <v>0.303951367781155</v>
      </c>
      <c r="L41" s="13">
        <f t="shared" si="6"/>
        <v>2.9000000000000021</v>
      </c>
      <c r="M41" s="13">
        <f t="shared" si="7"/>
        <v>0.30997079109986531</v>
      </c>
      <c r="N41" s="13">
        <f t="shared" si="8"/>
        <v>9.3557202267670778</v>
      </c>
      <c r="O41" s="12" t="s">
        <v>257</v>
      </c>
    </row>
    <row r="42" spans="1:15" x14ac:dyDescent="0.25">
      <c r="A42" s="30">
        <v>32</v>
      </c>
      <c r="B42" s="31" t="s">
        <v>248</v>
      </c>
      <c r="C42" s="32">
        <v>24.6</v>
      </c>
      <c r="D42" s="33" t="s">
        <v>255</v>
      </c>
      <c r="E42" s="48" t="str">
        <f t="shared" si="0"/>
        <v>Significantly Different</v>
      </c>
      <c r="G42" s="12">
        <f t="shared" si="1"/>
        <v>24.6</v>
      </c>
      <c r="H42" s="12">
        <f t="shared" si="2"/>
        <v>6</v>
      </c>
      <c r="I42" s="12" t="str">
        <f t="shared" si="3"/>
        <v>+/-</v>
      </c>
      <c r="J42" s="12" t="str">
        <f t="shared" si="4"/>
        <v>0.4</v>
      </c>
      <c r="K42" s="13">
        <f t="shared" si="5"/>
        <v>0.24316109422492402</v>
      </c>
      <c r="L42" s="13">
        <f t="shared" si="6"/>
        <v>3</v>
      </c>
      <c r="M42" s="13">
        <f t="shared" si="7"/>
        <v>0.25064471888253259</v>
      </c>
      <c r="N42" s="13">
        <f t="shared" si="8"/>
        <v>11.969133095543031</v>
      </c>
      <c r="O42" s="12" t="s">
        <v>252</v>
      </c>
    </row>
    <row r="43" spans="1:15" x14ac:dyDescent="0.25">
      <c r="A43" s="30">
        <v>33</v>
      </c>
      <c r="B43" s="31" t="s">
        <v>251</v>
      </c>
      <c r="C43" s="32">
        <v>24.2</v>
      </c>
      <c r="D43" s="33" t="s">
        <v>265</v>
      </c>
      <c r="E43" s="48" t="str">
        <f t="shared" si="0"/>
        <v>Significantly Different</v>
      </c>
      <c r="G43" s="12">
        <f t="shared" si="1"/>
        <v>24.2</v>
      </c>
      <c r="H43" s="12">
        <f t="shared" si="2"/>
        <v>6</v>
      </c>
      <c r="I43" s="12" t="str">
        <f t="shared" si="3"/>
        <v>+/-</v>
      </c>
      <c r="J43" s="12" t="str">
        <f t="shared" si="4"/>
        <v>0.7</v>
      </c>
      <c r="K43" s="13">
        <f t="shared" si="5"/>
        <v>0.42553191489361697</v>
      </c>
      <c r="L43" s="13">
        <f t="shared" si="6"/>
        <v>3.4000000000000021</v>
      </c>
      <c r="M43" s="13">
        <f t="shared" si="7"/>
        <v>0.42985214661796195</v>
      </c>
      <c r="N43" s="13">
        <f t="shared" si="8"/>
        <v>7.9096964543527273</v>
      </c>
      <c r="O43" s="12" t="s">
        <v>259</v>
      </c>
    </row>
    <row r="44" spans="1:15" x14ac:dyDescent="0.25">
      <c r="A44" s="30">
        <v>34</v>
      </c>
      <c r="B44" s="31" t="s">
        <v>216</v>
      </c>
      <c r="C44" s="32">
        <v>23.8</v>
      </c>
      <c r="D44" s="33" t="s">
        <v>317</v>
      </c>
      <c r="E44" s="48" t="str">
        <f t="shared" si="0"/>
        <v>Significantly Different</v>
      </c>
      <c r="G44" s="12">
        <f t="shared" si="1"/>
        <v>23.8</v>
      </c>
      <c r="H44" s="12">
        <f t="shared" si="2"/>
        <v>6</v>
      </c>
      <c r="I44" s="12" t="str">
        <f t="shared" si="3"/>
        <v>+/-</v>
      </c>
      <c r="J44" s="12" t="str">
        <f t="shared" si="4"/>
        <v>2.0</v>
      </c>
      <c r="K44" s="13">
        <f t="shared" si="5"/>
        <v>1.21580547112462</v>
      </c>
      <c r="L44" s="13">
        <f t="shared" si="6"/>
        <v>3.8000000000000007</v>
      </c>
      <c r="M44" s="13">
        <f t="shared" si="7"/>
        <v>1.2173242793009595</v>
      </c>
      <c r="N44" s="13">
        <f t="shared" si="8"/>
        <v>3.1216004351627045</v>
      </c>
      <c r="O44" s="12" t="s">
        <v>261</v>
      </c>
    </row>
    <row r="45" spans="1:15" x14ac:dyDescent="0.25">
      <c r="A45" s="30">
        <v>35</v>
      </c>
      <c r="B45" s="31" t="s">
        <v>208</v>
      </c>
      <c r="C45" s="32">
        <v>23.5</v>
      </c>
      <c r="D45" s="33" t="s">
        <v>320</v>
      </c>
      <c r="E45" s="48" t="str">
        <f t="shared" si="0"/>
        <v>Significantly Different</v>
      </c>
      <c r="G45" s="12">
        <f t="shared" si="1"/>
        <v>23.5</v>
      </c>
      <c r="H45" s="12">
        <f t="shared" si="2"/>
        <v>6</v>
      </c>
      <c r="I45" s="12" t="str">
        <f t="shared" si="3"/>
        <v>+/-</v>
      </c>
      <c r="J45" s="12" t="str">
        <f t="shared" si="4"/>
        <v>1.0</v>
      </c>
      <c r="K45" s="13">
        <f t="shared" si="5"/>
        <v>0.60790273556231</v>
      </c>
      <c r="L45" s="13">
        <f t="shared" si="6"/>
        <v>4.1000000000000014</v>
      </c>
      <c r="M45" s="13">
        <f t="shared" si="7"/>
        <v>0.61093468821403585</v>
      </c>
      <c r="N45" s="13">
        <f t="shared" si="8"/>
        <v>6.711028329371274</v>
      </c>
      <c r="O45" s="12" t="s">
        <v>230</v>
      </c>
    </row>
    <row r="46" spans="1:15" x14ac:dyDescent="0.25">
      <c r="A46" s="30">
        <v>36</v>
      </c>
      <c r="B46" s="31" t="s">
        <v>232</v>
      </c>
      <c r="C46" s="32">
        <v>23.1</v>
      </c>
      <c r="D46" s="33" t="s">
        <v>246</v>
      </c>
      <c r="E46" s="48" t="str">
        <f t="shared" si="0"/>
        <v>Significantly Different</v>
      </c>
      <c r="G46" s="12">
        <f t="shared" si="1"/>
        <v>23.1</v>
      </c>
      <c r="H46" s="12">
        <f t="shared" si="2"/>
        <v>6</v>
      </c>
      <c r="I46" s="12" t="str">
        <f t="shared" si="3"/>
        <v>+/-</v>
      </c>
      <c r="J46" s="12" t="str">
        <f t="shared" si="4"/>
        <v>0.9</v>
      </c>
      <c r="K46" s="13">
        <f t="shared" si="5"/>
        <v>0.54711246200607899</v>
      </c>
      <c r="L46" s="13">
        <f t="shared" si="6"/>
        <v>4.5</v>
      </c>
      <c r="M46" s="13">
        <f t="shared" si="7"/>
        <v>0.55047933970440222</v>
      </c>
      <c r="N46" s="13">
        <f t="shared" si="8"/>
        <v>8.1746937176905163</v>
      </c>
      <c r="O46" s="12" t="s">
        <v>243</v>
      </c>
    </row>
    <row r="47" spans="1:15" x14ac:dyDescent="0.25">
      <c r="A47" s="30">
        <v>37</v>
      </c>
      <c r="B47" s="31" t="s">
        <v>225</v>
      </c>
      <c r="C47" s="32">
        <v>23</v>
      </c>
      <c r="D47" s="33" t="s">
        <v>265</v>
      </c>
      <c r="E47" s="48" t="str">
        <f t="shared" si="0"/>
        <v>Significantly Different</v>
      </c>
      <c r="G47" s="12">
        <f t="shared" si="1"/>
        <v>23</v>
      </c>
      <c r="H47" s="12">
        <f t="shared" si="2"/>
        <v>6</v>
      </c>
      <c r="I47" s="12" t="str">
        <f t="shared" si="3"/>
        <v>+/-</v>
      </c>
      <c r="J47" s="12" t="str">
        <f t="shared" si="4"/>
        <v>0.7</v>
      </c>
      <c r="K47" s="13">
        <f t="shared" si="5"/>
        <v>0.42553191489361697</v>
      </c>
      <c r="L47" s="13">
        <f t="shared" si="6"/>
        <v>4.6000000000000014</v>
      </c>
      <c r="M47" s="13">
        <f t="shared" si="7"/>
        <v>0.42985214661796195</v>
      </c>
      <c r="N47" s="13">
        <f t="shared" si="8"/>
        <v>10.701354026477215</v>
      </c>
      <c r="O47" s="12" t="s">
        <v>260</v>
      </c>
    </row>
    <row r="48" spans="1:15" x14ac:dyDescent="0.25">
      <c r="A48" s="30">
        <v>38</v>
      </c>
      <c r="B48" s="31" t="s">
        <v>215</v>
      </c>
      <c r="C48" s="32">
        <v>22.7</v>
      </c>
      <c r="D48" s="33" t="s">
        <v>321</v>
      </c>
      <c r="E48" s="48" t="str">
        <f t="shared" si="0"/>
        <v>Significantly Different</v>
      </c>
      <c r="G48" s="12">
        <f t="shared" si="1"/>
        <v>22.7</v>
      </c>
      <c r="H48" s="12">
        <f t="shared" si="2"/>
        <v>6</v>
      </c>
      <c r="I48" s="12" t="str">
        <f t="shared" si="3"/>
        <v>+/-</v>
      </c>
      <c r="J48" s="12" t="str">
        <f t="shared" si="4"/>
        <v>1.2</v>
      </c>
      <c r="K48" s="13">
        <f t="shared" si="5"/>
        <v>0.72948328267477203</v>
      </c>
      <c r="L48" s="13">
        <f t="shared" si="6"/>
        <v>4.9000000000000021</v>
      </c>
      <c r="M48" s="13">
        <f t="shared" si="7"/>
        <v>0.73201182849801194</v>
      </c>
      <c r="N48" s="13">
        <f t="shared" si="8"/>
        <v>6.6938809036107125</v>
      </c>
      <c r="O48" s="12" t="s">
        <v>239</v>
      </c>
    </row>
    <row r="49" spans="1:15" x14ac:dyDescent="0.25">
      <c r="A49" s="30">
        <v>38</v>
      </c>
      <c r="B49" s="31" t="s">
        <v>212</v>
      </c>
      <c r="C49" s="32">
        <v>22.7</v>
      </c>
      <c r="D49" s="33" t="s">
        <v>324</v>
      </c>
      <c r="E49" s="48" t="str">
        <f t="shared" si="0"/>
        <v>Significantly Different</v>
      </c>
      <c r="G49" s="12">
        <f t="shared" si="1"/>
        <v>22.7</v>
      </c>
      <c r="H49" s="12">
        <f t="shared" si="2"/>
        <v>6</v>
      </c>
      <c r="I49" s="12" t="str">
        <f t="shared" si="3"/>
        <v>+/-</v>
      </c>
      <c r="J49" s="12" t="str">
        <f t="shared" si="4"/>
        <v>1.4</v>
      </c>
      <c r="K49" s="13">
        <f t="shared" si="5"/>
        <v>0.85106382978723394</v>
      </c>
      <c r="L49" s="13">
        <f t="shared" si="6"/>
        <v>4.9000000000000021</v>
      </c>
      <c r="M49" s="13">
        <f t="shared" si="7"/>
        <v>0.85323214879137987</v>
      </c>
      <c r="N49" s="13">
        <f t="shared" si="8"/>
        <v>5.7428684642754595</v>
      </c>
      <c r="O49" s="12" t="s">
        <v>248</v>
      </c>
    </row>
    <row r="50" spans="1:15" x14ac:dyDescent="0.25">
      <c r="A50" s="30">
        <v>40</v>
      </c>
      <c r="B50" s="31" t="s">
        <v>249</v>
      </c>
      <c r="C50" s="32">
        <v>22.6</v>
      </c>
      <c r="D50" s="33" t="s">
        <v>217</v>
      </c>
      <c r="E50" s="48" t="str">
        <f t="shared" si="0"/>
        <v>Significantly Different</v>
      </c>
      <c r="G50" s="12">
        <f t="shared" si="1"/>
        <v>22.6</v>
      </c>
      <c r="H50" s="12">
        <f t="shared" si="2"/>
        <v>6</v>
      </c>
      <c r="I50" s="12" t="str">
        <f t="shared" si="3"/>
        <v>+/-</v>
      </c>
      <c r="J50" s="12" t="str">
        <f t="shared" si="4"/>
        <v>0.5</v>
      </c>
      <c r="K50" s="13">
        <f t="shared" si="5"/>
        <v>0.303951367781155</v>
      </c>
      <c r="L50" s="13">
        <f t="shared" si="6"/>
        <v>5</v>
      </c>
      <c r="M50" s="13">
        <f t="shared" si="7"/>
        <v>0.30997079109986531</v>
      </c>
      <c r="N50" s="13">
        <f t="shared" si="8"/>
        <v>16.130552115115638</v>
      </c>
      <c r="O50" s="12" t="s">
        <v>245</v>
      </c>
    </row>
    <row r="51" spans="1:15" x14ac:dyDescent="0.25">
      <c r="A51" s="30">
        <v>40</v>
      </c>
      <c r="B51" s="31" t="s">
        <v>260</v>
      </c>
      <c r="C51" s="32">
        <v>22.6</v>
      </c>
      <c r="D51" s="33" t="s">
        <v>265</v>
      </c>
      <c r="E51" s="48" t="str">
        <f t="shared" si="0"/>
        <v>Significantly Different</v>
      </c>
      <c r="G51" s="12">
        <f t="shared" si="1"/>
        <v>22.6</v>
      </c>
      <c r="H51" s="12">
        <f t="shared" si="2"/>
        <v>6</v>
      </c>
      <c r="I51" s="12" t="str">
        <f t="shared" si="3"/>
        <v>+/-</v>
      </c>
      <c r="J51" s="12" t="str">
        <f t="shared" si="4"/>
        <v>0.7</v>
      </c>
      <c r="K51" s="13">
        <f t="shared" si="5"/>
        <v>0.42553191489361697</v>
      </c>
      <c r="L51" s="13">
        <f t="shared" si="6"/>
        <v>5</v>
      </c>
      <c r="M51" s="13">
        <f t="shared" si="7"/>
        <v>0.42985214661796195</v>
      </c>
      <c r="N51" s="13">
        <f t="shared" si="8"/>
        <v>11.631906550518709</v>
      </c>
      <c r="O51" s="12" t="s">
        <v>263</v>
      </c>
    </row>
    <row r="52" spans="1:15" x14ac:dyDescent="0.25">
      <c r="A52" s="30">
        <v>42</v>
      </c>
      <c r="B52" s="31" t="s">
        <v>234</v>
      </c>
      <c r="C52" s="32">
        <v>22.5</v>
      </c>
      <c r="D52" s="33" t="s">
        <v>217</v>
      </c>
      <c r="E52" s="48" t="str">
        <f t="shared" si="0"/>
        <v>Significantly Different</v>
      </c>
      <c r="G52" s="12">
        <f t="shared" si="1"/>
        <v>22.5</v>
      </c>
      <c r="H52" s="12">
        <f t="shared" si="2"/>
        <v>6</v>
      </c>
      <c r="I52" s="12" t="str">
        <f t="shared" si="3"/>
        <v>+/-</v>
      </c>
      <c r="J52" s="12" t="str">
        <f t="shared" si="4"/>
        <v>0.5</v>
      </c>
      <c r="K52" s="13">
        <f t="shared" si="5"/>
        <v>0.303951367781155</v>
      </c>
      <c r="L52" s="13">
        <f t="shared" si="6"/>
        <v>5.1000000000000014</v>
      </c>
      <c r="M52" s="13">
        <f t="shared" si="7"/>
        <v>0.30997079109986531</v>
      </c>
      <c r="N52" s="13">
        <f t="shared" si="8"/>
        <v>16.453163157417954</v>
      </c>
      <c r="O52" s="12" t="s">
        <v>238</v>
      </c>
    </row>
    <row r="53" spans="1:15" x14ac:dyDescent="0.25">
      <c r="A53" s="30">
        <v>43</v>
      </c>
      <c r="B53" s="31" t="s">
        <v>238</v>
      </c>
      <c r="C53" s="32">
        <v>22</v>
      </c>
      <c r="D53" s="33" t="s">
        <v>319</v>
      </c>
      <c r="E53" s="48" t="str">
        <f t="shared" si="0"/>
        <v>Significantly Different</v>
      </c>
      <c r="G53" s="12">
        <f t="shared" si="1"/>
        <v>22</v>
      </c>
      <c r="H53" s="12">
        <f t="shared" si="2"/>
        <v>6</v>
      </c>
      <c r="I53" s="12" t="str">
        <f t="shared" si="3"/>
        <v>+/-</v>
      </c>
      <c r="J53" s="12" t="str">
        <f t="shared" si="4"/>
        <v>1.6</v>
      </c>
      <c r="K53" s="13">
        <f t="shared" si="5"/>
        <v>0.97264437689969607</v>
      </c>
      <c r="L53" s="13">
        <f t="shared" si="6"/>
        <v>5.6000000000000014</v>
      </c>
      <c r="M53" s="13">
        <f t="shared" si="7"/>
        <v>0.97454222139096647</v>
      </c>
      <c r="N53" s="13">
        <f t="shared" si="8"/>
        <v>5.7462877206152321</v>
      </c>
      <c r="O53" s="12" t="s">
        <v>251</v>
      </c>
    </row>
    <row r="54" spans="1:15" x14ac:dyDescent="0.25">
      <c r="A54" s="30">
        <v>44</v>
      </c>
      <c r="B54" s="31" t="s">
        <v>243</v>
      </c>
      <c r="C54" s="32">
        <v>21.6</v>
      </c>
      <c r="D54" s="33" t="s">
        <v>217</v>
      </c>
      <c r="E54" s="48" t="str">
        <f t="shared" si="0"/>
        <v>Significantly Different</v>
      </c>
      <c r="G54" s="12">
        <f t="shared" si="1"/>
        <v>21.6</v>
      </c>
      <c r="H54" s="12">
        <f t="shared" si="2"/>
        <v>6</v>
      </c>
      <c r="I54" s="12" t="str">
        <f t="shared" si="3"/>
        <v>+/-</v>
      </c>
      <c r="J54" s="12" t="str">
        <f t="shared" si="4"/>
        <v>0.5</v>
      </c>
      <c r="K54" s="13">
        <f t="shared" si="5"/>
        <v>0.303951367781155</v>
      </c>
      <c r="L54" s="13">
        <f t="shared" si="6"/>
        <v>6</v>
      </c>
      <c r="M54" s="13">
        <f t="shared" si="7"/>
        <v>0.30997079109986531</v>
      </c>
      <c r="N54" s="13">
        <f t="shared" si="8"/>
        <v>19.356662538138767</v>
      </c>
      <c r="O54" s="12" t="s">
        <v>258</v>
      </c>
    </row>
    <row r="55" spans="1:15" x14ac:dyDescent="0.25">
      <c r="A55" s="30">
        <v>45</v>
      </c>
      <c r="B55" s="31" t="s">
        <v>236</v>
      </c>
      <c r="C55" s="32">
        <v>21.5</v>
      </c>
      <c r="D55" s="33" t="s">
        <v>246</v>
      </c>
      <c r="E55" s="48" t="str">
        <f t="shared" si="0"/>
        <v>Significantly Different</v>
      </c>
      <c r="G55" s="12">
        <f t="shared" si="1"/>
        <v>21.5</v>
      </c>
      <c r="H55" s="12">
        <f t="shared" si="2"/>
        <v>6</v>
      </c>
      <c r="I55" s="12" t="str">
        <f t="shared" si="3"/>
        <v>+/-</v>
      </c>
      <c r="J55" s="12" t="str">
        <f t="shared" si="4"/>
        <v>0.9</v>
      </c>
      <c r="K55" s="13">
        <f t="shared" si="5"/>
        <v>0.54711246200607899</v>
      </c>
      <c r="L55" s="13">
        <f t="shared" si="6"/>
        <v>6.1000000000000014</v>
      </c>
      <c r="M55" s="13">
        <f t="shared" si="7"/>
        <v>0.55047933970440222</v>
      </c>
      <c r="N55" s="13">
        <f t="shared" si="8"/>
        <v>11.081251483980479</v>
      </c>
      <c r="O55" s="12" t="s">
        <v>232</v>
      </c>
    </row>
    <row r="56" spans="1:15" x14ac:dyDescent="0.25">
      <c r="A56" s="30">
        <v>46</v>
      </c>
      <c r="B56" s="31" t="s">
        <v>240</v>
      </c>
      <c r="C56" s="32">
        <v>21.4</v>
      </c>
      <c r="D56" s="33" t="s">
        <v>253</v>
      </c>
      <c r="E56" s="48" t="str">
        <f t="shared" si="0"/>
        <v>Significantly Different</v>
      </c>
      <c r="G56" s="12">
        <f t="shared" si="1"/>
        <v>21.4</v>
      </c>
      <c r="H56" s="12">
        <f t="shared" si="2"/>
        <v>6</v>
      </c>
      <c r="I56" s="12" t="str">
        <f t="shared" si="3"/>
        <v>+/-</v>
      </c>
      <c r="J56" s="12" t="str">
        <f t="shared" si="4"/>
        <v>0.6</v>
      </c>
      <c r="K56" s="13">
        <f t="shared" si="5"/>
        <v>0.36474164133738601</v>
      </c>
      <c r="L56" s="13">
        <f t="shared" si="6"/>
        <v>6.2000000000000028</v>
      </c>
      <c r="M56" s="13">
        <f t="shared" si="7"/>
        <v>0.36977279819442066</v>
      </c>
      <c r="N56" s="13">
        <f t="shared" si="8"/>
        <v>16.767052715273397</v>
      </c>
      <c r="O56" s="12" t="s">
        <v>209</v>
      </c>
    </row>
    <row r="57" spans="1:15" x14ac:dyDescent="0.25">
      <c r="A57" s="30">
        <v>47</v>
      </c>
      <c r="B57" s="31" t="s">
        <v>242</v>
      </c>
      <c r="C57" s="32">
        <v>21.1</v>
      </c>
      <c r="D57" s="33" t="s">
        <v>265</v>
      </c>
      <c r="E57" s="48" t="str">
        <f t="shared" si="0"/>
        <v>Significantly Different</v>
      </c>
      <c r="G57" s="12">
        <f t="shared" si="1"/>
        <v>21.1</v>
      </c>
      <c r="H57" s="12">
        <f t="shared" si="2"/>
        <v>6</v>
      </c>
      <c r="I57" s="12" t="str">
        <f t="shared" si="3"/>
        <v>+/-</v>
      </c>
      <c r="J57" s="12" t="str">
        <f t="shared" si="4"/>
        <v>0.7</v>
      </c>
      <c r="K57" s="13">
        <f t="shared" si="5"/>
        <v>0.42553191489361697</v>
      </c>
      <c r="L57" s="13">
        <f t="shared" si="6"/>
        <v>6.5</v>
      </c>
      <c r="M57" s="13">
        <f t="shared" si="7"/>
        <v>0.42985214661796195</v>
      </c>
      <c r="N57" s="13">
        <f t="shared" si="8"/>
        <v>15.121478515674321</v>
      </c>
      <c r="O57" s="12" t="s">
        <v>262</v>
      </c>
    </row>
    <row r="58" spans="1:15" x14ac:dyDescent="0.25">
      <c r="A58" s="30">
        <v>48</v>
      </c>
      <c r="B58" s="31" t="s">
        <v>227</v>
      </c>
      <c r="C58" s="32">
        <v>20.2</v>
      </c>
      <c r="D58" s="33" t="s">
        <v>314</v>
      </c>
      <c r="E58" s="48" t="str">
        <f t="shared" si="0"/>
        <v>Significantly Different</v>
      </c>
      <c r="G58" s="12">
        <f t="shared" si="1"/>
        <v>20.2</v>
      </c>
      <c r="H58" s="12">
        <f t="shared" si="2"/>
        <v>6</v>
      </c>
      <c r="I58" s="12" t="str">
        <f t="shared" si="3"/>
        <v>+/-</v>
      </c>
      <c r="J58" s="12" t="str">
        <f t="shared" si="4"/>
        <v>1.1</v>
      </c>
      <c r="K58" s="13">
        <f t="shared" si="5"/>
        <v>0.66869300911854113</v>
      </c>
      <c r="L58" s="13">
        <f t="shared" si="6"/>
        <v>7.4000000000000021</v>
      </c>
      <c r="M58" s="13">
        <f t="shared" si="7"/>
        <v>0.67145051776214359</v>
      </c>
      <c r="N58" s="13">
        <f t="shared" si="8"/>
        <v>11.020916365755783</v>
      </c>
      <c r="O58" s="12" t="s">
        <v>256</v>
      </c>
    </row>
    <row r="59" spans="1:15" x14ac:dyDescent="0.25">
      <c r="A59" s="30">
        <v>49</v>
      </c>
      <c r="B59" s="31" t="s">
        <v>237</v>
      </c>
      <c r="C59" s="32">
        <v>19.8</v>
      </c>
      <c r="D59" s="33" t="s">
        <v>253</v>
      </c>
      <c r="E59" s="48" t="str">
        <f t="shared" si="0"/>
        <v>Significantly Different</v>
      </c>
      <c r="G59" s="12">
        <f t="shared" si="1"/>
        <v>19.8</v>
      </c>
      <c r="H59" s="12">
        <f t="shared" si="2"/>
        <v>6</v>
      </c>
      <c r="I59" s="12" t="str">
        <f t="shared" si="3"/>
        <v>+/-</v>
      </c>
      <c r="J59" s="12" t="str">
        <f t="shared" si="4"/>
        <v>0.6</v>
      </c>
      <c r="K59" s="13">
        <f t="shared" si="5"/>
        <v>0.36474164133738601</v>
      </c>
      <c r="L59" s="13">
        <f t="shared" si="6"/>
        <v>7.8000000000000007</v>
      </c>
      <c r="M59" s="13">
        <f t="shared" si="7"/>
        <v>0.36977279819442066</v>
      </c>
      <c r="N59" s="13">
        <f t="shared" si="8"/>
        <v>21.094034061150396</v>
      </c>
      <c r="O59" s="12" t="s">
        <v>212</v>
      </c>
    </row>
    <row r="60" spans="1:15" x14ac:dyDescent="0.25">
      <c r="A60" s="30">
        <v>49</v>
      </c>
      <c r="B60" s="31" t="s">
        <v>219</v>
      </c>
      <c r="C60" s="32">
        <v>19.8</v>
      </c>
      <c r="D60" s="33" t="s">
        <v>294</v>
      </c>
      <c r="E60" s="48" t="str">
        <f t="shared" si="0"/>
        <v>Significantly Different</v>
      </c>
      <c r="G60" s="12">
        <f t="shared" si="1"/>
        <v>19.8</v>
      </c>
      <c r="H60" s="12">
        <f t="shared" si="2"/>
        <v>6</v>
      </c>
      <c r="I60" s="12" t="str">
        <f t="shared" si="3"/>
        <v>+/-</v>
      </c>
      <c r="J60" s="12" t="str">
        <f t="shared" si="4"/>
        <v>0.8</v>
      </c>
      <c r="K60" s="13">
        <f t="shared" si="5"/>
        <v>0.48632218844984804</v>
      </c>
      <c r="L60" s="13">
        <f t="shared" si="6"/>
        <v>7.8000000000000007</v>
      </c>
      <c r="M60" s="13">
        <f t="shared" si="7"/>
        <v>0.49010685399991183</v>
      </c>
      <c r="N60" s="13">
        <f t="shared" si="8"/>
        <v>15.914896795141338</v>
      </c>
      <c r="O60" s="12" t="s">
        <v>234</v>
      </c>
    </row>
    <row r="61" spans="1:15" x14ac:dyDescent="0.25">
      <c r="A61" s="30">
        <v>51</v>
      </c>
      <c r="B61" s="31" t="s">
        <v>230</v>
      </c>
      <c r="C61" s="32">
        <v>17.399999999999999</v>
      </c>
      <c r="D61" s="33" t="s">
        <v>317</v>
      </c>
      <c r="E61" s="48" t="str">
        <f t="shared" si="0"/>
        <v>Significantly Different</v>
      </c>
      <c r="G61" s="12">
        <f t="shared" si="1"/>
        <v>17.399999999999999</v>
      </c>
      <c r="H61" s="12">
        <f t="shared" si="2"/>
        <v>6</v>
      </c>
      <c r="I61" s="12" t="str">
        <f t="shared" si="3"/>
        <v>+/-</v>
      </c>
      <c r="J61" s="12" t="str">
        <f t="shared" si="4"/>
        <v>2.0</v>
      </c>
      <c r="K61" s="13">
        <f t="shared" si="5"/>
        <v>1.21580547112462</v>
      </c>
      <c r="L61" s="13">
        <f t="shared" si="6"/>
        <v>10.200000000000003</v>
      </c>
      <c r="M61" s="13">
        <f t="shared" si="7"/>
        <v>1.2173242793009595</v>
      </c>
      <c r="N61" s="13">
        <f t="shared" si="8"/>
        <v>8.37903274701568</v>
      </c>
      <c r="O61" s="12" t="s">
        <v>216</v>
      </c>
    </row>
    <row r="62" spans="1:15" ht="15.75" thickBot="1" x14ac:dyDescent="0.3">
      <c r="A62" s="36"/>
      <c r="B62" s="37" t="s">
        <v>264</v>
      </c>
      <c r="C62" s="38">
        <v>43.1</v>
      </c>
      <c r="D62" s="39" t="s">
        <v>324</v>
      </c>
      <c r="E62" s="49" t="str">
        <f t="shared" si="0"/>
        <v>Significantly Different</v>
      </c>
      <c r="G62" s="12">
        <f t="shared" si="1"/>
        <v>43.1</v>
      </c>
      <c r="H62" s="12">
        <f t="shared" si="2"/>
        <v>6</v>
      </c>
      <c r="I62" s="12" t="str">
        <f t="shared" si="3"/>
        <v>+/-</v>
      </c>
      <c r="J62" s="12" t="str">
        <f t="shared" si="4"/>
        <v>1.4</v>
      </c>
      <c r="K62" s="13">
        <f t="shared" si="5"/>
        <v>0.85106382978723394</v>
      </c>
      <c r="L62" s="13">
        <f t="shared" si="6"/>
        <v>-15.5</v>
      </c>
      <c r="M62" s="13">
        <f t="shared" si="7"/>
        <v>0.85323214879137987</v>
      </c>
      <c r="N62" s="13">
        <f t="shared" si="8"/>
        <v>-18.166216570667263</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35" priority="5" operator="equal">
      <formula>"State Selected"</formula>
    </cfRule>
    <cfRule type="cellIs" dxfId="34" priority="6" operator="equal">
      <formula>"Not Significantly Different"</formula>
    </cfRule>
  </conditionalFormatting>
  <conditionalFormatting sqref="E10:E62">
    <cfRule type="cellIs" dxfId="33" priority="1" operator="equal">
      <formula>"OTHER ERROR"</formula>
    </cfRule>
    <cfRule type="cellIs" dxfId="32" priority="2" operator="equal">
      <formula>"Statistical Test not applicable"</formula>
    </cfRule>
    <cfRule type="cellIs" dxfId="31" priority="3" operator="equal">
      <formula>"Geography Selected"</formula>
    </cfRule>
    <cfRule type="cellIs" dxfId="30"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ECBD42B3-94E1-48F0-9B9E-1DF403E226CE}">
      <formula1>$O$10:$O$62</formula1>
    </dataValidation>
  </dataValidation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45DF7-C8E9-4F35-AEEA-0DCD26BC9ECF}">
  <sheetPr codeName="Sheet170"/>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169</v>
      </c>
    </row>
    <row r="2" spans="1:16" x14ac:dyDescent="0.25">
      <c r="A2" s="14" t="s">
        <v>181</v>
      </c>
      <c r="B2" s="12" t="s">
        <v>788</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78">
        <f>VLOOKUP($B$4,$B$10:$D$62,2,FALSE)</f>
        <v>1058</v>
      </c>
      <c r="C6" s="12" t="s">
        <v>188</v>
      </c>
      <c r="H6" s="19" t="s">
        <v>189</v>
      </c>
      <c r="I6" s="12">
        <f>VLOOKUP($B$4,$B$9:$K$62,6,FALSE)</f>
        <v>1058</v>
      </c>
      <c r="K6" s="23"/>
      <c r="L6" s="21"/>
      <c r="M6" s="21"/>
      <c r="N6" s="21"/>
      <c r="O6" s="21"/>
      <c r="P6" s="21"/>
    </row>
    <row r="7" spans="1:16" ht="15.75" thickBot="1" x14ac:dyDescent="0.3">
      <c r="A7" s="15" t="s">
        <v>190</v>
      </c>
      <c r="B7" s="46" t="str">
        <f>VLOOKUP($B$4,$B$10:$D$62,3,FALSE)</f>
        <v>+/-2</v>
      </c>
      <c r="C7" s="12" t="s">
        <v>191</v>
      </c>
      <c r="H7" s="19" t="s">
        <v>192</v>
      </c>
      <c r="I7" s="25">
        <f>VLOOKUP($B$4,$B$9:$K$62,10,FALSE)</f>
        <v>1.21580547112462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79">
        <v>1058</v>
      </c>
      <c r="D10" s="33" t="s">
        <v>426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1058</v>
      </c>
      <c r="H10" s="12">
        <f>LEN(TRIM(D10))</f>
        <v>4</v>
      </c>
      <c r="I10" s="12" t="str">
        <f>IF(H10&gt;=3,MID(TRIM(D10),1,3),"NO")</f>
        <v>+/-</v>
      </c>
      <c r="J10" s="12" t="str">
        <f>IF(TRIM(I10)="+/-",MID(TRIM(D10),4,H10-3),D10)</f>
        <v>2</v>
      </c>
      <c r="K10" s="13">
        <f>IF(TRIM(J10)="*****",0,IF(ISERROR(VALUE(J10)),"NA",VALUE(J10/$I$4)))</f>
        <v>1.21580547112462</v>
      </c>
      <c r="L10" s="13">
        <f>IF(AND(ISNUMBER(G10),ISNUMBER($I$6)),$I$6-G10,"N/A")</f>
        <v>0</v>
      </c>
      <c r="M10" s="13">
        <f>IF(AND(ISNUMBER(K10),ISNUMBER($I$7)),SQRT(K10^2+($I$7)^2),"N/A")</f>
        <v>1.719408586471848</v>
      </c>
      <c r="N10" s="13">
        <f>IF(AND(ISNUMBER(L10),ISNUMBER(M10),M10&lt;&gt;0),L10/M10,"NA")</f>
        <v>0</v>
      </c>
      <c r="O10" s="12" t="s">
        <v>184</v>
      </c>
    </row>
    <row r="11" spans="1:16" x14ac:dyDescent="0.25">
      <c r="A11" s="30">
        <v>1</v>
      </c>
      <c r="B11" s="31" t="s">
        <v>233</v>
      </c>
      <c r="C11" s="79">
        <v>1613</v>
      </c>
      <c r="D11" s="35" t="s">
        <v>789</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1613</v>
      </c>
      <c r="H11" s="12">
        <f t="shared" ref="H11:H62" si="2">LEN(TRIM(D11))</f>
        <v>5</v>
      </c>
      <c r="I11" s="12" t="str">
        <f t="shared" ref="I11:I62" si="3">IF(H11&gt;=3,MID(TRIM(D11),1,3),"NO")</f>
        <v>+/-</v>
      </c>
      <c r="J11" s="12" t="str">
        <f t="shared" ref="J11:J62" si="4">IF(TRIM(I11)="+/-",MID(TRIM(D11),4,H11-3),D11)</f>
        <v>40</v>
      </c>
      <c r="K11" s="13">
        <f t="shared" ref="K11:K62" si="5">IF(TRIM(J11)="*****",0,IF(ISERROR(VALUE(J11)),"NA",VALUE(J11/$I$4)))</f>
        <v>24.316109422492399</v>
      </c>
      <c r="L11" s="13">
        <f t="shared" ref="L11:L62" si="6">IF(AND(ISNUMBER(G11),ISNUMBER($I$6)),$I$6-G11,"N/A")</f>
        <v>-555</v>
      </c>
      <c r="M11" s="13">
        <f t="shared" ref="M11:M62" si="7">IF(AND(ISNUMBER(K11),ISNUMBER($I$7)),SQRT(K11^2+($I$7)^2),"N/A")</f>
        <v>24.346485586019188</v>
      </c>
      <c r="N11" s="13">
        <f>IF(AND(ISNUMBER(L11),ISNUMBER(M11),M11&lt;&gt;0),L11/M11,"NA")</f>
        <v>-22.79589791467501</v>
      </c>
      <c r="O11" s="12" t="s">
        <v>208</v>
      </c>
    </row>
    <row r="12" spans="1:16" x14ac:dyDescent="0.25">
      <c r="A12" s="30">
        <v>2</v>
      </c>
      <c r="B12" s="31" t="s">
        <v>218</v>
      </c>
      <c r="C12" s="79">
        <v>1520</v>
      </c>
      <c r="D12" s="33" t="s">
        <v>423</v>
      </c>
      <c r="E12" s="48" t="str">
        <f t="shared" si="0"/>
        <v>Significantly Different</v>
      </c>
      <c r="G12" s="12">
        <f t="shared" si="1"/>
        <v>1520</v>
      </c>
      <c r="H12" s="12">
        <f t="shared" si="2"/>
        <v>4</v>
      </c>
      <c r="I12" s="12" t="str">
        <f t="shared" si="3"/>
        <v>+/-</v>
      </c>
      <c r="J12" s="12" t="str">
        <f t="shared" si="4"/>
        <v>7</v>
      </c>
      <c r="K12" s="13">
        <f t="shared" si="5"/>
        <v>4.2553191489361701</v>
      </c>
      <c r="L12" s="13">
        <f t="shared" si="6"/>
        <v>-462</v>
      </c>
      <c r="M12" s="13">
        <f t="shared" si="7"/>
        <v>4.425598716887853</v>
      </c>
      <c r="N12" s="13">
        <f t="shared" ref="N12:N62" si="8">IF(AND(ISNUMBER(L12),ISNUMBER(M12),M12&lt;&gt;0),L12/M12,"NA")</f>
        <v>-104.39265499536417</v>
      </c>
      <c r="O12" s="12" t="s">
        <v>211</v>
      </c>
    </row>
    <row r="13" spans="1:16" x14ac:dyDescent="0.25">
      <c r="A13" s="30">
        <v>3</v>
      </c>
      <c r="B13" s="31" t="s">
        <v>226</v>
      </c>
      <c r="C13" s="79">
        <v>1516</v>
      </c>
      <c r="D13" s="33" t="s">
        <v>790</v>
      </c>
      <c r="E13" s="48" t="str">
        <f t="shared" si="0"/>
        <v>Significantly Different</v>
      </c>
      <c r="G13" s="12">
        <f t="shared" si="1"/>
        <v>1516</v>
      </c>
      <c r="H13" s="12">
        <f t="shared" si="2"/>
        <v>5</v>
      </c>
      <c r="I13" s="12" t="str">
        <f t="shared" si="3"/>
        <v>+/-</v>
      </c>
      <c r="J13" s="12" t="str">
        <f t="shared" si="4"/>
        <v>45</v>
      </c>
      <c r="K13" s="13">
        <f t="shared" si="5"/>
        <v>27.355623100303951</v>
      </c>
      <c r="L13" s="13">
        <f t="shared" si="6"/>
        <v>-458</v>
      </c>
      <c r="M13" s="13">
        <f t="shared" si="7"/>
        <v>27.382627670650962</v>
      </c>
      <c r="N13" s="13">
        <f t="shared" si="8"/>
        <v>-16.725933153993473</v>
      </c>
      <c r="O13" s="12" t="s">
        <v>213</v>
      </c>
    </row>
    <row r="14" spans="1:16" x14ac:dyDescent="0.25">
      <c r="A14" s="30">
        <v>4</v>
      </c>
      <c r="B14" s="31" t="s">
        <v>244</v>
      </c>
      <c r="C14" s="79">
        <v>1371</v>
      </c>
      <c r="D14" s="33" t="s">
        <v>780</v>
      </c>
      <c r="E14" s="48" t="str">
        <f t="shared" si="0"/>
        <v>Significantly Different</v>
      </c>
      <c r="G14" s="12">
        <f t="shared" si="1"/>
        <v>1371</v>
      </c>
      <c r="H14" s="12">
        <f t="shared" si="2"/>
        <v>5</v>
      </c>
      <c r="I14" s="12" t="str">
        <f t="shared" si="3"/>
        <v>+/-</v>
      </c>
      <c r="J14" s="12" t="str">
        <f t="shared" si="4"/>
        <v>12</v>
      </c>
      <c r="K14" s="13">
        <f t="shared" si="5"/>
        <v>7.2948328267477205</v>
      </c>
      <c r="L14" s="13">
        <f t="shared" si="6"/>
        <v>-313</v>
      </c>
      <c r="M14" s="13">
        <f t="shared" si="7"/>
        <v>7.3954559638884136</v>
      </c>
      <c r="N14" s="13">
        <f t="shared" si="8"/>
        <v>-42.323286289359437</v>
      </c>
      <c r="O14" s="12" t="s">
        <v>215</v>
      </c>
    </row>
    <row r="15" spans="1:16" x14ac:dyDescent="0.25">
      <c r="A15" s="30">
        <v>5</v>
      </c>
      <c r="B15" s="31" t="s">
        <v>257</v>
      </c>
      <c r="C15" s="79">
        <v>1336</v>
      </c>
      <c r="D15" s="33" t="s">
        <v>421</v>
      </c>
      <c r="E15" s="48" t="str">
        <f t="shared" si="0"/>
        <v>Significantly Different</v>
      </c>
      <c r="G15" s="12">
        <f t="shared" si="1"/>
        <v>1336</v>
      </c>
      <c r="H15" s="12">
        <f t="shared" si="2"/>
        <v>4</v>
      </c>
      <c r="I15" s="12" t="str">
        <f t="shared" si="3"/>
        <v>+/-</v>
      </c>
      <c r="J15" s="12" t="str">
        <f t="shared" si="4"/>
        <v>9</v>
      </c>
      <c r="K15" s="13">
        <f t="shared" si="5"/>
        <v>5.4711246200607899</v>
      </c>
      <c r="L15" s="13">
        <f t="shared" si="6"/>
        <v>-278</v>
      </c>
      <c r="M15" s="13">
        <f t="shared" si="7"/>
        <v>5.604586296226679</v>
      </c>
      <c r="N15" s="13">
        <f t="shared" si="8"/>
        <v>-49.602233832524831</v>
      </c>
      <c r="O15" s="12" t="s">
        <v>218</v>
      </c>
    </row>
    <row r="16" spans="1:16" x14ac:dyDescent="0.25">
      <c r="A16" s="30">
        <v>6</v>
      </c>
      <c r="B16" s="31" t="s">
        <v>256</v>
      </c>
      <c r="C16" s="79">
        <v>1316</v>
      </c>
      <c r="D16" s="33" t="s">
        <v>780</v>
      </c>
      <c r="E16" s="48" t="str">
        <f t="shared" si="0"/>
        <v>Significantly Different</v>
      </c>
      <c r="G16" s="12">
        <f t="shared" si="1"/>
        <v>1316</v>
      </c>
      <c r="H16" s="12">
        <f t="shared" si="2"/>
        <v>5</v>
      </c>
      <c r="I16" s="12" t="str">
        <f t="shared" si="3"/>
        <v>+/-</v>
      </c>
      <c r="J16" s="12" t="str">
        <f t="shared" si="4"/>
        <v>12</v>
      </c>
      <c r="K16" s="13">
        <f t="shared" si="5"/>
        <v>7.2948328267477205</v>
      </c>
      <c r="L16" s="13">
        <f t="shared" si="6"/>
        <v>-258</v>
      </c>
      <c r="M16" s="13">
        <f t="shared" si="7"/>
        <v>7.3954559638884136</v>
      </c>
      <c r="N16" s="13">
        <f t="shared" si="8"/>
        <v>-34.886287101133341</v>
      </c>
      <c r="O16" s="12" t="s">
        <v>220</v>
      </c>
    </row>
    <row r="17" spans="1:15" x14ac:dyDescent="0.25">
      <c r="A17" s="30">
        <v>7</v>
      </c>
      <c r="B17" s="31" t="s">
        <v>247</v>
      </c>
      <c r="C17" s="79">
        <v>1295</v>
      </c>
      <c r="D17" s="33" t="s">
        <v>776</v>
      </c>
      <c r="E17" s="48" t="str">
        <f t="shared" si="0"/>
        <v>Significantly Different</v>
      </c>
      <c r="G17" s="12">
        <f t="shared" si="1"/>
        <v>1295</v>
      </c>
      <c r="H17" s="12">
        <f t="shared" si="2"/>
        <v>5</v>
      </c>
      <c r="I17" s="12" t="str">
        <f t="shared" si="3"/>
        <v>+/-</v>
      </c>
      <c r="J17" s="12" t="str">
        <f t="shared" si="4"/>
        <v>16</v>
      </c>
      <c r="K17" s="13">
        <f t="shared" si="5"/>
        <v>9.7264437689969601</v>
      </c>
      <c r="L17" s="13">
        <f t="shared" si="6"/>
        <v>-237</v>
      </c>
      <c r="M17" s="13">
        <f t="shared" si="7"/>
        <v>9.8021370799982357</v>
      </c>
      <c r="N17" s="13">
        <f t="shared" si="8"/>
        <v>-24.17840090031088</v>
      </c>
      <c r="O17" s="12" t="s">
        <v>222</v>
      </c>
    </row>
    <row r="18" spans="1:15" x14ac:dyDescent="0.25">
      <c r="A18" s="30">
        <v>8</v>
      </c>
      <c r="B18" s="31" t="s">
        <v>220</v>
      </c>
      <c r="C18" s="79">
        <v>1289</v>
      </c>
      <c r="D18" s="33" t="s">
        <v>780</v>
      </c>
      <c r="E18" s="48" t="str">
        <f t="shared" si="0"/>
        <v>Significantly Different</v>
      </c>
      <c r="G18" s="12">
        <f t="shared" si="1"/>
        <v>1289</v>
      </c>
      <c r="H18" s="12">
        <f t="shared" si="2"/>
        <v>5</v>
      </c>
      <c r="I18" s="12" t="str">
        <f t="shared" si="3"/>
        <v>+/-</v>
      </c>
      <c r="J18" s="12" t="str">
        <f t="shared" si="4"/>
        <v>12</v>
      </c>
      <c r="K18" s="13">
        <f t="shared" si="5"/>
        <v>7.2948328267477205</v>
      </c>
      <c r="L18" s="13">
        <f t="shared" si="6"/>
        <v>-231</v>
      </c>
      <c r="M18" s="13">
        <f t="shared" si="7"/>
        <v>7.3954559638884136</v>
      </c>
      <c r="N18" s="13">
        <f t="shared" si="8"/>
        <v>-31.23539659054962</v>
      </c>
      <c r="O18" s="12" t="s">
        <v>224</v>
      </c>
    </row>
    <row r="19" spans="1:15" x14ac:dyDescent="0.25">
      <c r="A19" s="30">
        <v>9</v>
      </c>
      <c r="B19" s="31" t="s">
        <v>259</v>
      </c>
      <c r="C19" s="79">
        <v>1274</v>
      </c>
      <c r="D19" s="33" t="s">
        <v>425</v>
      </c>
      <c r="E19" s="48" t="str">
        <f t="shared" si="0"/>
        <v>Significantly Different</v>
      </c>
      <c r="G19" s="12">
        <f t="shared" si="1"/>
        <v>1274</v>
      </c>
      <c r="H19" s="12">
        <f t="shared" si="2"/>
        <v>4</v>
      </c>
      <c r="I19" s="12" t="str">
        <f t="shared" si="3"/>
        <v>+/-</v>
      </c>
      <c r="J19" s="12" t="str">
        <f t="shared" si="4"/>
        <v>8</v>
      </c>
      <c r="K19" s="13">
        <f t="shared" si="5"/>
        <v>4.86322188449848</v>
      </c>
      <c r="L19" s="13">
        <f t="shared" si="6"/>
        <v>-216</v>
      </c>
      <c r="M19" s="13">
        <f t="shared" si="7"/>
        <v>5.0128943776506514</v>
      </c>
      <c r="N19" s="13">
        <f t="shared" si="8"/>
        <v>-43.088879143954912</v>
      </c>
      <c r="O19" s="12" t="s">
        <v>226</v>
      </c>
    </row>
    <row r="20" spans="1:15" x14ac:dyDescent="0.25">
      <c r="A20" s="30">
        <v>10</v>
      </c>
      <c r="B20" s="31" t="s">
        <v>262</v>
      </c>
      <c r="C20" s="79">
        <v>1215</v>
      </c>
      <c r="D20" s="35" t="s">
        <v>780</v>
      </c>
      <c r="E20" s="48" t="str">
        <f t="shared" si="0"/>
        <v>Significantly Different</v>
      </c>
      <c r="G20" s="12">
        <f t="shared" si="1"/>
        <v>1215</v>
      </c>
      <c r="H20" s="12">
        <f t="shared" si="2"/>
        <v>5</v>
      </c>
      <c r="I20" s="12" t="str">
        <f t="shared" si="3"/>
        <v>+/-</v>
      </c>
      <c r="J20" s="12" t="str">
        <f t="shared" si="4"/>
        <v>12</v>
      </c>
      <c r="K20" s="13">
        <f t="shared" si="5"/>
        <v>7.2948328267477205</v>
      </c>
      <c r="L20" s="13">
        <f t="shared" si="6"/>
        <v>-157</v>
      </c>
      <c r="M20" s="13">
        <f t="shared" si="7"/>
        <v>7.3954559638884136</v>
      </c>
      <c r="N20" s="13">
        <f t="shared" si="8"/>
        <v>-21.229252228209049</v>
      </c>
      <c r="O20" s="12" t="s">
        <v>229</v>
      </c>
    </row>
    <row r="21" spans="1:15" x14ac:dyDescent="0.25">
      <c r="A21" s="30">
        <v>11</v>
      </c>
      <c r="B21" s="31" t="s">
        <v>229</v>
      </c>
      <c r="C21" s="79">
        <v>1182</v>
      </c>
      <c r="D21" s="33" t="s">
        <v>424</v>
      </c>
      <c r="E21" s="48" t="str">
        <f t="shared" si="0"/>
        <v>Significantly Different</v>
      </c>
      <c r="G21" s="12">
        <f t="shared" si="1"/>
        <v>1182</v>
      </c>
      <c r="H21" s="12">
        <f t="shared" si="2"/>
        <v>4</v>
      </c>
      <c r="I21" s="12" t="str">
        <f t="shared" si="3"/>
        <v>+/-</v>
      </c>
      <c r="J21" s="12" t="str">
        <f t="shared" si="4"/>
        <v>6</v>
      </c>
      <c r="K21" s="13">
        <f t="shared" si="5"/>
        <v>3.6474164133738602</v>
      </c>
      <c r="L21" s="13">
        <f t="shared" si="6"/>
        <v>-124</v>
      </c>
      <c r="M21" s="13">
        <f t="shared" si="7"/>
        <v>3.8447144804478777</v>
      </c>
      <c r="N21" s="13">
        <f t="shared" si="8"/>
        <v>-32.252069856057304</v>
      </c>
      <c r="O21" s="12" t="s">
        <v>231</v>
      </c>
    </row>
    <row r="22" spans="1:15" x14ac:dyDescent="0.25">
      <c r="A22" s="30">
        <v>12</v>
      </c>
      <c r="B22" s="31" t="s">
        <v>211</v>
      </c>
      <c r="C22" s="79">
        <v>1177</v>
      </c>
      <c r="D22" s="33" t="s">
        <v>778</v>
      </c>
      <c r="E22" s="48" t="str">
        <f t="shared" si="0"/>
        <v>Significantly Different</v>
      </c>
      <c r="G22" s="12">
        <f t="shared" si="1"/>
        <v>1177</v>
      </c>
      <c r="H22" s="12">
        <f t="shared" si="2"/>
        <v>5</v>
      </c>
      <c r="I22" s="12" t="str">
        <f t="shared" si="3"/>
        <v>+/-</v>
      </c>
      <c r="J22" s="12" t="str">
        <f t="shared" si="4"/>
        <v>31</v>
      </c>
      <c r="K22" s="13">
        <f t="shared" si="5"/>
        <v>18.844984802431611</v>
      </c>
      <c r="L22" s="13">
        <f t="shared" si="6"/>
        <v>-119</v>
      </c>
      <c r="M22" s="13">
        <f t="shared" si="7"/>
        <v>18.884163607305858</v>
      </c>
      <c r="N22" s="13">
        <f t="shared" si="8"/>
        <v>-6.3015764147458233</v>
      </c>
      <c r="O22" s="12" t="s">
        <v>233</v>
      </c>
    </row>
    <row r="23" spans="1:15" x14ac:dyDescent="0.25">
      <c r="A23" s="30">
        <v>13</v>
      </c>
      <c r="B23" s="31" t="s">
        <v>222</v>
      </c>
      <c r="C23" s="79">
        <v>1171</v>
      </c>
      <c r="D23" s="33" t="s">
        <v>428</v>
      </c>
      <c r="E23" s="48" t="str">
        <f t="shared" si="0"/>
        <v>Significantly Different</v>
      </c>
      <c r="G23" s="12">
        <f t="shared" si="1"/>
        <v>1171</v>
      </c>
      <c r="H23" s="12">
        <f t="shared" si="2"/>
        <v>5</v>
      </c>
      <c r="I23" s="12" t="str">
        <f t="shared" si="3"/>
        <v>+/-</v>
      </c>
      <c r="J23" s="12" t="str">
        <f t="shared" si="4"/>
        <v>14</v>
      </c>
      <c r="K23" s="13">
        <f t="shared" si="5"/>
        <v>8.5106382978723403</v>
      </c>
      <c r="L23" s="13">
        <f t="shared" si="6"/>
        <v>-113</v>
      </c>
      <c r="M23" s="13">
        <f t="shared" si="7"/>
        <v>8.5970429323592406</v>
      </c>
      <c r="N23" s="13">
        <f t="shared" si="8"/>
        <v>-13.144054402086139</v>
      </c>
      <c r="O23" s="12" t="s">
        <v>221</v>
      </c>
    </row>
    <row r="24" spans="1:15" x14ac:dyDescent="0.25">
      <c r="A24" s="30">
        <v>14</v>
      </c>
      <c r="B24" s="31" t="s">
        <v>239</v>
      </c>
      <c r="C24" s="79">
        <v>1130</v>
      </c>
      <c r="D24" s="33" t="s">
        <v>773</v>
      </c>
      <c r="E24" s="48" t="str">
        <f t="shared" si="0"/>
        <v>Significantly Different</v>
      </c>
      <c r="G24" s="12">
        <f t="shared" si="1"/>
        <v>1130</v>
      </c>
      <c r="H24" s="12">
        <f t="shared" si="2"/>
        <v>5</v>
      </c>
      <c r="I24" s="12" t="str">
        <f t="shared" si="3"/>
        <v>+/-</v>
      </c>
      <c r="J24" s="12" t="str">
        <f t="shared" si="4"/>
        <v>13</v>
      </c>
      <c r="K24" s="13">
        <f t="shared" si="5"/>
        <v>7.9027355623100304</v>
      </c>
      <c r="L24" s="13">
        <f t="shared" si="6"/>
        <v>-72</v>
      </c>
      <c r="M24" s="13">
        <f t="shared" si="7"/>
        <v>7.9957121203440149</v>
      </c>
      <c r="N24" s="13">
        <f t="shared" si="8"/>
        <v>-9.004826451518392</v>
      </c>
      <c r="O24" s="12" t="s">
        <v>235</v>
      </c>
    </row>
    <row r="25" spans="1:15" x14ac:dyDescent="0.25">
      <c r="A25" s="30">
        <v>15</v>
      </c>
      <c r="B25" s="31" t="s">
        <v>224</v>
      </c>
      <c r="C25" s="79">
        <v>1108</v>
      </c>
      <c r="D25" s="33" t="s">
        <v>774</v>
      </c>
      <c r="E25" s="48" t="str">
        <f t="shared" si="0"/>
        <v>Significantly Different</v>
      </c>
      <c r="G25" s="12">
        <f t="shared" si="1"/>
        <v>1108</v>
      </c>
      <c r="H25" s="12">
        <f t="shared" si="2"/>
        <v>5</v>
      </c>
      <c r="I25" s="12" t="str">
        <f t="shared" si="3"/>
        <v>+/-</v>
      </c>
      <c r="J25" s="12" t="str">
        <f t="shared" si="4"/>
        <v>25</v>
      </c>
      <c r="K25" s="13">
        <f t="shared" si="5"/>
        <v>15.19756838905775</v>
      </c>
      <c r="L25" s="13">
        <f t="shared" si="6"/>
        <v>-50</v>
      </c>
      <c r="M25" s="13">
        <f t="shared" si="7"/>
        <v>15.246123044357995</v>
      </c>
      <c r="N25" s="13">
        <f t="shared" si="8"/>
        <v>-3.2795222663838515</v>
      </c>
      <c r="O25" s="12" t="s">
        <v>237</v>
      </c>
    </row>
    <row r="26" spans="1:15" x14ac:dyDescent="0.25">
      <c r="A26" s="30">
        <v>15</v>
      </c>
      <c r="B26" s="31" t="s">
        <v>254</v>
      </c>
      <c r="C26" s="79">
        <v>1108</v>
      </c>
      <c r="D26" s="33" t="s">
        <v>780</v>
      </c>
      <c r="E26" s="48" t="str">
        <f t="shared" si="0"/>
        <v>Significantly Different</v>
      </c>
      <c r="G26" s="12">
        <f t="shared" si="1"/>
        <v>1108</v>
      </c>
      <c r="H26" s="12">
        <f t="shared" si="2"/>
        <v>5</v>
      </c>
      <c r="I26" s="12" t="str">
        <f t="shared" si="3"/>
        <v>+/-</v>
      </c>
      <c r="J26" s="12" t="str">
        <f t="shared" si="4"/>
        <v>12</v>
      </c>
      <c r="K26" s="13">
        <f t="shared" si="5"/>
        <v>7.2948328267477205</v>
      </c>
      <c r="L26" s="13">
        <f t="shared" si="6"/>
        <v>-50</v>
      </c>
      <c r="M26" s="13">
        <f t="shared" si="7"/>
        <v>7.3954559638884136</v>
      </c>
      <c r="N26" s="13">
        <f t="shared" si="8"/>
        <v>-6.7609083529328178</v>
      </c>
      <c r="O26" s="12" t="s">
        <v>219</v>
      </c>
    </row>
    <row r="27" spans="1:15" x14ac:dyDescent="0.25">
      <c r="A27" s="30">
        <v>17</v>
      </c>
      <c r="B27" s="31" t="s">
        <v>214</v>
      </c>
      <c r="C27" s="79">
        <v>1090</v>
      </c>
      <c r="D27" s="33" t="s">
        <v>791</v>
      </c>
      <c r="E27" s="48" t="str">
        <f t="shared" si="0"/>
        <v>Significantly Different</v>
      </c>
      <c r="G27" s="12">
        <f t="shared" si="1"/>
        <v>1090</v>
      </c>
      <c r="H27" s="12">
        <f t="shared" si="2"/>
        <v>5</v>
      </c>
      <c r="I27" s="12" t="str">
        <f t="shared" si="3"/>
        <v>+/-</v>
      </c>
      <c r="J27" s="12" t="str">
        <f t="shared" si="4"/>
        <v>23</v>
      </c>
      <c r="K27" s="13">
        <f t="shared" si="5"/>
        <v>13.98176291793313</v>
      </c>
      <c r="L27" s="13">
        <f t="shared" si="6"/>
        <v>-32</v>
      </c>
      <c r="M27" s="13">
        <f t="shared" si="7"/>
        <v>14.034524474912091</v>
      </c>
      <c r="N27" s="13">
        <f t="shared" si="8"/>
        <v>-2.2800915027226414</v>
      </c>
      <c r="O27" s="12" t="s">
        <v>236</v>
      </c>
    </row>
    <row r="28" spans="1:15" x14ac:dyDescent="0.25">
      <c r="A28" s="30">
        <v>18</v>
      </c>
      <c r="B28" s="31" t="s">
        <v>258</v>
      </c>
      <c r="C28" s="79">
        <v>1046</v>
      </c>
      <c r="D28" s="33" t="s">
        <v>419</v>
      </c>
      <c r="E28" s="48" t="str">
        <f t="shared" si="0"/>
        <v>Significantly Different</v>
      </c>
      <c r="G28" s="12">
        <f t="shared" si="1"/>
        <v>1046</v>
      </c>
      <c r="H28" s="12">
        <f t="shared" si="2"/>
        <v>4</v>
      </c>
      <c r="I28" s="12" t="str">
        <f t="shared" si="3"/>
        <v>+/-</v>
      </c>
      <c r="J28" s="12" t="str">
        <f t="shared" si="4"/>
        <v>5</v>
      </c>
      <c r="K28" s="13">
        <f t="shared" si="5"/>
        <v>3.0395136778115499</v>
      </c>
      <c r="L28" s="13">
        <f t="shared" si="6"/>
        <v>12</v>
      </c>
      <c r="M28" s="13">
        <f t="shared" si="7"/>
        <v>3.2736564177109444</v>
      </c>
      <c r="N28" s="13">
        <f t="shared" si="8"/>
        <v>3.6656259756150043</v>
      </c>
      <c r="O28" s="12" t="s">
        <v>225</v>
      </c>
    </row>
    <row r="29" spans="1:15" x14ac:dyDescent="0.25">
      <c r="A29" s="30">
        <v>19</v>
      </c>
      <c r="B29" s="31" t="s">
        <v>232</v>
      </c>
      <c r="C29" s="79">
        <v>1043</v>
      </c>
      <c r="D29" s="33" t="s">
        <v>769</v>
      </c>
      <c r="E29" s="48" t="str">
        <f t="shared" si="0"/>
        <v>Not Significantly Different</v>
      </c>
      <c r="G29" s="12">
        <f t="shared" si="1"/>
        <v>1043</v>
      </c>
      <c r="H29" s="12">
        <f t="shared" si="2"/>
        <v>5</v>
      </c>
      <c r="I29" s="12" t="str">
        <f t="shared" si="3"/>
        <v>+/-</v>
      </c>
      <c r="J29" s="12" t="str">
        <f t="shared" si="4"/>
        <v>15</v>
      </c>
      <c r="K29" s="13">
        <f t="shared" si="5"/>
        <v>9.1185410334346511</v>
      </c>
      <c r="L29" s="13">
        <f t="shared" si="6"/>
        <v>15</v>
      </c>
      <c r="M29" s="13">
        <f t="shared" si="7"/>
        <v>9.1992376598307342</v>
      </c>
      <c r="N29" s="13">
        <f t="shared" si="8"/>
        <v>1.6305698966229338</v>
      </c>
      <c r="O29" s="12" t="s">
        <v>241</v>
      </c>
    </row>
    <row r="30" spans="1:15" x14ac:dyDescent="0.25">
      <c r="A30" s="30">
        <v>20</v>
      </c>
      <c r="B30" s="31" t="s">
        <v>213</v>
      </c>
      <c r="C30" s="79">
        <v>1036</v>
      </c>
      <c r="D30" s="33" t="s">
        <v>418</v>
      </c>
      <c r="E30" s="48" t="str">
        <f t="shared" si="0"/>
        <v>Significantly Different</v>
      </c>
      <c r="G30" s="12">
        <f t="shared" si="1"/>
        <v>1036</v>
      </c>
      <c r="H30" s="12">
        <f t="shared" si="2"/>
        <v>5</v>
      </c>
      <c r="I30" s="12" t="str">
        <f t="shared" si="3"/>
        <v>+/-</v>
      </c>
      <c r="J30" s="12" t="str">
        <f t="shared" si="4"/>
        <v>10</v>
      </c>
      <c r="K30" s="13">
        <f t="shared" si="5"/>
        <v>6.0790273556230998</v>
      </c>
      <c r="L30" s="13">
        <f t="shared" si="6"/>
        <v>22</v>
      </c>
      <c r="M30" s="13">
        <f t="shared" si="7"/>
        <v>6.1994158219973068</v>
      </c>
      <c r="N30" s="13">
        <f t="shared" si="8"/>
        <v>3.54872146532544</v>
      </c>
      <c r="O30" s="12" t="s">
        <v>207</v>
      </c>
    </row>
    <row r="31" spans="1:15" x14ac:dyDescent="0.25">
      <c r="A31" s="30">
        <v>21</v>
      </c>
      <c r="B31" s="31" t="s">
        <v>231</v>
      </c>
      <c r="C31" s="79">
        <v>1008</v>
      </c>
      <c r="D31" s="33" t="s">
        <v>421</v>
      </c>
      <c r="E31" s="48" t="str">
        <f t="shared" si="0"/>
        <v>Significantly Different</v>
      </c>
      <c r="G31" s="12">
        <f t="shared" si="1"/>
        <v>1008</v>
      </c>
      <c r="H31" s="12">
        <f t="shared" si="2"/>
        <v>4</v>
      </c>
      <c r="I31" s="12" t="str">
        <f t="shared" si="3"/>
        <v>+/-</v>
      </c>
      <c r="J31" s="12" t="str">
        <f t="shared" si="4"/>
        <v>9</v>
      </c>
      <c r="K31" s="13">
        <f t="shared" si="5"/>
        <v>5.4711246200607899</v>
      </c>
      <c r="L31" s="13">
        <f t="shared" si="6"/>
        <v>50</v>
      </c>
      <c r="M31" s="13">
        <f t="shared" si="7"/>
        <v>5.604586296226679</v>
      </c>
      <c r="N31" s="13">
        <f t="shared" si="8"/>
        <v>8.9212650777922349</v>
      </c>
      <c r="O31" s="12" t="s">
        <v>244</v>
      </c>
    </row>
    <row r="32" spans="1:15" x14ac:dyDescent="0.25">
      <c r="A32" s="30">
        <v>22</v>
      </c>
      <c r="B32" s="31" t="s">
        <v>245</v>
      </c>
      <c r="C32" s="79">
        <v>998</v>
      </c>
      <c r="D32" s="33" t="s">
        <v>775</v>
      </c>
      <c r="E32" s="48" t="str">
        <f t="shared" si="0"/>
        <v>Significantly Different</v>
      </c>
      <c r="G32" s="12">
        <f t="shared" si="1"/>
        <v>998</v>
      </c>
      <c r="H32" s="12">
        <f t="shared" si="2"/>
        <v>5</v>
      </c>
      <c r="I32" s="12" t="str">
        <f t="shared" si="3"/>
        <v>+/-</v>
      </c>
      <c r="J32" s="12" t="str">
        <f t="shared" si="4"/>
        <v>28</v>
      </c>
      <c r="K32" s="13">
        <f t="shared" si="5"/>
        <v>17.021276595744681</v>
      </c>
      <c r="L32" s="13">
        <f t="shared" si="6"/>
        <v>60</v>
      </c>
      <c r="M32" s="13">
        <f t="shared" si="7"/>
        <v>17.064642975827596</v>
      </c>
      <c r="N32" s="13">
        <f t="shared" si="8"/>
        <v>3.5160419169033412</v>
      </c>
      <c r="O32" s="12" t="s">
        <v>247</v>
      </c>
    </row>
    <row r="33" spans="1:15" x14ac:dyDescent="0.25">
      <c r="A33" s="30">
        <v>23</v>
      </c>
      <c r="B33" s="31" t="s">
        <v>235</v>
      </c>
      <c r="C33" s="79">
        <v>995</v>
      </c>
      <c r="D33" s="33" t="s">
        <v>423</v>
      </c>
      <c r="E33" s="48" t="str">
        <f t="shared" si="0"/>
        <v>Significantly Different</v>
      </c>
      <c r="G33" s="12">
        <f t="shared" si="1"/>
        <v>995</v>
      </c>
      <c r="H33" s="12">
        <f t="shared" si="2"/>
        <v>4</v>
      </c>
      <c r="I33" s="12" t="str">
        <f t="shared" si="3"/>
        <v>+/-</v>
      </c>
      <c r="J33" s="12" t="str">
        <f t="shared" si="4"/>
        <v>7</v>
      </c>
      <c r="K33" s="13">
        <f t="shared" si="5"/>
        <v>4.2553191489361701</v>
      </c>
      <c r="L33" s="13">
        <f t="shared" si="6"/>
        <v>63</v>
      </c>
      <c r="M33" s="13">
        <f t="shared" si="7"/>
        <v>4.425598716887853</v>
      </c>
      <c r="N33" s="13">
        <f t="shared" si="8"/>
        <v>14.235362044822388</v>
      </c>
      <c r="O33" s="12" t="s">
        <v>249</v>
      </c>
    </row>
    <row r="34" spans="1:15" x14ac:dyDescent="0.25">
      <c r="A34" s="30">
        <v>24</v>
      </c>
      <c r="B34" s="31" t="s">
        <v>240</v>
      </c>
      <c r="C34" s="79">
        <v>969</v>
      </c>
      <c r="D34" s="33" t="s">
        <v>418</v>
      </c>
      <c r="E34" s="48" t="str">
        <f t="shared" si="0"/>
        <v>Significantly Different</v>
      </c>
      <c r="G34" s="12">
        <f t="shared" si="1"/>
        <v>969</v>
      </c>
      <c r="H34" s="12">
        <f t="shared" si="2"/>
        <v>5</v>
      </c>
      <c r="I34" s="12" t="str">
        <f t="shared" si="3"/>
        <v>+/-</v>
      </c>
      <c r="J34" s="12" t="str">
        <f t="shared" si="4"/>
        <v>10</v>
      </c>
      <c r="K34" s="13">
        <f t="shared" si="5"/>
        <v>6.0790273556230998</v>
      </c>
      <c r="L34" s="13">
        <f t="shared" si="6"/>
        <v>89</v>
      </c>
      <c r="M34" s="13">
        <f t="shared" si="7"/>
        <v>6.1994158219973068</v>
      </c>
      <c r="N34" s="13">
        <f t="shared" si="8"/>
        <v>14.356191382452916</v>
      </c>
      <c r="O34" s="12" t="s">
        <v>240</v>
      </c>
    </row>
    <row r="35" spans="1:15" x14ac:dyDescent="0.25">
      <c r="A35" s="30">
        <v>24</v>
      </c>
      <c r="B35" s="31" t="s">
        <v>209</v>
      </c>
      <c r="C35" s="79">
        <v>969</v>
      </c>
      <c r="D35" s="33" t="s">
        <v>777</v>
      </c>
      <c r="E35" s="48" t="str">
        <f t="shared" si="0"/>
        <v>Significantly Different</v>
      </c>
      <c r="G35" s="12">
        <f t="shared" si="1"/>
        <v>969</v>
      </c>
      <c r="H35" s="12">
        <f t="shared" si="2"/>
        <v>5</v>
      </c>
      <c r="I35" s="12" t="str">
        <f t="shared" si="3"/>
        <v>+/-</v>
      </c>
      <c r="J35" s="12" t="str">
        <f t="shared" si="4"/>
        <v>29</v>
      </c>
      <c r="K35" s="13">
        <f t="shared" si="5"/>
        <v>17.62917933130699</v>
      </c>
      <c r="L35" s="13">
        <f t="shared" si="6"/>
        <v>89</v>
      </c>
      <c r="M35" s="13">
        <f t="shared" si="7"/>
        <v>17.671053925530252</v>
      </c>
      <c r="N35" s="13">
        <f t="shared" si="8"/>
        <v>5.0364851114747191</v>
      </c>
      <c r="O35" s="12" t="s">
        <v>250</v>
      </c>
    </row>
    <row r="36" spans="1:15" x14ac:dyDescent="0.25">
      <c r="A36" s="30">
        <v>26</v>
      </c>
      <c r="B36" s="31" t="s">
        <v>248</v>
      </c>
      <c r="C36" s="79">
        <v>927</v>
      </c>
      <c r="D36" s="33" t="s">
        <v>423</v>
      </c>
      <c r="E36" s="48" t="str">
        <f t="shared" si="0"/>
        <v>Significantly Different</v>
      </c>
      <c r="G36" s="12">
        <f t="shared" si="1"/>
        <v>927</v>
      </c>
      <c r="H36" s="12">
        <f t="shared" si="2"/>
        <v>4</v>
      </c>
      <c r="I36" s="12" t="str">
        <f t="shared" si="3"/>
        <v>+/-</v>
      </c>
      <c r="J36" s="12" t="str">
        <f t="shared" si="4"/>
        <v>7</v>
      </c>
      <c r="K36" s="13">
        <f t="shared" si="5"/>
        <v>4.2553191489361701</v>
      </c>
      <c r="L36" s="13">
        <f t="shared" si="6"/>
        <v>131</v>
      </c>
      <c r="M36" s="13">
        <f t="shared" si="7"/>
        <v>4.425598716887853</v>
      </c>
      <c r="N36" s="13">
        <f t="shared" si="8"/>
        <v>29.600514728122743</v>
      </c>
      <c r="O36" s="12" t="s">
        <v>242</v>
      </c>
    </row>
    <row r="37" spans="1:15" x14ac:dyDescent="0.25">
      <c r="A37" s="30">
        <v>27</v>
      </c>
      <c r="B37" s="31" t="s">
        <v>261</v>
      </c>
      <c r="C37" s="79">
        <v>900</v>
      </c>
      <c r="D37" s="33" t="s">
        <v>425</v>
      </c>
      <c r="E37" s="48" t="str">
        <f t="shared" si="0"/>
        <v>Significantly Different</v>
      </c>
      <c r="G37" s="12">
        <f t="shared" si="1"/>
        <v>900</v>
      </c>
      <c r="H37" s="12">
        <f t="shared" si="2"/>
        <v>4</v>
      </c>
      <c r="I37" s="12" t="str">
        <f t="shared" si="3"/>
        <v>+/-</v>
      </c>
      <c r="J37" s="12" t="str">
        <f t="shared" si="4"/>
        <v>8</v>
      </c>
      <c r="K37" s="13">
        <f t="shared" si="5"/>
        <v>4.86322188449848</v>
      </c>
      <c r="L37" s="13">
        <f t="shared" si="6"/>
        <v>158</v>
      </c>
      <c r="M37" s="13">
        <f t="shared" si="7"/>
        <v>5.0128943776506514</v>
      </c>
      <c r="N37" s="13">
        <f t="shared" si="8"/>
        <v>31.51871715159665</v>
      </c>
      <c r="O37" s="12" t="s">
        <v>223</v>
      </c>
    </row>
    <row r="38" spans="1:15" x14ac:dyDescent="0.25">
      <c r="A38" s="30">
        <v>28</v>
      </c>
      <c r="B38" s="31" t="s">
        <v>263</v>
      </c>
      <c r="C38" s="79">
        <v>892</v>
      </c>
      <c r="D38" s="33" t="s">
        <v>780</v>
      </c>
      <c r="E38" s="48" t="str">
        <f t="shared" si="0"/>
        <v>Significantly Different</v>
      </c>
      <c r="G38" s="12">
        <f t="shared" si="1"/>
        <v>892</v>
      </c>
      <c r="H38" s="12">
        <f t="shared" si="2"/>
        <v>5</v>
      </c>
      <c r="I38" s="12" t="str">
        <f t="shared" si="3"/>
        <v>+/-</v>
      </c>
      <c r="J38" s="12" t="str">
        <f t="shared" si="4"/>
        <v>12</v>
      </c>
      <c r="K38" s="13">
        <f t="shared" si="5"/>
        <v>7.2948328267477205</v>
      </c>
      <c r="L38" s="13">
        <f t="shared" si="6"/>
        <v>166</v>
      </c>
      <c r="M38" s="13">
        <f t="shared" si="7"/>
        <v>7.3954559638884136</v>
      </c>
      <c r="N38" s="13">
        <f t="shared" si="8"/>
        <v>22.446215731736956</v>
      </c>
      <c r="O38" s="12" t="s">
        <v>227</v>
      </c>
    </row>
    <row r="39" spans="1:15" x14ac:dyDescent="0.25">
      <c r="A39" s="30">
        <v>29</v>
      </c>
      <c r="B39" s="31" t="s">
        <v>249</v>
      </c>
      <c r="C39" s="79">
        <v>861</v>
      </c>
      <c r="D39" s="33" t="s">
        <v>419</v>
      </c>
      <c r="E39" s="48" t="str">
        <f t="shared" si="0"/>
        <v>Significantly Different</v>
      </c>
      <c r="G39" s="12">
        <f t="shared" si="1"/>
        <v>861</v>
      </c>
      <c r="H39" s="12">
        <f t="shared" si="2"/>
        <v>4</v>
      </c>
      <c r="I39" s="12" t="str">
        <f t="shared" si="3"/>
        <v>+/-</v>
      </c>
      <c r="J39" s="12" t="str">
        <f t="shared" si="4"/>
        <v>5</v>
      </c>
      <c r="K39" s="13">
        <f t="shared" si="5"/>
        <v>3.0395136778115499</v>
      </c>
      <c r="L39" s="13">
        <f t="shared" si="6"/>
        <v>197</v>
      </c>
      <c r="M39" s="13">
        <f t="shared" si="7"/>
        <v>3.2736564177109444</v>
      </c>
      <c r="N39" s="13">
        <f t="shared" si="8"/>
        <v>60.177359766346321</v>
      </c>
      <c r="O39" s="12" t="s">
        <v>254</v>
      </c>
    </row>
    <row r="40" spans="1:15" x14ac:dyDescent="0.25">
      <c r="A40" s="30">
        <v>29</v>
      </c>
      <c r="B40" s="31" t="s">
        <v>251</v>
      </c>
      <c r="C40" s="79">
        <v>861</v>
      </c>
      <c r="D40" s="33" t="s">
        <v>423</v>
      </c>
      <c r="E40" s="48" t="str">
        <f t="shared" si="0"/>
        <v>Significantly Different</v>
      </c>
      <c r="G40" s="12">
        <f t="shared" si="1"/>
        <v>861</v>
      </c>
      <c r="H40" s="12">
        <f t="shared" si="2"/>
        <v>4</v>
      </c>
      <c r="I40" s="12" t="str">
        <f t="shared" si="3"/>
        <v>+/-</v>
      </c>
      <c r="J40" s="12" t="str">
        <f t="shared" si="4"/>
        <v>7</v>
      </c>
      <c r="K40" s="13">
        <f t="shared" si="5"/>
        <v>4.2553191489361701</v>
      </c>
      <c r="L40" s="13">
        <f t="shared" si="6"/>
        <v>197</v>
      </c>
      <c r="M40" s="13">
        <f t="shared" si="7"/>
        <v>4.425598716887853</v>
      </c>
      <c r="N40" s="13">
        <f t="shared" si="8"/>
        <v>44.513751156031908</v>
      </c>
      <c r="O40" s="12" t="s">
        <v>214</v>
      </c>
    </row>
    <row r="41" spans="1:15" x14ac:dyDescent="0.25">
      <c r="A41" s="30">
        <v>31</v>
      </c>
      <c r="B41" s="31" t="s">
        <v>241</v>
      </c>
      <c r="C41" s="79">
        <v>854</v>
      </c>
      <c r="D41" s="33" t="s">
        <v>421</v>
      </c>
      <c r="E41" s="48" t="str">
        <f t="shared" si="0"/>
        <v>Significantly Different</v>
      </c>
      <c r="G41" s="12">
        <f t="shared" si="1"/>
        <v>854</v>
      </c>
      <c r="H41" s="12">
        <f t="shared" si="2"/>
        <v>4</v>
      </c>
      <c r="I41" s="12" t="str">
        <f t="shared" si="3"/>
        <v>+/-</v>
      </c>
      <c r="J41" s="12" t="str">
        <f t="shared" si="4"/>
        <v>9</v>
      </c>
      <c r="K41" s="13">
        <f t="shared" si="5"/>
        <v>5.4711246200607899</v>
      </c>
      <c r="L41" s="13">
        <f t="shared" si="6"/>
        <v>204</v>
      </c>
      <c r="M41" s="13">
        <f t="shared" si="7"/>
        <v>5.604586296226679</v>
      </c>
      <c r="N41" s="13">
        <f t="shared" si="8"/>
        <v>36.398761517392323</v>
      </c>
      <c r="O41" s="12" t="s">
        <v>257</v>
      </c>
    </row>
    <row r="42" spans="1:15" x14ac:dyDescent="0.25">
      <c r="A42" s="30">
        <v>32</v>
      </c>
      <c r="B42" s="31" t="s">
        <v>221</v>
      </c>
      <c r="C42" s="79">
        <v>848</v>
      </c>
      <c r="D42" s="33" t="s">
        <v>776</v>
      </c>
      <c r="E42" s="48" t="str">
        <f t="shared" si="0"/>
        <v>Significantly Different</v>
      </c>
      <c r="G42" s="12">
        <f t="shared" si="1"/>
        <v>848</v>
      </c>
      <c r="H42" s="12">
        <f t="shared" si="2"/>
        <v>5</v>
      </c>
      <c r="I42" s="12" t="str">
        <f t="shared" si="3"/>
        <v>+/-</v>
      </c>
      <c r="J42" s="12" t="str">
        <f t="shared" si="4"/>
        <v>16</v>
      </c>
      <c r="K42" s="13">
        <f t="shared" si="5"/>
        <v>9.7264437689969601</v>
      </c>
      <c r="L42" s="13">
        <f t="shared" si="6"/>
        <v>210</v>
      </c>
      <c r="M42" s="13">
        <f t="shared" si="7"/>
        <v>9.8021370799982357</v>
      </c>
      <c r="N42" s="13">
        <f t="shared" si="8"/>
        <v>21.423899531921034</v>
      </c>
      <c r="O42" s="12" t="s">
        <v>252</v>
      </c>
    </row>
    <row r="43" spans="1:15" x14ac:dyDescent="0.25">
      <c r="A43" s="30">
        <v>33</v>
      </c>
      <c r="B43" s="31" t="s">
        <v>234</v>
      </c>
      <c r="C43" s="79">
        <v>847</v>
      </c>
      <c r="D43" s="33" t="s">
        <v>424</v>
      </c>
      <c r="E43" s="48" t="str">
        <f t="shared" si="0"/>
        <v>Significantly Different</v>
      </c>
      <c r="G43" s="12">
        <f t="shared" si="1"/>
        <v>847</v>
      </c>
      <c r="H43" s="12">
        <f t="shared" si="2"/>
        <v>4</v>
      </c>
      <c r="I43" s="12" t="str">
        <f t="shared" si="3"/>
        <v>+/-</v>
      </c>
      <c r="J43" s="12" t="str">
        <f t="shared" si="4"/>
        <v>6</v>
      </c>
      <c r="K43" s="13">
        <f t="shared" si="5"/>
        <v>3.6474164133738602</v>
      </c>
      <c r="L43" s="13">
        <f t="shared" si="6"/>
        <v>211</v>
      </c>
      <c r="M43" s="13">
        <f t="shared" si="7"/>
        <v>3.8447144804478777</v>
      </c>
      <c r="N43" s="13">
        <f t="shared" si="8"/>
        <v>54.880538222807182</v>
      </c>
      <c r="O43" s="12" t="s">
        <v>259</v>
      </c>
    </row>
    <row r="44" spans="1:15" x14ac:dyDescent="0.25">
      <c r="A44" s="30">
        <v>34</v>
      </c>
      <c r="B44" s="31" t="s">
        <v>236</v>
      </c>
      <c r="C44" s="79">
        <v>840</v>
      </c>
      <c r="D44" s="33" t="s">
        <v>421</v>
      </c>
      <c r="E44" s="48" t="str">
        <f t="shared" si="0"/>
        <v>Significantly Different</v>
      </c>
      <c r="G44" s="12">
        <f t="shared" si="1"/>
        <v>840</v>
      </c>
      <c r="H44" s="12">
        <f t="shared" si="2"/>
        <v>4</v>
      </c>
      <c r="I44" s="12" t="str">
        <f t="shared" si="3"/>
        <v>+/-</v>
      </c>
      <c r="J44" s="12" t="str">
        <f t="shared" si="4"/>
        <v>9</v>
      </c>
      <c r="K44" s="13">
        <f t="shared" si="5"/>
        <v>5.4711246200607899</v>
      </c>
      <c r="L44" s="13">
        <f t="shared" si="6"/>
        <v>218</v>
      </c>
      <c r="M44" s="13">
        <f t="shared" si="7"/>
        <v>5.604586296226679</v>
      </c>
      <c r="N44" s="13">
        <f t="shared" si="8"/>
        <v>38.896715739174148</v>
      </c>
      <c r="O44" s="12" t="s">
        <v>261</v>
      </c>
    </row>
    <row r="45" spans="1:15" x14ac:dyDescent="0.25">
      <c r="A45" s="30">
        <v>35</v>
      </c>
      <c r="B45" s="31" t="s">
        <v>207</v>
      </c>
      <c r="C45" s="79">
        <v>839</v>
      </c>
      <c r="D45" s="33" t="s">
        <v>792</v>
      </c>
      <c r="E45" s="48" t="str">
        <f t="shared" si="0"/>
        <v>Significantly Different</v>
      </c>
      <c r="G45" s="12">
        <f t="shared" si="1"/>
        <v>839</v>
      </c>
      <c r="H45" s="12">
        <f t="shared" si="2"/>
        <v>5</v>
      </c>
      <c r="I45" s="12" t="str">
        <f t="shared" si="3"/>
        <v>+/-</v>
      </c>
      <c r="J45" s="12" t="str">
        <f t="shared" si="4"/>
        <v>18</v>
      </c>
      <c r="K45" s="13">
        <f t="shared" si="5"/>
        <v>10.94224924012158</v>
      </c>
      <c r="L45" s="13">
        <f t="shared" si="6"/>
        <v>219</v>
      </c>
      <c r="M45" s="13">
        <f t="shared" si="7"/>
        <v>11.009586794088044</v>
      </c>
      <c r="N45" s="13">
        <f t="shared" si="8"/>
        <v>19.891754713046922</v>
      </c>
      <c r="O45" s="12" t="s">
        <v>230</v>
      </c>
    </row>
    <row r="46" spans="1:15" x14ac:dyDescent="0.25">
      <c r="A46" s="30">
        <v>36</v>
      </c>
      <c r="B46" s="31" t="s">
        <v>242</v>
      </c>
      <c r="C46" s="79">
        <v>830</v>
      </c>
      <c r="D46" s="33" t="s">
        <v>425</v>
      </c>
      <c r="E46" s="48" t="str">
        <f t="shared" si="0"/>
        <v>Significantly Different</v>
      </c>
      <c r="G46" s="12">
        <f t="shared" si="1"/>
        <v>830</v>
      </c>
      <c r="H46" s="12">
        <f t="shared" si="2"/>
        <v>4</v>
      </c>
      <c r="I46" s="12" t="str">
        <f t="shared" si="3"/>
        <v>+/-</v>
      </c>
      <c r="J46" s="12" t="str">
        <f t="shared" si="4"/>
        <v>8</v>
      </c>
      <c r="K46" s="13">
        <f t="shared" si="5"/>
        <v>4.86322188449848</v>
      </c>
      <c r="L46" s="13">
        <f t="shared" si="6"/>
        <v>228</v>
      </c>
      <c r="M46" s="13">
        <f t="shared" si="7"/>
        <v>5.0128943776506514</v>
      </c>
      <c r="N46" s="13">
        <f t="shared" si="8"/>
        <v>45.482705763063521</v>
      </c>
      <c r="O46" s="12" t="s">
        <v>243</v>
      </c>
    </row>
    <row r="47" spans="1:15" x14ac:dyDescent="0.25">
      <c r="A47" s="30">
        <v>36</v>
      </c>
      <c r="B47" s="31" t="s">
        <v>227</v>
      </c>
      <c r="C47" s="79">
        <v>830</v>
      </c>
      <c r="D47" s="33" t="s">
        <v>783</v>
      </c>
      <c r="E47" s="48" t="str">
        <f t="shared" si="0"/>
        <v>Significantly Different</v>
      </c>
      <c r="G47" s="12">
        <f t="shared" si="1"/>
        <v>830</v>
      </c>
      <c r="H47" s="12">
        <f t="shared" si="2"/>
        <v>5</v>
      </c>
      <c r="I47" s="12" t="str">
        <f t="shared" si="3"/>
        <v>+/-</v>
      </c>
      <c r="J47" s="12" t="str">
        <f t="shared" si="4"/>
        <v>11</v>
      </c>
      <c r="K47" s="13">
        <f t="shared" si="5"/>
        <v>6.6869300911854106</v>
      </c>
      <c r="L47" s="13">
        <f t="shared" si="6"/>
        <v>228</v>
      </c>
      <c r="M47" s="13">
        <f t="shared" si="7"/>
        <v>6.7965592021270202</v>
      </c>
      <c r="N47" s="13">
        <f t="shared" si="8"/>
        <v>33.546386225642848</v>
      </c>
      <c r="O47" s="12" t="s">
        <v>260</v>
      </c>
    </row>
    <row r="48" spans="1:15" x14ac:dyDescent="0.25">
      <c r="A48" s="30">
        <v>36</v>
      </c>
      <c r="B48" s="31" t="s">
        <v>252</v>
      </c>
      <c r="C48" s="79">
        <v>830</v>
      </c>
      <c r="D48" s="33" t="s">
        <v>769</v>
      </c>
      <c r="E48" s="48" t="str">
        <f t="shared" si="0"/>
        <v>Significantly Different</v>
      </c>
      <c r="G48" s="12">
        <f t="shared" si="1"/>
        <v>830</v>
      </c>
      <c r="H48" s="12">
        <f t="shared" si="2"/>
        <v>5</v>
      </c>
      <c r="I48" s="12" t="str">
        <f t="shared" si="3"/>
        <v>+/-</v>
      </c>
      <c r="J48" s="12" t="str">
        <f t="shared" si="4"/>
        <v>15</v>
      </c>
      <c r="K48" s="13">
        <f t="shared" si="5"/>
        <v>9.1185410334346511</v>
      </c>
      <c r="L48" s="13">
        <f t="shared" si="6"/>
        <v>228</v>
      </c>
      <c r="M48" s="13">
        <f t="shared" si="7"/>
        <v>9.1992376598307342</v>
      </c>
      <c r="N48" s="13">
        <f t="shared" si="8"/>
        <v>24.784662428668593</v>
      </c>
      <c r="O48" s="12" t="s">
        <v>239</v>
      </c>
    </row>
    <row r="49" spans="1:15" x14ac:dyDescent="0.25">
      <c r="A49" s="30">
        <v>39</v>
      </c>
      <c r="B49" s="31" t="s">
        <v>237</v>
      </c>
      <c r="C49" s="79">
        <v>820</v>
      </c>
      <c r="D49" s="33" t="s">
        <v>424</v>
      </c>
      <c r="E49" s="48" t="str">
        <f t="shared" si="0"/>
        <v>Significantly Different</v>
      </c>
      <c r="G49" s="12">
        <f t="shared" si="1"/>
        <v>820</v>
      </c>
      <c r="H49" s="12">
        <f t="shared" si="2"/>
        <v>4</v>
      </c>
      <c r="I49" s="12" t="str">
        <f t="shared" si="3"/>
        <v>+/-</v>
      </c>
      <c r="J49" s="12" t="str">
        <f t="shared" si="4"/>
        <v>6</v>
      </c>
      <c r="K49" s="13">
        <f t="shared" si="5"/>
        <v>3.6474164133738602</v>
      </c>
      <c r="L49" s="13">
        <f t="shared" si="6"/>
        <v>238</v>
      </c>
      <c r="M49" s="13">
        <f t="shared" si="7"/>
        <v>3.8447144804478777</v>
      </c>
      <c r="N49" s="13">
        <f t="shared" si="8"/>
        <v>61.903166336626107</v>
      </c>
      <c r="O49" s="12" t="s">
        <v>248</v>
      </c>
    </row>
    <row r="50" spans="1:15" x14ac:dyDescent="0.25">
      <c r="A50" s="30">
        <v>40</v>
      </c>
      <c r="B50" s="31" t="s">
        <v>216</v>
      </c>
      <c r="C50" s="79">
        <v>818</v>
      </c>
      <c r="D50" s="33" t="s">
        <v>793</v>
      </c>
      <c r="E50" s="48" t="str">
        <f t="shared" si="0"/>
        <v>Significantly Different</v>
      </c>
      <c r="G50" s="12">
        <f t="shared" si="1"/>
        <v>818</v>
      </c>
      <c r="H50" s="12">
        <f t="shared" si="2"/>
        <v>5</v>
      </c>
      <c r="I50" s="12" t="str">
        <f t="shared" si="3"/>
        <v>+/-</v>
      </c>
      <c r="J50" s="12" t="str">
        <f t="shared" si="4"/>
        <v>32</v>
      </c>
      <c r="K50" s="13">
        <f t="shared" si="5"/>
        <v>19.45288753799392</v>
      </c>
      <c r="L50" s="13">
        <f t="shared" si="6"/>
        <v>240</v>
      </c>
      <c r="M50" s="13">
        <f t="shared" si="7"/>
        <v>19.490844427819326</v>
      </c>
      <c r="N50" s="13">
        <f t="shared" si="8"/>
        <v>12.313473687032639</v>
      </c>
      <c r="O50" s="12" t="s">
        <v>245</v>
      </c>
    </row>
    <row r="51" spans="1:15" x14ac:dyDescent="0.25">
      <c r="A51" s="30">
        <v>41</v>
      </c>
      <c r="B51" s="31" t="s">
        <v>223</v>
      </c>
      <c r="C51" s="79">
        <v>811</v>
      </c>
      <c r="D51" s="33" t="s">
        <v>785</v>
      </c>
      <c r="E51" s="48" t="str">
        <f t="shared" si="0"/>
        <v>Significantly Different</v>
      </c>
      <c r="G51" s="12">
        <f t="shared" si="1"/>
        <v>811</v>
      </c>
      <c r="H51" s="12">
        <f t="shared" si="2"/>
        <v>5</v>
      </c>
      <c r="I51" s="12" t="str">
        <f t="shared" si="3"/>
        <v>+/-</v>
      </c>
      <c r="J51" s="12" t="str">
        <f t="shared" si="4"/>
        <v>19</v>
      </c>
      <c r="K51" s="13">
        <f t="shared" si="5"/>
        <v>11.550151975683891</v>
      </c>
      <c r="L51" s="13">
        <f t="shared" si="6"/>
        <v>247</v>
      </c>
      <c r="M51" s="13">
        <f t="shared" si="7"/>
        <v>11.613965455649119</v>
      </c>
      <c r="N51" s="13">
        <f t="shared" si="8"/>
        <v>21.26749911072427</v>
      </c>
      <c r="O51" s="12" t="s">
        <v>263</v>
      </c>
    </row>
    <row r="52" spans="1:15" x14ac:dyDescent="0.25">
      <c r="A52" s="30">
        <v>42</v>
      </c>
      <c r="B52" s="31" t="s">
        <v>230</v>
      </c>
      <c r="C52" s="79">
        <v>808</v>
      </c>
      <c r="D52" s="33" t="s">
        <v>785</v>
      </c>
      <c r="E52" s="48" t="str">
        <f t="shared" si="0"/>
        <v>Significantly Different</v>
      </c>
      <c r="G52" s="12">
        <f t="shared" si="1"/>
        <v>808</v>
      </c>
      <c r="H52" s="12">
        <f t="shared" si="2"/>
        <v>5</v>
      </c>
      <c r="I52" s="12" t="str">
        <f t="shared" si="3"/>
        <v>+/-</v>
      </c>
      <c r="J52" s="12" t="str">
        <f t="shared" si="4"/>
        <v>19</v>
      </c>
      <c r="K52" s="13">
        <f t="shared" si="5"/>
        <v>11.550151975683891</v>
      </c>
      <c r="L52" s="13">
        <f t="shared" si="6"/>
        <v>250</v>
      </c>
      <c r="M52" s="13">
        <f t="shared" si="7"/>
        <v>11.613965455649119</v>
      </c>
      <c r="N52" s="13">
        <f t="shared" si="8"/>
        <v>21.525808816522538</v>
      </c>
      <c r="O52" s="12" t="s">
        <v>238</v>
      </c>
    </row>
    <row r="53" spans="1:15" x14ac:dyDescent="0.25">
      <c r="A53" s="30">
        <v>42</v>
      </c>
      <c r="B53" s="31" t="s">
        <v>260</v>
      </c>
      <c r="C53" s="79">
        <v>808</v>
      </c>
      <c r="D53" s="33" t="s">
        <v>425</v>
      </c>
      <c r="E53" s="48" t="str">
        <f t="shared" si="0"/>
        <v>Significantly Different</v>
      </c>
      <c r="G53" s="12">
        <f t="shared" si="1"/>
        <v>808</v>
      </c>
      <c r="H53" s="12">
        <f t="shared" si="2"/>
        <v>4</v>
      </c>
      <c r="I53" s="12" t="str">
        <f t="shared" si="3"/>
        <v>+/-</v>
      </c>
      <c r="J53" s="12" t="str">
        <f t="shared" si="4"/>
        <v>8</v>
      </c>
      <c r="K53" s="13">
        <f t="shared" si="5"/>
        <v>4.86322188449848</v>
      </c>
      <c r="L53" s="13">
        <f t="shared" si="6"/>
        <v>250</v>
      </c>
      <c r="M53" s="13">
        <f t="shared" si="7"/>
        <v>5.0128943776506514</v>
      </c>
      <c r="N53" s="13">
        <f t="shared" si="8"/>
        <v>49.871387898095968</v>
      </c>
      <c r="O53" s="12" t="s">
        <v>251</v>
      </c>
    </row>
    <row r="54" spans="1:15" x14ac:dyDescent="0.25">
      <c r="A54" s="30">
        <v>44</v>
      </c>
      <c r="B54" s="31" t="s">
        <v>243</v>
      </c>
      <c r="C54" s="79">
        <v>797</v>
      </c>
      <c r="D54" s="33" t="s">
        <v>424</v>
      </c>
      <c r="E54" s="48" t="str">
        <f t="shared" si="0"/>
        <v>Significantly Different</v>
      </c>
      <c r="G54" s="12">
        <f t="shared" si="1"/>
        <v>797</v>
      </c>
      <c r="H54" s="12">
        <f t="shared" si="2"/>
        <v>4</v>
      </c>
      <c r="I54" s="12" t="str">
        <f t="shared" si="3"/>
        <v>+/-</v>
      </c>
      <c r="J54" s="12" t="str">
        <f t="shared" si="4"/>
        <v>6</v>
      </c>
      <c r="K54" s="13">
        <f t="shared" si="5"/>
        <v>3.6474164133738602</v>
      </c>
      <c r="L54" s="13">
        <f t="shared" si="6"/>
        <v>261</v>
      </c>
      <c r="M54" s="13">
        <f t="shared" si="7"/>
        <v>3.8447144804478777</v>
      </c>
      <c r="N54" s="13">
        <f t="shared" si="8"/>
        <v>67.885405100249642</v>
      </c>
      <c r="O54" s="12" t="s">
        <v>258</v>
      </c>
    </row>
    <row r="55" spans="1:15" x14ac:dyDescent="0.25">
      <c r="A55" s="30">
        <v>45</v>
      </c>
      <c r="B55" s="31" t="s">
        <v>208</v>
      </c>
      <c r="C55" s="79">
        <v>788</v>
      </c>
      <c r="D55" s="33" t="s">
        <v>421</v>
      </c>
      <c r="E55" s="48" t="str">
        <f t="shared" si="0"/>
        <v>Significantly Different</v>
      </c>
      <c r="G55" s="12">
        <f t="shared" si="1"/>
        <v>788</v>
      </c>
      <c r="H55" s="12">
        <f t="shared" si="2"/>
        <v>4</v>
      </c>
      <c r="I55" s="12" t="str">
        <f t="shared" si="3"/>
        <v>+/-</v>
      </c>
      <c r="J55" s="12" t="str">
        <f t="shared" si="4"/>
        <v>9</v>
      </c>
      <c r="K55" s="13">
        <f t="shared" si="5"/>
        <v>5.4711246200607899</v>
      </c>
      <c r="L55" s="13">
        <f t="shared" si="6"/>
        <v>270</v>
      </c>
      <c r="M55" s="13">
        <f t="shared" si="7"/>
        <v>5.604586296226679</v>
      </c>
      <c r="N55" s="13">
        <f t="shared" si="8"/>
        <v>48.174831420078071</v>
      </c>
      <c r="O55" s="12" t="s">
        <v>232</v>
      </c>
    </row>
    <row r="56" spans="1:15" x14ac:dyDescent="0.25">
      <c r="A56" s="30">
        <v>46</v>
      </c>
      <c r="B56" s="31" t="s">
        <v>225</v>
      </c>
      <c r="C56" s="79">
        <v>779</v>
      </c>
      <c r="D56" s="33" t="s">
        <v>421</v>
      </c>
      <c r="E56" s="48" t="str">
        <f t="shared" si="0"/>
        <v>Significantly Different</v>
      </c>
      <c r="G56" s="12">
        <f t="shared" si="1"/>
        <v>779</v>
      </c>
      <c r="H56" s="12">
        <f t="shared" si="2"/>
        <v>4</v>
      </c>
      <c r="I56" s="12" t="str">
        <f t="shared" si="3"/>
        <v>+/-</v>
      </c>
      <c r="J56" s="12" t="str">
        <f t="shared" si="4"/>
        <v>9</v>
      </c>
      <c r="K56" s="13">
        <f t="shared" si="5"/>
        <v>5.4711246200607899</v>
      </c>
      <c r="L56" s="13">
        <f t="shared" si="6"/>
        <v>279</v>
      </c>
      <c r="M56" s="13">
        <f t="shared" si="7"/>
        <v>5.604586296226679</v>
      </c>
      <c r="N56" s="13">
        <f t="shared" si="8"/>
        <v>49.780659134080672</v>
      </c>
      <c r="O56" s="12" t="s">
        <v>209</v>
      </c>
    </row>
    <row r="57" spans="1:15" x14ac:dyDescent="0.25">
      <c r="A57" s="30">
        <v>47</v>
      </c>
      <c r="B57" s="31" t="s">
        <v>219</v>
      </c>
      <c r="C57" s="79">
        <v>777</v>
      </c>
      <c r="D57" s="33" t="s">
        <v>425</v>
      </c>
      <c r="E57" s="48" t="str">
        <f t="shared" si="0"/>
        <v>Significantly Different</v>
      </c>
      <c r="G57" s="12">
        <f t="shared" si="1"/>
        <v>777</v>
      </c>
      <c r="H57" s="12">
        <f t="shared" si="2"/>
        <v>4</v>
      </c>
      <c r="I57" s="12" t="str">
        <f t="shared" si="3"/>
        <v>+/-</v>
      </c>
      <c r="J57" s="12" t="str">
        <f t="shared" si="4"/>
        <v>8</v>
      </c>
      <c r="K57" s="13">
        <f t="shared" si="5"/>
        <v>4.86322188449848</v>
      </c>
      <c r="L57" s="13">
        <f t="shared" si="6"/>
        <v>281</v>
      </c>
      <c r="M57" s="13">
        <f t="shared" si="7"/>
        <v>5.0128943776506514</v>
      </c>
      <c r="N57" s="13">
        <f t="shared" si="8"/>
        <v>56.055439997459864</v>
      </c>
      <c r="O57" s="12" t="s">
        <v>262</v>
      </c>
    </row>
    <row r="58" spans="1:15" x14ac:dyDescent="0.25">
      <c r="A58" s="30">
        <v>47</v>
      </c>
      <c r="B58" s="31" t="s">
        <v>250</v>
      </c>
      <c r="C58" s="79">
        <v>777</v>
      </c>
      <c r="D58" s="33" t="s">
        <v>780</v>
      </c>
      <c r="E58" s="48" t="str">
        <f t="shared" si="0"/>
        <v>Significantly Different</v>
      </c>
      <c r="G58" s="12">
        <f t="shared" si="1"/>
        <v>777</v>
      </c>
      <c r="H58" s="12">
        <f t="shared" si="2"/>
        <v>5</v>
      </c>
      <c r="I58" s="12" t="str">
        <f t="shared" si="3"/>
        <v>+/-</v>
      </c>
      <c r="J58" s="12" t="str">
        <f t="shared" si="4"/>
        <v>12</v>
      </c>
      <c r="K58" s="13">
        <f t="shared" si="5"/>
        <v>7.2948328267477205</v>
      </c>
      <c r="L58" s="13">
        <f t="shared" si="6"/>
        <v>281</v>
      </c>
      <c r="M58" s="13">
        <f t="shared" si="7"/>
        <v>7.3954559638884136</v>
      </c>
      <c r="N58" s="13">
        <f t="shared" si="8"/>
        <v>37.996304943482436</v>
      </c>
      <c r="O58" s="12" t="s">
        <v>256</v>
      </c>
    </row>
    <row r="59" spans="1:15" x14ac:dyDescent="0.25">
      <c r="A59" s="30">
        <v>49</v>
      </c>
      <c r="B59" s="31" t="s">
        <v>212</v>
      </c>
      <c r="C59" s="79">
        <v>735</v>
      </c>
      <c r="D59" s="33" t="s">
        <v>780</v>
      </c>
      <c r="E59" s="48" t="str">
        <f t="shared" si="0"/>
        <v>Significantly Different</v>
      </c>
      <c r="G59" s="12">
        <f t="shared" si="1"/>
        <v>735</v>
      </c>
      <c r="H59" s="12">
        <f t="shared" si="2"/>
        <v>5</v>
      </c>
      <c r="I59" s="12" t="str">
        <f t="shared" si="3"/>
        <v>+/-</v>
      </c>
      <c r="J59" s="12" t="str">
        <f t="shared" si="4"/>
        <v>12</v>
      </c>
      <c r="K59" s="13">
        <f t="shared" si="5"/>
        <v>7.2948328267477205</v>
      </c>
      <c r="L59" s="13">
        <f t="shared" si="6"/>
        <v>323</v>
      </c>
      <c r="M59" s="13">
        <f t="shared" si="7"/>
        <v>7.3954559638884136</v>
      </c>
      <c r="N59" s="13">
        <f t="shared" si="8"/>
        <v>43.675467959946005</v>
      </c>
      <c r="O59" s="12" t="s">
        <v>212</v>
      </c>
    </row>
    <row r="60" spans="1:15" x14ac:dyDescent="0.25">
      <c r="A60" s="30">
        <v>50</v>
      </c>
      <c r="B60" s="31" t="s">
        <v>238</v>
      </c>
      <c r="C60" s="79">
        <v>734</v>
      </c>
      <c r="D60" s="33" t="s">
        <v>428</v>
      </c>
      <c r="E60" s="48" t="str">
        <f t="shared" si="0"/>
        <v>Significantly Different</v>
      </c>
      <c r="G60" s="12">
        <f t="shared" si="1"/>
        <v>734</v>
      </c>
      <c r="H60" s="12">
        <f t="shared" si="2"/>
        <v>5</v>
      </c>
      <c r="I60" s="12" t="str">
        <f t="shared" si="3"/>
        <v>+/-</v>
      </c>
      <c r="J60" s="12" t="str">
        <f t="shared" si="4"/>
        <v>14</v>
      </c>
      <c r="K60" s="13">
        <f t="shared" si="5"/>
        <v>8.5106382978723403</v>
      </c>
      <c r="L60" s="13">
        <f t="shared" si="6"/>
        <v>324</v>
      </c>
      <c r="M60" s="13">
        <f t="shared" si="7"/>
        <v>8.5970429323592406</v>
      </c>
      <c r="N60" s="13">
        <f t="shared" si="8"/>
        <v>37.687377223680606</v>
      </c>
      <c r="O60" s="12" t="s">
        <v>234</v>
      </c>
    </row>
    <row r="61" spans="1:15" x14ac:dyDescent="0.25">
      <c r="A61" s="30">
        <v>51</v>
      </c>
      <c r="B61" s="31" t="s">
        <v>215</v>
      </c>
      <c r="C61" s="79">
        <v>731</v>
      </c>
      <c r="D61" s="33" t="s">
        <v>783</v>
      </c>
      <c r="E61" s="48" t="str">
        <f t="shared" si="0"/>
        <v>Significantly Different</v>
      </c>
      <c r="G61" s="12">
        <f t="shared" si="1"/>
        <v>731</v>
      </c>
      <c r="H61" s="12">
        <f t="shared" si="2"/>
        <v>5</v>
      </c>
      <c r="I61" s="12" t="str">
        <f t="shared" si="3"/>
        <v>+/-</v>
      </c>
      <c r="J61" s="12" t="str">
        <f t="shared" si="4"/>
        <v>11</v>
      </c>
      <c r="K61" s="13">
        <f t="shared" si="5"/>
        <v>6.6869300911854106</v>
      </c>
      <c r="L61" s="13">
        <f t="shared" si="6"/>
        <v>327</v>
      </c>
      <c r="M61" s="13">
        <f t="shared" si="7"/>
        <v>6.7965592021270202</v>
      </c>
      <c r="N61" s="13">
        <f t="shared" si="8"/>
        <v>48.112580244671975</v>
      </c>
      <c r="O61" s="12" t="s">
        <v>216</v>
      </c>
    </row>
    <row r="62" spans="1:15" ht="15.75" thickBot="1" x14ac:dyDescent="0.3">
      <c r="A62" s="36"/>
      <c r="B62" s="37" t="s">
        <v>264</v>
      </c>
      <c r="C62" s="80">
        <v>484</v>
      </c>
      <c r="D62" s="39" t="s">
        <v>418</v>
      </c>
      <c r="E62" s="49" t="str">
        <f t="shared" si="0"/>
        <v>Significantly Different</v>
      </c>
      <c r="G62" s="12">
        <f t="shared" si="1"/>
        <v>484</v>
      </c>
      <c r="H62" s="12">
        <f t="shared" si="2"/>
        <v>5</v>
      </c>
      <c r="I62" s="12" t="str">
        <f t="shared" si="3"/>
        <v>+/-</v>
      </c>
      <c r="J62" s="12" t="str">
        <f t="shared" si="4"/>
        <v>10</v>
      </c>
      <c r="K62" s="13">
        <f t="shared" si="5"/>
        <v>6.0790273556230998</v>
      </c>
      <c r="L62" s="13">
        <f t="shared" si="6"/>
        <v>574</v>
      </c>
      <c r="M62" s="13">
        <f t="shared" si="7"/>
        <v>6.1994158219973068</v>
      </c>
      <c r="N62" s="13">
        <f t="shared" si="8"/>
        <v>92.58936914076375</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29" priority="5" operator="equal">
      <formula>"State Selected"</formula>
    </cfRule>
    <cfRule type="cellIs" dxfId="28" priority="6" operator="equal">
      <formula>"Not Significantly Different"</formula>
    </cfRule>
  </conditionalFormatting>
  <conditionalFormatting sqref="E10:E62">
    <cfRule type="cellIs" dxfId="27" priority="1" operator="equal">
      <formula>"OTHER ERROR"</formula>
    </cfRule>
    <cfRule type="cellIs" dxfId="26" priority="2" operator="equal">
      <formula>"Statistical Test not applicable"</formula>
    </cfRule>
    <cfRule type="cellIs" dxfId="25" priority="3" operator="equal">
      <formula>"Geography Selected"</formula>
    </cfRule>
    <cfRule type="cellIs" dxfId="24"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A345F584-9538-4748-83B9-D4424D8D3AB9}">
      <formula1>$O$10:$O$62</formula1>
    </dataValidation>
  </dataValidation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E915D-0597-402F-A53D-58622F4AB8E0}">
  <sheetPr codeName="Sheet172"/>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171</v>
      </c>
    </row>
    <row r="2" spans="1:16" x14ac:dyDescent="0.25">
      <c r="A2" s="14" t="s">
        <v>181</v>
      </c>
      <c r="B2" s="12" t="s">
        <v>794</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46.2</v>
      </c>
      <c r="C6" s="12" t="s">
        <v>188</v>
      </c>
      <c r="H6" s="19" t="s">
        <v>189</v>
      </c>
      <c r="I6" s="12">
        <f>VLOOKUP($B$4,$B$9:$K$62,6,FALSE)</f>
        <v>46.2</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46.2</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46.2</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229</v>
      </c>
      <c r="C11" s="32">
        <v>52.8</v>
      </c>
      <c r="D11" s="35" t="s">
        <v>217</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52.8</v>
      </c>
      <c r="H11" s="12">
        <f t="shared" ref="H11:H62" si="2">LEN(TRIM(D11))</f>
        <v>6</v>
      </c>
      <c r="I11" s="12" t="str">
        <f t="shared" ref="I11:I62" si="3">IF(H11&gt;=3,MID(TRIM(D11),1,3),"NO")</f>
        <v>+/-</v>
      </c>
      <c r="J11" s="12" t="str">
        <f t="shared" ref="J11:J62" si="4">IF(TRIM(I11)="+/-",MID(TRIM(D11),4,H11-3),D11)</f>
        <v>0.5</v>
      </c>
      <c r="K11" s="13">
        <f t="shared" ref="K11:K62" si="5">IF(TRIM(J11)="*****",0,IF(ISERROR(VALUE(J11)),"NA",VALUE(J11/$I$4)))</f>
        <v>0.303951367781155</v>
      </c>
      <c r="L11" s="13">
        <f t="shared" ref="L11:L62" si="6">IF(AND(ISNUMBER(G11),ISNUMBER($I$6)),$I$6-G11,"N/A")</f>
        <v>-6.5999999999999943</v>
      </c>
      <c r="M11" s="13">
        <f t="shared" ref="M11:M62" si="7">IF(AND(ISNUMBER(K11),ISNUMBER($I$7)),SQRT(K11^2+($I$7)^2),"N/A")</f>
        <v>0.30997079109986531</v>
      </c>
      <c r="N11" s="13">
        <f>IF(AND(ISNUMBER(L11),ISNUMBER(M11),M11&lt;&gt;0),L11/M11,"NA")</f>
        <v>-21.292328791952624</v>
      </c>
      <c r="O11" s="12" t="s">
        <v>208</v>
      </c>
    </row>
    <row r="12" spans="1:16" x14ac:dyDescent="0.25">
      <c r="A12" s="30">
        <v>2</v>
      </c>
      <c r="B12" s="31" t="s">
        <v>218</v>
      </c>
      <c r="C12" s="32">
        <v>51.9</v>
      </c>
      <c r="D12" s="33" t="s">
        <v>255</v>
      </c>
      <c r="E12" s="48" t="str">
        <f t="shared" si="0"/>
        <v>Significantly Different</v>
      </c>
      <c r="G12" s="12">
        <f t="shared" si="1"/>
        <v>51.9</v>
      </c>
      <c r="H12" s="12">
        <f t="shared" si="2"/>
        <v>6</v>
      </c>
      <c r="I12" s="12" t="str">
        <f t="shared" si="3"/>
        <v>+/-</v>
      </c>
      <c r="J12" s="12" t="str">
        <f t="shared" si="4"/>
        <v>0.4</v>
      </c>
      <c r="K12" s="13">
        <f t="shared" si="5"/>
        <v>0.24316109422492402</v>
      </c>
      <c r="L12" s="13">
        <f t="shared" si="6"/>
        <v>-5.6999999999999957</v>
      </c>
      <c r="M12" s="13">
        <f t="shared" si="7"/>
        <v>0.25064471888253259</v>
      </c>
      <c r="N12" s="13">
        <f t="shared" ref="N12:N62" si="8">IF(AND(ISNUMBER(L12),ISNUMBER(M12),M12&lt;&gt;0),L12/M12,"NA")</f>
        <v>-22.741352881531743</v>
      </c>
      <c r="O12" s="12" t="s">
        <v>211</v>
      </c>
    </row>
    <row r="13" spans="1:16" x14ac:dyDescent="0.25">
      <c r="A13" s="30">
        <v>3</v>
      </c>
      <c r="B13" s="31" t="s">
        <v>222</v>
      </c>
      <c r="C13" s="32">
        <v>49.7</v>
      </c>
      <c r="D13" s="33" t="s">
        <v>333</v>
      </c>
      <c r="E13" s="48" t="str">
        <f t="shared" si="0"/>
        <v>Significantly Different</v>
      </c>
      <c r="G13" s="12">
        <f t="shared" si="1"/>
        <v>49.7</v>
      </c>
      <c r="H13" s="12">
        <f t="shared" si="2"/>
        <v>6</v>
      </c>
      <c r="I13" s="12" t="str">
        <f t="shared" si="3"/>
        <v>+/-</v>
      </c>
      <c r="J13" s="12" t="str">
        <f t="shared" si="4"/>
        <v>1.3</v>
      </c>
      <c r="K13" s="13">
        <f t="shared" si="5"/>
        <v>0.79027355623100304</v>
      </c>
      <c r="L13" s="13">
        <f t="shared" si="6"/>
        <v>-3.5</v>
      </c>
      <c r="M13" s="13">
        <f t="shared" si="7"/>
        <v>0.79260819516141623</v>
      </c>
      <c r="N13" s="13">
        <f t="shared" si="8"/>
        <v>-4.4158009232887352</v>
      </c>
      <c r="O13" s="12" t="s">
        <v>213</v>
      </c>
    </row>
    <row r="14" spans="1:16" x14ac:dyDescent="0.25">
      <c r="A14" s="30">
        <v>4</v>
      </c>
      <c r="B14" s="31" t="s">
        <v>224</v>
      </c>
      <c r="C14" s="32">
        <v>49.3</v>
      </c>
      <c r="D14" s="33" t="s">
        <v>342</v>
      </c>
      <c r="E14" s="48" t="str">
        <f t="shared" si="0"/>
        <v>Significantly Different</v>
      </c>
      <c r="G14" s="12">
        <f t="shared" si="1"/>
        <v>49.3</v>
      </c>
      <c r="H14" s="12">
        <f t="shared" si="2"/>
        <v>6</v>
      </c>
      <c r="I14" s="12" t="str">
        <f t="shared" si="3"/>
        <v>+/-</v>
      </c>
      <c r="J14" s="12" t="str">
        <f t="shared" si="4"/>
        <v>3.0</v>
      </c>
      <c r="K14" s="13">
        <f t="shared" si="5"/>
        <v>1.8237082066869301</v>
      </c>
      <c r="L14" s="13">
        <f t="shared" si="6"/>
        <v>-3.0999999999999943</v>
      </c>
      <c r="M14" s="13">
        <f t="shared" si="7"/>
        <v>1.8247210966326608</v>
      </c>
      <c r="N14" s="13">
        <f t="shared" si="8"/>
        <v>-1.6988897677133961</v>
      </c>
      <c r="O14" s="12" t="s">
        <v>215</v>
      </c>
    </row>
    <row r="15" spans="1:16" x14ac:dyDescent="0.25">
      <c r="A15" s="30">
        <v>5</v>
      </c>
      <c r="B15" s="31" t="s">
        <v>259</v>
      </c>
      <c r="C15" s="32">
        <v>49.1</v>
      </c>
      <c r="D15" s="33" t="s">
        <v>217</v>
      </c>
      <c r="E15" s="48" t="str">
        <f t="shared" si="0"/>
        <v>Significantly Different</v>
      </c>
      <c r="G15" s="12">
        <f t="shared" si="1"/>
        <v>49.1</v>
      </c>
      <c r="H15" s="12">
        <f t="shared" si="2"/>
        <v>6</v>
      </c>
      <c r="I15" s="12" t="str">
        <f t="shared" si="3"/>
        <v>+/-</v>
      </c>
      <c r="J15" s="12" t="str">
        <f t="shared" si="4"/>
        <v>0.5</v>
      </c>
      <c r="K15" s="13">
        <f t="shared" si="5"/>
        <v>0.303951367781155</v>
      </c>
      <c r="L15" s="13">
        <f t="shared" si="6"/>
        <v>-2.8999999999999986</v>
      </c>
      <c r="M15" s="13">
        <f t="shared" si="7"/>
        <v>0.30997079109986531</v>
      </c>
      <c r="N15" s="13">
        <f t="shared" si="8"/>
        <v>-9.3557202267670654</v>
      </c>
      <c r="O15" s="12" t="s">
        <v>218</v>
      </c>
    </row>
    <row r="16" spans="1:16" x14ac:dyDescent="0.25">
      <c r="A16" s="30">
        <v>6</v>
      </c>
      <c r="B16" s="31" t="s">
        <v>220</v>
      </c>
      <c r="C16" s="32">
        <v>48.9</v>
      </c>
      <c r="D16" s="33" t="s">
        <v>320</v>
      </c>
      <c r="E16" s="48" t="str">
        <f t="shared" si="0"/>
        <v>Significantly Different</v>
      </c>
      <c r="G16" s="12">
        <f t="shared" si="1"/>
        <v>48.9</v>
      </c>
      <c r="H16" s="12">
        <f t="shared" si="2"/>
        <v>6</v>
      </c>
      <c r="I16" s="12" t="str">
        <f t="shared" si="3"/>
        <v>+/-</v>
      </c>
      <c r="J16" s="12" t="str">
        <f t="shared" si="4"/>
        <v>1.0</v>
      </c>
      <c r="K16" s="13">
        <f t="shared" si="5"/>
        <v>0.60790273556231</v>
      </c>
      <c r="L16" s="13">
        <f t="shared" si="6"/>
        <v>-2.6999999999999957</v>
      </c>
      <c r="M16" s="13">
        <f t="shared" si="7"/>
        <v>0.61093468821403585</v>
      </c>
      <c r="N16" s="13">
        <f t="shared" si="8"/>
        <v>-4.4194576803176604</v>
      </c>
      <c r="O16" s="12" t="s">
        <v>220</v>
      </c>
    </row>
    <row r="17" spans="1:15" x14ac:dyDescent="0.25">
      <c r="A17" s="30">
        <v>7</v>
      </c>
      <c r="B17" s="31" t="s">
        <v>257</v>
      </c>
      <c r="C17" s="32">
        <v>48.6</v>
      </c>
      <c r="D17" s="33" t="s">
        <v>265</v>
      </c>
      <c r="E17" s="48" t="str">
        <f t="shared" si="0"/>
        <v>Significantly Different</v>
      </c>
      <c r="G17" s="12">
        <f t="shared" si="1"/>
        <v>48.6</v>
      </c>
      <c r="H17" s="12">
        <f t="shared" si="2"/>
        <v>6</v>
      </c>
      <c r="I17" s="12" t="str">
        <f t="shared" si="3"/>
        <v>+/-</v>
      </c>
      <c r="J17" s="12" t="str">
        <f t="shared" si="4"/>
        <v>0.7</v>
      </c>
      <c r="K17" s="13">
        <f t="shared" si="5"/>
        <v>0.42553191489361697</v>
      </c>
      <c r="L17" s="13">
        <f t="shared" si="6"/>
        <v>-2.3999999999999986</v>
      </c>
      <c r="M17" s="13">
        <f t="shared" si="7"/>
        <v>0.42985214661796195</v>
      </c>
      <c r="N17" s="13">
        <f t="shared" si="8"/>
        <v>-5.583315144248977</v>
      </c>
      <c r="O17" s="12" t="s">
        <v>222</v>
      </c>
    </row>
    <row r="18" spans="1:15" x14ac:dyDescent="0.25">
      <c r="A18" s="30">
        <v>8</v>
      </c>
      <c r="B18" s="31" t="s">
        <v>233</v>
      </c>
      <c r="C18" s="32">
        <v>48.5</v>
      </c>
      <c r="D18" s="33" t="s">
        <v>334</v>
      </c>
      <c r="E18" s="48" t="str">
        <f t="shared" si="0"/>
        <v>Significantly Different</v>
      </c>
      <c r="G18" s="12">
        <f t="shared" si="1"/>
        <v>48.5</v>
      </c>
      <c r="H18" s="12">
        <f t="shared" si="2"/>
        <v>6</v>
      </c>
      <c r="I18" s="12" t="str">
        <f t="shared" si="3"/>
        <v>+/-</v>
      </c>
      <c r="J18" s="12" t="str">
        <f t="shared" si="4"/>
        <v>1.8</v>
      </c>
      <c r="K18" s="13">
        <f t="shared" si="5"/>
        <v>1.094224924012158</v>
      </c>
      <c r="L18" s="13">
        <f t="shared" si="6"/>
        <v>-2.2999999999999972</v>
      </c>
      <c r="M18" s="13">
        <f t="shared" si="7"/>
        <v>1.0959122417823675</v>
      </c>
      <c r="N18" s="13">
        <f t="shared" si="8"/>
        <v>-2.0987081924181519</v>
      </c>
      <c r="O18" s="12" t="s">
        <v>224</v>
      </c>
    </row>
    <row r="19" spans="1:15" x14ac:dyDescent="0.25">
      <c r="A19" s="30">
        <v>8</v>
      </c>
      <c r="B19" s="31" t="s">
        <v>241</v>
      </c>
      <c r="C19" s="32">
        <v>48.5</v>
      </c>
      <c r="D19" s="33" t="s">
        <v>333</v>
      </c>
      <c r="E19" s="48" t="str">
        <f t="shared" si="0"/>
        <v>Significantly Different</v>
      </c>
      <c r="G19" s="12">
        <f t="shared" si="1"/>
        <v>48.5</v>
      </c>
      <c r="H19" s="12">
        <f t="shared" si="2"/>
        <v>6</v>
      </c>
      <c r="I19" s="12" t="str">
        <f t="shared" si="3"/>
        <v>+/-</v>
      </c>
      <c r="J19" s="12" t="str">
        <f t="shared" si="4"/>
        <v>1.3</v>
      </c>
      <c r="K19" s="13">
        <f t="shared" si="5"/>
        <v>0.79027355623100304</v>
      </c>
      <c r="L19" s="13">
        <f t="shared" si="6"/>
        <v>-2.2999999999999972</v>
      </c>
      <c r="M19" s="13">
        <f t="shared" si="7"/>
        <v>0.79260819516141623</v>
      </c>
      <c r="N19" s="13">
        <f t="shared" si="8"/>
        <v>-2.9018120353040224</v>
      </c>
      <c r="O19" s="12" t="s">
        <v>226</v>
      </c>
    </row>
    <row r="20" spans="1:15" x14ac:dyDescent="0.25">
      <c r="A20" s="30">
        <v>10</v>
      </c>
      <c r="B20" s="31" t="s">
        <v>254</v>
      </c>
      <c r="C20" s="32">
        <v>48.3</v>
      </c>
      <c r="D20" s="35" t="s">
        <v>314</v>
      </c>
      <c r="E20" s="48" t="str">
        <f t="shared" si="0"/>
        <v>Significantly Different</v>
      </c>
      <c r="G20" s="12">
        <f t="shared" si="1"/>
        <v>48.3</v>
      </c>
      <c r="H20" s="12">
        <f t="shared" si="2"/>
        <v>6</v>
      </c>
      <c r="I20" s="12" t="str">
        <f t="shared" si="3"/>
        <v>+/-</v>
      </c>
      <c r="J20" s="12" t="str">
        <f t="shared" si="4"/>
        <v>1.1</v>
      </c>
      <c r="K20" s="13">
        <f t="shared" si="5"/>
        <v>0.66869300911854113</v>
      </c>
      <c r="L20" s="13">
        <f t="shared" si="6"/>
        <v>-2.0999999999999943</v>
      </c>
      <c r="M20" s="13">
        <f t="shared" si="7"/>
        <v>0.67145051776214359</v>
      </c>
      <c r="N20" s="13">
        <f t="shared" si="8"/>
        <v>-3.1275573470387936</v>
      </c>
      <c r="O20" s="12" t="s">
        <v>229</v>
      </c>
    </row>
    <row r="21" spans="1:15" x14ac:dyDescent="0.25">
      <c r="A21" s="30">
        <v>11</v>
      </c>
      <c r="B21" s="31" t="s">
        <v>244</v>
      </c>
      <c r="C21" s="32">
        <v>47.3</v>
      </c>
      <c r="D21" s="33" t="s">
        <v>314</v>
      </c>
      <c r="E21" s="48" t="str">
        <f t="shared" si="0"/>
        <v>Not Significantly Different</v>
      </c>
      <c r="G21" s="12">
        <f t="shared" si="1"/>
        <v>47.3</v>
      </c>
      <c r="H21" s="12">
        <f t="shared" si="2"/>
        <v>6</v>
      </c>
      <c r="I21" s="12" t="str">
        <f t="shared" si="3"/>
        <v>+/-</v>
      </c>
      <c r="J21" s="12" t="str">
        <f t="shared" si="4"/>
        <v>1.1</v>
      </c>
      <c r="K21" s="13">
        <f t="shared" si="5"/>
        <v>0.66869300911854113</v>
      </c>
      <c r="L21" s="13">
        <f t="shared" si="6"/>
        <v>-1.0999999999999943</v>
      </c>
      <c r="M21" s="13">
        <f t="shared" si="7"/>
        <v>0.67145051776214359</v>
      </c>
      <c r="N21" s="13">
        <f t="shared" si="8"/>
        <v>-1.6382443246393641</v>
      </c>
      <c r="O21" s="12" t="s">
        <v>231</v>
      </c>
    </row>
    <row r="22" spans="1:15" x14ac:dyDescent="0.25">
      <c r="A22" s="30">
        <v>12</v>
      </c>
      <c r="B22" s="31" t="s">
        <v>239</v>
      </c>
      <c r="C22" s="32">
        <v>46.9</v>
      </c>
      <c r="D22" s="33" t="s">
        <v>321</v>
      </c>
      <c r="E22" s="48" t="str">
        <f t="shared" si="0"/>
        <v>Not Significantly Different</v>
      </c>
      <c r="G22" s="12">
        <f t="shared" si="1"/>
        <v>46.9</v>
      </c>
      <c r="H22" s="12">
        <f t="shared" si="2"/>
        <v>6</v>
      </c>
      <c r="I22" s="12" t="str">
        <f t="shared" si="3"/>
        <v>+/-</v>
      </c>
      <c r="J22" s="12" t="str">
        <f t="shared" si="4"/>
        <v>1.2</v>
      </c>
      <c r="K22" s="13">
        <f t="shared" si="5"/>
        <v>0.72948328267477203</v>
      </c>
      <c r="L22" s="13">
        <f t="shared" si="6"/>
        <v>-0.69999999999999574</v>
      </c>
      <c r="M22" s="13">
        <f t="shared" si="7"/>
        <v>0.73201182849801194</v>
      </c>
      <c r="N22" s="13">
        <f t="shared" si="8"/>
        <v>-0.95626870051580981</v>
      </c>
      <c r="O22" s="12" t="s">
        <v>233</v>
      </c>
    </row>
    <row r="23" spans="1:15" x14ac:dyDescent="0.25">
      <c r="A23" s="30">
        <v>13</v>
      </c>
      <c r="B23" s="31" t="s">
        <v>247</v>
      </c>
      <c r="C23" s="32">
        <v>46.8</v>
      </c>
      <c r="D23" s="33" t="s">
        <v>294</v>
      </c>
      <c r="E23" s="48" t="str">
        <f t="shared" si="0"/>
        <v>Not Significantly Different</v>
      </c>
      <c r="G23" s="12">
        <f t="shared" si="1"/>
        <v>46.8</v>
      </c>
      <c r="H23" s="12">
        <f t="shared" si="2"/>
        <v>6</v>
      </c>
      <c r="I23" s="12" t="str">
        <f t="shared" si="3"/>
        <v>+/-</v>
      </c>
      <c r="J23" s="12" t="str">
        <f t="shared" si="4"/>
        <v>0.8</v>
      </c>
      <c r="K23" s="13">
        <f t="shared" si="5"/>
        <v>0.48632218844984804</v>
      </c>
      <c r="L23" s="13">
        <f t="shared" si="6"/>
        <v>-0.59999999999999432</v>
      </c>
      <c r="M23" s="13">
        <f t="shared" si="7"/>
        <v>0.49010685399991183</v>
      </c>
      <c r="N23" s="13">
        <f t="shared" si="8"/>
        <v>-1.2242228303954759</v>
      </c>
      <c r="O23" s="12" t="s">
        <v>221</v>
      </c>
    </row>
    <row r="24" spans="1:15" x14ac:dyDescent="0.25">
      <c r="A24" s="30">
        <v>14</v>
      </c>
      <c r="B24" s="31" t="s">
        <v>231</v>
      </c>
      <c r="C24" s="32">
        <v>45.7</v>
      </c>
      <c r="D24" s="33" t="s">
        <v>246</v>
      </c>
      <c r="E24" s="48" t="str">
        <f t="shared" si="0"/>
        <v>Not Significantly Different</v>
      </c>
      <c r="G24" s="12">
        <f t="shared" si="1"/>
        <v>45.7</v>
      </c>
      <c r="H24" s="12">
        <f t="shared" si="2"/>
        <v>6</v>
      </c>
      <c r="I24" s="12" t="str">
        <f t="shared" si="3"/>
        <v>+/-</v>
      </c>
      <c r="J24" s="12" t="str">
        <f t="shared" si="4"/>
        <v>0.9</v>
      </c>
      <c r="K24" s="13">
        <f t="shared" si="5"/>
        <v>0.54711246200607899</v>
      </c>
      <c r="L24" s="13">
        <f t="shared" si="6"/>
        <v>0.5</v>
      </c>
      <c r="M24" s="13">
        <f t="shared" si="7"/>
        <v>0.55047933970440222</v>
      </c>
      <c r="N24" s="13">
        <f t="shared" si="8"/>
        <v>0.90829930196561282</v>
      </c>
      <c r="O24" s="12" t="s">
        <v>235</v>
      </c>
    </row>
    <row r="25" spans="1:15" x14ac:dyDescent="0.25">
      <c r="A25" s="30">
        <v>15</v>
      </c>
      <c r="B25" s="31" t="s">
        <v>214</v>
      </c>
      <c r="C25" s="32">
        <v>45.4</v>
      </c>
      <c r="D25" s="33" t="s">
        <v>332</v>
      </c>
      <c r="E25" s="48" t="str">
        <f t="shared" si="0"/>
        <v>Not Significantly Different</v>
      </c>
      <c r="G25" s="12">
        <f t="shared" si="1"/>
        <v>45.4</v>
      </c>
      <c r="H25" s="12">
        <f t="shared" si="2"/>
        <v>6</v>
      </c>
      <c r="I25" s="12" t="str">
        <f t="shared" si="3"/>
        <v>+/-</v>
      </c>
      <c r="J25" s="12" t="str">
        <f t="shared" si="4"/>
        <v>2.2</v>
      </c>
      <c r="K25" s="13">
        <f t="shared" si="5"/>
        <v>1.3373860182370823</v>
      </c>
      <c r="L25" s="13">
        <f t="shared" si="6"/>
        <v>0.80000000000000426</v>
      </c>
      <c r="M25" s="13">
        <f t="shared" si="7"/>
        <v>1.3387669024647564</v>
      </c>
      <c r="N25" s="13">
        <f t="shared" si="8"/>
        <v>0.59756481768943692</v>
      </c>
      <c r="O25" s="12" t="s">
        <v>237</v>
      </c>
    </row>
    <row r="26" spans="1:15" x14ac:dyDescent="0.25">
      <c r="A26" s="30">
        <v>16</v>
      </c>
      <c r="B26" s="31" t="s">
        <v>256</v>
      </c>
      <c r="C26" s="32">
        <v>45.3</v>
      </c>
      <c r="D26" s="33" t="s">
        <v>294</v>
      </c>
      <c r="E26" s="48" t="str">
        <f t="shared" si="0"/>
        <v>Significantly Different</v>
      </c>
      <c r="G26" s="12">
        <f t="shared" si="1"/>
        <v>45.3</v>
      </c>
      <c r="H26" s="12">
        <f t="shared" si="2"/>
        <v>6</v>
      </c>
      <c r="I26" s="12" t="str">
        <f t="shared" si="3"/>
        <v>+/-</v>
      </c>
      <c r="J26" s="12" t="str">
        <f t="shared" si="4"/>
        <v>0.8</v>
      </c>
      <c r="K26" s="13">
        <f t="shared" si="5"/>
        <v>0.48632218844984804</v>
      </c>
      <c r="L26" s="13">
        <f t="shared" si="6"/>
        <v>0.90000000000000568</v>
      </c>
      <c r="M26" s="13">
        <f t="shared" si="7"/>
        <v>0.49010685399991183</v>
      </c>
      <c r="N26" s="13">
        <f t="shared" si="8"/>
        <v>1.8363342455932428</v>
      </c>
      <c r="O26" s="12" t="s">
        <v>219</v>
      </c>
    </row>
    <row r="27" spans="1:15" x14ac:dyDescent="0.25">
      <c r="A27" s="30">
        <v>17</v>
      </c>
      <c r="B27" s="31" t="s">
        <v>258</v>
      </c>
      <c r="C27" s="32">
        <v>45.2</v>
      </c>
      <c r="D27" s="33" t="s">
        <v>217</v>
      </c>
      <c r="E27" s="48" t="str">
        <f t="shared" si="0"/>
        <v>Significantly Different</v>
      </c>
      <c r="G27" s="12">
        <f t="shared" si="1"/>
        <v>45.2</v>
      </c>
      <c r="H27" s="12">
        <f t="shared" si="2"/>
        <v>6</v>
      </c>
      <c r="I27" s="12" t="str">
        <f t="shared" si="3"/>
        <v>+/-</v>
      </c>
      <c r="J27" s="12" t="str">
        <f t="shared" si="4"/>
        <v>0.5</v>
      </c>
      <c r="K27" s="13">
        <f t="shared" si="5"/>
        <v>0.303951367781155</v>
      </c>
      <c r="L27" s="13">
        <f t="shared" si="6"/>
        <v>1</v>
      </c>
      <c r="M27" s="13">
        <f t="shared" si="7"/>
        <v>0.30997079109986531</v>
      </c>
      <c r="N27" s="13">
        <f t="shared" si="8"/>
        <v>3.2261104230231274</v>
      </c>
      <c r="O27" s="12" t="s">
        <v>236</v>
      </c>
    </row>
    <row r="28" spans="1:15" x14ac:dyDescent="0.25">
      <c r="A28" s="30">
        <v>17</v>
      </c>
      <c r="B28" s="31" t="s">
        <v>262</v>
      </c>
      <c r="C28" s="32">
        <v>45.2</v>
      </c>
      <c r="D28" s="33" t="s">
        <v>246</v>
      </c>
      <c r="E28" s="48" t="str">
        <f t="shared" si="0"/>
        <v>Significantly Different</v>
      </c>
      <c r="G28" s="12">
        <f t="shared" si="1"/>
        <v>45.2</v>
      </c>
      <c r="H28" s="12">
        <f t="shared" si="2"/>
        <v>6</v>
      </c>
      <c r="I28" s="12" t="str">
        <f t="shared" si="3"/>
        <v>+/-</v>
      </c>
      <c r="J28" s="12" t="str">
        <f t="shared" si="4"/>
        <v>0.9</v>
      </c>
      <c r="K28" s="13">
        <f t="shared" si="5"/>
        <v>0.54711246200607899</v>
      </c>
      <c r="L28" s="13">
        <f t="shared" si="6"/>
        <v>1</v>
      </c>
      <c r="M28" s="13">
        <f t="shared" si="7"/>
        <v>0.55047933970440222</v>
      </c>
      <c r="N28" s="13">
        <f t="shared" si="8"/>
        <v>1.8165986039312256</v>
      </c>
      <c r="O28" s="12" t="s">
        <v>225</v>
      </c>
    </row>
    <row r="29" spans="1:15" x14ac:dyDescent="0.25">
      <c r="A29" s="30">
        <v>19</v>
      </c>
      <c r="B29" s="31" t="s">
        <v>249</v>
      </c>
      <c r="C29" s="32">
        <v>44.7</v>
      </c>
      <c r="D29" s="33" t="s">
        <v>265</v>
      </c>
      <c r="E29" s="48" t="str">
        <f t="shared" si="0"/>
        <v>Significantly Different</v>
      </c>
      <c r="G29" s="12">
        <f t="shared" si="1"/>
        <v>44.7</v>
      </c>
      <c r="H29" s="12">
        <f t="shared" si="2"/>
        <v>6</v>
      </c>
      <c r="I29" s="12" t="str">
        <f t="shared" si="3"/>
        <v>+/-</v>
      </c>
      <c r="J29" s="12" t="str">
        <f t="shared" si="4"/>
        <v>0.7</v>
      </c>
      <c r="K29" s="13">
        <f t="shared" si="5"/>
        <v>0.42553191489361697</v>
      </c>
      <c r="L29" s="13">
        <f t="shared" si="6"/>
        <v>1.5</v>
      </c>
      <c r="M29" s="13">
        <f t="shared" si="7"/>
        <v>0.42985214661796195</v>
      </c>
      <c r="N29" s="13">
        <f t="shared" si="8"/>
        <v>3.4895719651556125</v>
      </c>
      <c r="O29" s="12" t="s">
        <v>241</v>
      </c>
    </row>
    <row r="30" spans="1:15" x14ac:dyDescent="0.25">
      <c r="A30" s="30">
        <v>20</v>
      </c>
      <c r="B30" s="31" t="s">
        <v>245</v>
      </c>
      <c r="C30" s="32">
        <v>44.3</v>
      </c>
      <c r="D30" s="33" t="s">
        <v>344</v>
      </c>
      <c r="E30" s="48" t="str">
        <f t="shared" si="0"/>
        <v>Not Significantly Different</v>
      </c>
      <c r="G30" s="12">
        <f t="shared" si="1"/>
        <v>44.3</v>
      </c>
      <c r="H30" s="12">
        <f t="shared" si="2"/>
        <v>6</v>
      </c>
      <c r="I30" s="12" t="str">
        <f t="shared" si="3"/>
        <v>+/-</v>
      </c>
      <c r="J30" s="12" t="str">
        <f t="shared" si="4"/>
        <v>2.7</v>
      </c>
      <c r="K30" s="13">
        <f t="shared" si="5"/>
        <v>1.6413373860182372</v>
      </c>
      <c r="L30" s="13">
        <f t="shared" si="6"/>
        <v>1.9000000000000057</v>
      </c>
      <c r="M30" s="13">
        <f t="shared" si="7"/>
        <v>1.6424627460311607</v>
      </c>
      <c r="N30" s="13">
        <f t="shared" si="8"/>
        <v>1.156799449236311</v>
      </c>
      <c r="O30" s="12" t="s">
        <v>207</v>
      </c>
    </row>
    <row r="31" spans="1:15" x14ac:dyDescent="0.25">
      <c r="A31" s="30">
        <v>21</v>
      </c>
      <c r="B31" s="31" t="s">
        <v>207</v>
      </c>
      <c r="C31" s="32">
        <v>44.2</v>
      </c>
      <c r="D31" s="33" t="s">
        <v>335</v>
      </c>
      <c r="E31" s="48" t="str">
        <f t="shared" si="0"/>
        <v>Not Significantly Different</v>
      </c>
      <c r="G31" s="12">
        <f t="shared" si="1"/>
        <v>44.2</v>
      </c>
      <c r="H31" s="12">
        <f t="shared" si="2"/>
        <v>6</v>
      </c>
      <c r="I31" s="12" t="str">
        <f t="shared" si="3"/>
        <v>+/-</v>
      </c>
      <c r="J31" s="12" t="str">
        <f t="shared" si="4"/>
        <v>2.1</v>
      </c>
      <c r="K31" s="13">
        <f t="shared" si="5"/>
        <v>1.2765957446808511</v>
      </c>
      <c r="L31" s="13">
        <f t="shared" si="6"/>
        <v>2</v>
      </c>
      <c r="M31" s="13">
        <f t="shared" si="7"/>
        <v>1.2780423125610114</v>
      </c>
      <c r="N31" s="13">
        <f t="shared" si="8"/>
        <v>1.5648934157682854</v>
      </c>
      <c r="O31" s="12" t="s">
        <v>244</v>
      </c>
    </row>
    <row r="32" spans="1:15" x14ac:dyDescent="0.25">
      <c r="A32" s="30">
        <v>21</v>
      </c>
      <c r="B32" s="31" t="s">
        <v>248</v>
      </c>
      <c r="C32" s="32">
        <v>44.2</v>
      </c>
      <c r="D32" s="33" t="s">
        <v>294</v>
      </c>
      <c r="E32" s="48" t="str">
        <f t="shared" si="0"/>
        <v>Significantly Different</v>
      </c>
      <c r="G32" s="12">
        <f t="shared" si="1"/>
        <v>44.2</v>
      </c>
      <c r="H32" s="12">
        <f t="shared" si="2"/>
        <v>6</v>
      </c>
      <c r="I32" s="12" t="str">
        <f t="shared" si="3"/>
        <v>+/-</v>
      </c>
      <c r="J32" s="12" t="str">
        <f t="shared" si="4"/>
        <v>0.8</v>
      </c>
      <c r="K32" s="13">
        <f t="shared" si="5"/>
        <v>0.48632218844984804</v>
      </c>
      <c r="L32" s="13">
        <f t="shared" si="6"/>
        <v>2</v>
      </c>
      <c r="M32" s="13">
        <f t="shared" si="7"/>
        <v>0.49010685399991183</v>
      </c>
      <c r="N32" s="13">
        <f t="shared" si="8"/>
        <v>4.0807427679849582</v>
      </c>
      <c r="O32" s="12" t="s">
        <v>247</v>
      </c>
    </row>
    <row r="33" spans="1:15" x14ac:dyDescent="0.25">
      <c r="A33" s="30">
        <v>23</v>
      </c>
      <c r="B33" s="31" t="s">
        <v>235</v>
      </c>
      <c r="C33" s="32">
        <v>44.1</v>
      </c>
      <c r="D33" s="33" t="s">
        <v>265</v>
      </c>
      <c r="E33" s="48" t="str">
        <f t="shared" si="0"/>
        <v>Significantly Different</v>
      </c>
      <c r="G33" s="12">
        <f t="shared" si="1"/>
        <v>44.1</v>
      </c>
      <c r="H33" s="12">
        <f t="shared" si="2"/>
        <v>6</v>
      </c>
      <c r="I33" s="12" t="str">
        <f t="shared" si="3"/>
        <v>+/-</v>
      </c>
      <c r="J33" s="12" t="str">
        <f t="shared" si="4"/>
        <v>0.7</v>
      </c>
      <c r="K33" s="13">
        <f t="shared" si="5"/>
        <v>0.42553191489361697</v>
      </c>
      <c r="L33" s="13">
        <f t="shared" si="6"/>
        <v>2.1000000000000014</v>
      </c>
      <c r="M33" s="13">
        <f t="shared" si="7"/>
        <v>0.42985214661796195</v>
      </c>
      <c r="N33" s="13">
        <f t="shared" si="8"/>
        <v>4.885400751217861</v>
      </c>
      <c r="O33" s="12" t="s">
        <v>249</v>
      </c>
    </row>
    <row r="34" spans="1:15" x14ac:dyDescent="0.25">
      <c r="A34" s="30">
        <v>23</v>
      </c>
      <c r="B34" s="31" t="s">
        <v>251</v>
      </c>
      <c r="C34" s="32">
        <v>44.1</v>
      </c>
      <c r="D34" s="33" t="s">
        <v>246</v>
      </c>
      <c r="E34" s="48" t="str">
        <f t="shared" si="0"/>
        <v>Significantly Different</v>
      </c>
      <c r="G34" s="12">
        <f t="shared" si="1"/>
        <v>44.1</v>
      </c>
      <c r="H34" s="12">
        <f t="shared" si="2"/>
        <v>6</v>
      </c>
      <c r="I34" s="12" t="str">
        <f t="shared" si="3"/>
        <v>+/-</v>
      </c>
      <c r="J34" s="12" t="str">
        <f t="shared" si="4"/>
        <v>0.9</v>
      </c>
      <c r="K34" s="13">
        <f t="shared" si="5"/>
        <v>0.54711246200607899</v>
      </c>
      <c r="L34" s="13">
        <f t="shared" si="6"/>
        <v>2.1000000000000014</v>
      </c>
      <c r="M34" s="13">
        <f t="shared" si="7"/>
        <v>0.55047933970440222</v>
      </c>
      <c r="N34" s="13">
        <f t="shared" si="8"/>
        <v>3.8148570682555767</v>
      </c>
      <c r="O34" s="12" t="s">
        <v>240</v>
      </c>
    </row>
    <row r="35" spans="1:15" x14ac:dyDescent="0.25">
      <c r="A35" s="30">
        <v>25</v>
      </c>
      <c r="B35" s="31" t="s">
        <v>213</v>
      </c>
      <c r="C35" s="32">
        <v>44</v>
      </c>
      <c r="D35" s="33" t="s">
        <v>246</v>
      </c>
      <c r="E35" s="48" t="str">
        <f t="shared" si="0"/>
        <v>Significantly Different</v>
      </c>
      <c r="G35" s="12">
        <f t="shared" si="1"/>
        <v>44</v>
      </c>
      <c r="H35" s="12">
        <f t="shared" si="2"/>
        <v>6</v>
      </c>
      <c r="I35" s="12" t="str">
        <f t="shared" si="3"/>
        <v>+/-</v>
      </c>
      <c r="J35" s="12" t="str">
        <f t="shared" si="4"/>
        <v>0.9</v>
      </c>
      <c r="K35" s="13">
        <f t="shared" si="5"/>
        <v>0.54711246200607899</v>
      </c>
      <c r="L35" s="13">
        <f t="shared" si="6"/>
        <v>2.2000000000000028</v>
      </c>
      <c r="M35" s="13">
        <f t="shared" si="7"/>
        <v>0.55047933970440222</v>
      </c>
      <c r="N35" s="13">
        <f t="shared" si="8"/>
        <v>3.9965169286487017</v>
      </c>
      <c r="O35" s="12" t="s">
        <v>250</v>
      </c>
    </row>
    <row r="36" spans="1:15" x14ac:dyDescent="0.25">
      <c r="A36" s="30">
        <v>26</v>
      </c>
      <c r="B36" s="31" t="s">
        <v>226</v>
      </c>
      <c r="C36" s="32">
        <v>43.8</v>
      </c>
      <c r="D36" s="33" t="s">
        <v>335</v>
      </c>
      <c r="E36" s="48" t="str">
        <f t="shared" si="0"/>
        <v>Significantly Different</v>
      </c>
      <c r="G36" s="12">
        <f t="shared" si="1"/>
        <v>43.8</v>
      </c>
      <c r="H36" s="12">
        <f t="shared" si="2"/>
        <v>6</v>
      </c>
      <c r="I36" s="12" t="str">
        <f t="shared" si="3"/>
        <v>+/-</v>
      </c>
      <c r="J36" s="12" t="str">
        <f t="shared" si="4"/>
        <v>2.1</v>
      </c>
      <c r="K36" s="13">
        <f t="shared" si="5"/>
        <v>1.2765957446808511</v>
      </c>
      <c r="L36" s="13">
        <f t="shared" si="6"/>
        <v>2.4000000000000057</v>
      </c>
      <c r="M36" s="13">
        <f t="shared" si="7"/>
        <v>1.2780423125610114</v>
      </c>
      <c r="N36" s="13">
        <f t="shared" si="8"/>
        <v>1.8778720989219471</v>
      </c>
      <c r="O36" s="12" t="s">
        <v>242</v>
      </c>
    </row>
    <row r="37" spans="1:15" x14ac:dyDescent="0.25">
      <c r="A37" s="30">
        <v>26</v>
      </c>
      <c r="B37" s="31" t="s">
        <v>261</v>
      </c>
      <c r="C37" s="32">
        <v>43.8</v>
      </c>
      <c r="D37" s="33" t="s">
        <v>294</v>
      </c>
      <c r="E37" s="48" t="str">
        <f t="shared" si="0"/>
        <v>Significantly Different</v>
      </c>
      <c r="G37" s="12">
        <f t="shared" si="1"/>
        <v>43.8</v>
      </c>
      <c r="H37" s="12">
        <f t="shared" si="2"/>
        <v>6</v>
      </c>
      <c r="I37" s="12" t="str">
        <f t="shared" si="3"/>
        <v>+/-</v>
      </c>
      <c r="J37" s="12" t="str">
        <f t="shared" si="4"/>
        <v>0.8</v>
      </c>
      <c r="K37" s="13">
        <f t="shared" si="5"/>
        <v>0.48632218844984804</v>
      </c>
      <c r="L37" s="13">
        <f t="shared" si="6"/>
        <v>2.4000000000000057</v>
      </c>
      <c r="M37" s="13">
        <f t="shared" si="7"/>
        <v>0.49010685399991183</v>
      </c>
      <c r="N37" s="13">
        <f t="shared" si="8"/>
        <v>4.8968913215819612</v>
      </c>
      <c r="O37" s="12" t="s">
        <v>223</v>
      </c>
    </row>
    <row r="38" spans="1:15" x14ac:dyDescent="0.25">
      <c r="A38" s="30">
        <v>28</v>
      </c>
      <c r="B38" s="31" t="s">
        <v>240</v>
      </c>
      <c r="C38" s="32">
        <v>43.6</v>
      </c>
      <c r="D38" s="33" t="s">
        <v>314</v>
      </c>
      <c r="E38" s="48" t="str">
        <f t="shared" si="0"/>
        <v>Significantly Different</v>
      </c>
      <c r="G38" s="12">
        <f t="shared" si="1"/>
        <v>43.6</v>
      </c>
      <c r="H38" s="12">
        <f t="shared" si="2"/>
        <v>6</v>
      </c>
      <c r="I38" s="12" t="str">
        <f t="shared" si="3"/>
        <v>+/-</v>
      </c>
      <c r="J38" s="12" t="str">
        <f t="shared" si="4"/>
        <v>1.1</v>
      </c>
      <c r="K38" s="13">
        <f t="shared" si="5"/>
        <v>0.66869300911854113</v>
      </c>
      <c r="L38" s="13">
        <f t="shared" si="6"/>
        <v>2.6000000000000014</v>
      </c>
      <c r="M38" s="13">
        <f t="shared" si="7"/>
        <v>0.67145051776214359</v>
      </c>
      <c r="N38" s="13">
        <f t="shared" si="8"/>
        <v>3.8722138582385193</v>
      </c>
      <c r="O38" s="12" t="s">
        <v>227</v>
      </c>
    </row>
    <row r="39" spans="1:15" x14ac:dyDescent="0.25">
      <c r="A39" s="30">
        <v>29</v>
      </c>
      <c r="B39" s="31" t="s">
        <v>252</v>
      </c>
      <c r="C39" s="32">
        <v>43.4</v>
      </c>
      <c r="D39" s="33" t="s">
        <v>315</v>
      </c>
      <c r="E39" s="48" t="str">
        <f t="shared" si="0"/>
        <v>Significantly Different</v>
      </c>
      <c r="G39" s="12">
        <f t="shared" si="1"/>
        <v>43.4</v>
      </c>
      <c r="H39" s="12">
        <f t="shared" si="2"/>
        <v>6</v>
      </c>
      <c r="I39" s="12" t="str">
        <f t="shared" si="3"/>
        <v>+/-</v>
      </c>
      <c r="J39" s="12" t="str">
        <f t="shared" si="4"/>
        <v>1.7</v>
      </c>
      <c r="K39" s="13">
        <f t="shared" si="5"/>
        <v>1.0334346504559271</v>
      </c>
      <c r="L39" s="13">
        <f t="shared" si="6"/>
        <v>2.8000000000000043</v>
      </c>
      <c r="M39" s="13">
        <f t="shared" si="7"/>
        <v>1.0352210556794166</v>
      </c>
      <c r="N39" s="13">
        <f t="shared" si="8"/>
        <v>2.7047363310847281</v>
      </c>
      <c r="O39" s="12" t="s">
        <v>254</v>
      </c>
    </row>
    <row r="40" spans="1:15" x14ac:dyDescent="0.25">
      <c r="A40" s="30">
        <v>30</v>
      </c>
      <c r="B40" s="31" t="s">
        <v>263</v>
      </c>
      <c r="C40" s="32">
        <v>43.2</v>
      </c>
      <c r="D40" s="33" t="s">
        <v>324</v>
      </c>
      <c r="E40" s="48" t="str">
        <f t="shared" si="0"/>
        <v>Significantly Different</v>
      </c>
      <c r="G40" s="12">
        <f t="shared" si="1"/>
        <v>43.2</v>
      </c>
      <c r="H40" s="12">
        <f t="shared" si="2"/>
        <v>6</v>
      </c>
      <c r="I40" s="12" t="str">
        <f t="shared" si="3"/>
        <v>+/-</v>
      </c>
      <c r="J40" s="12" t="str">
        <f t="shared" si="4"/>
        <v>1.4</v>
      </c>
      <c r="K40" s="13">
        <f t="shared" si="5"/>
        <v>0.85106382978723394</v>
      </c>
      <c r="L40" s="13">
        <f t="shared" si="6"/>
        <v>3</v>
      </c>
      <c r="M40" s="13">
        <f t="shared" si="7"/>
        <v>0.85323214879137987</v>
      </c>
      <c r="N40" s="13">
        <f t="shared" si="8"/>
        <v>3.5160419169033412</v>
      </c>
      <c r="O40" s="12" t="s">
        <v>214</v>
      </c>
    </row>
    <row r="41" spans="1:15" x14ac:dyDescent="0.25">
      <c r="A41" s="30">
        <v>30</v>
      </c>
      <c r="B41" s="31" t="s">
        <v>209</v>
      </c>
      <c r="C41" s="32">
        <v>43.2</v>
      </c>
      <c r="D41" s="33" t="s">
        <v>350</v>
      </c>
      <c r="E41" s="48" t="str">
        <f t="shared" si="0"/>
        <v>Significantly Different</v>
      </c>
      <c r="G41" s="12">
        <f t="shared" si="1"/>
        <v>43.2</v>
      </c>
      <c r="H41" s="12">
        <f t="shared" si="2"/>
        <v>6</v>
      </c>
      <c r="I41" s="12" t="str">
        <f t="shared" si="3"/>
        <v>+/-</v>
      </c>
      <c r="J41" s="12" t="str">
        <f t="shared" si="4"/>
        <v>2.8</v>
      </c>
      <c r="K41" s="13">
        <f t="shared" si="5"/>
        <v>1.7021276595744679</v>
      </c>
      <c r="L41" s="13">
        <f t="shared" si="6"/>
        <v>3</v>
      </c>
      <c r="M41" s="13">
        <f t="shared" si="7"/>
        <v>1.7032128542397444</v>
      </c>
      <c r="N41" s="13">
        <f t="shared" si="8"/>
        <v>1.7613770307875563</v>
      </c>
      <c r="O41" s="12" t="s">
        <v>257</v>
      </c>
    </row>
    <row r="42" spans="1:15" x14ac:dyDescent="0.25">
      <c r="A42" s="30">
        <v>32</v>
      </c>
      <c r="B42" s="31" t="s">
        <v>237</v>
      </c>
      <c r="C42" s="32">
        <v>43</v>
      </c>
      <c r="D42" s="33" t="s">
        <v>294</v>
      </c>
      <c r="E42" s="48" t="str">
        <f t="shared" si="0"/>
        <v>Significantly Different</v>
      </c>
      <c r="G42" s="12">
        <f t="shared" si="1"/>
        <v>43</v>
      </c>
      <c r="H42" s="12">
        <f t="shared" si="2"/>
        <v>6</v>
      </c>
      <c r="I42" s="12" t="str">
        <f t="shared" si="3"/>
        <v>+/-</v>
      </c>
      <c r="J42" s="12" t="str">
        <f t="shared" si="4"/>
        <v>0.8</v>
      </c>
      <c r="K42" s="13">
        <f t="shared" si="5"/>
        <v>0.48632218844984804</v>
      </c>
      <c r="L42" s="13">
        <f t="shared" si="6"/>
        <v>3.2000000000000028</v>
      </c>
      <c r="M42" s="13">
        <f t="shared" si="7"/>
        <v>0.49010685399991183</v>
      </c>
      <c r="N42" s="13">
        <f t="shared" si="8"/>
        <v>6.5291884287759387</v>
      </c>
      <c r="O42" s="12" t="s">
        <v>252</v>
      </c>
    </row>
    <row r="43" spans="1:15" x14ac:dyDescent="0.25">
      <c r="A43" s="30">
        <v>33</v>
      </c>
      <c r="B43" s="31" t="s">
        <v>250</v>
      </c>
      <c r="C43" s="32">
        <v>42.7</v>
      </c>
      <c r="D43" s="33" t="s">
        <v>322</v>
      </c>
      <c r="E43" s="48" t="str">
        <f t="shared" si="0"/>
        <v>Significantly Different</v>
      </c>
      <c r="G43" s="12">
        <f t="shared" si="1"/>
        <v>42.7</v>
      </c>
      <c r="H43" s="12">
        <f t="shared" si="2"/>
        <v>6</v>
      </c>
      <c r="I43" s="12" t="str">
        <f t="shared" si="3"/>
        <v>+/-</v>
      </c>
      <c r="J43" s="12" t="str">
        <f t="shared" si="4"/>
        <v>1.5</v>
      </c>
      <c r="K43" s="13">
        <f t="shared" si="5"/>
        <v>0.91185410334346506</v>
      </c>
      <c r="L43" s="13">
        <f t="shared" si="6"/>
        <v>3.5</v>
      </c>
      <c r="M43" s="13">
        <f t="shared" si="7"/>
        <v>0.91387819929318592</v>
      </c>
      <c r="N43" s="13">
        <f t="shared" si="8"/>
        <v>3.8298320309062839</v>
      </c>
      <c r="O43" s="12" t="s">
        <v>259</v>
      </c>
    </row>
    <row r="44" spans="1:15" x14ac:dyDescent="0.25">
      <c r="A44" s="30">
        <v>34</v>
      </c>
      <c r="B44" s="31" t="s">
        <v>242</v>
      </c>
      <c r="C44" s="32">
        <v>42.3</v>
      </c>
      <c r="D44" s="33" t="s">
        <v>314</v>
      </c>
      <c r="E44" s="48" t="str">
        <f t="shared" si="0"/>
        <v>Significantly Different</v>
      </c>
      <c r="G44" s="12">
        <f t="shared" si="1"/>
        <v>42.3</v>
      </c>
      <c r="H44" s="12">
        <f t="shared" si="2"/>
        <v>6</v>
      </c>
      <c r="I44" s="12" t="str">
        <f t="shared" si="3"/>
        <v>+/-</v>
      </c>
      <c r="J44" s="12" t="str">
        <f t="shared" si="4"/>
        <v>1.1</v>
      </c>
      <c r="K44" s="13">
        <f t="shared" si="5"/>
        <v>0.66869300911854113</v>
      </c>
      <c r="L44" s="13">
        <f t="shared" si="6"/>
        <v>3.9000000000000057</v>
      </c>
      <c r="M44" s="13">
        <f t="shared" si="7"/>
        <v>0.67145051776214359</v>
      </c>
      <c r="N44" s="13">
        <f t="shared" si="8"/>
        <v>5.8083207873577845</v>
      </c>
      <c r="O44" s="12" t="s">
        <v>261</v>
      </c>
    </row>
    <row r="45" spans="1:15" x14ac:dyDescent="0.25">
      <c r="A45" s="30">
        <v>35</v>
      </c>
      <c r="B45" s="31" t="s">
        <v>221</v>
      </c>
      <c r="C45" s="32">
        <v>42.1</v>
      </c>
      <c r="D45" s="33" t="s">
        <v>351</v>
      </c>
      <c r="E45" s="48" t="str">
        <f t="shared" si="0"/>
        <v>Significantly Different</v>
      </c>
      <c r="G45" s="12">
        <f t="shared" si="1"/>
        <v>42.1</v>
      </c>
      <c r="H45" s="12">
        <f t="shared" si="2"/>
        <v>6</v>
      </c>
      <c r="I45" s="12" t="str">
        <f t="shared" si="3"/>
        <v>+/-</v>
      </c>
      <c r="J45" s="12" t="str">
        <f t="shared" si="4"/>
        <v>2.4</v>
      </c>
      <c r="K45" s="13">
        <f t="shared" si="5"/>
        <v>1.4589665653495441</v>
      </c>
      <c r="L45" s="13">
        <f t="shared" si="6"/>
        <v>4.1000000000000014</v>
      </c>
      <c r="M45" s="13">
        <f t="shared" si="7"/>
        <v>1.460232480178032</v>
      </c>
      <c r="N45" s="13">
        <f t="shared" si="8"/>
        <v>2.807772088113071</v>
      </c>
      <c r="O45" s="12" t="s">
        <v>230</v>
      </c>
    </row>
    <row r="46" spans="1:15" x14ac:dyDescent="0.25">
      <c r="A46" s="30">
        <v>36</v>
      </c>
      <c r="B46" s="31" t="s">
        <v>236</v>
      </c>
      <c r="C46" s="32">
        <v>42</v>
      </c>
      <c r="D46" s="33" t="s">
        <v>324</v>
      </c>
      <c r="E46" s="48" t="str">
        <f t="shared" si="0"/>
        <v>Significantly Different</v>
      </c>
      <c r="G46" s="12">
        <f t="shared" si="1"/>
        <v>42</v>
      </c>
      <c r="H46" s="12">
        <f t="shared" si="2"/>
        <v>6</v>
      </c>
      <c r="I46" s="12" t="str">
        <f t="shared" si="3"/>
        <v>+/-</v>
      </c>
      <c r="J46" s="12" t="str">
        <f t="shared" si="4"/>
        <v>1.4</v>
      </c>
      <c r="K46" s="13">
        <f t="shared" si="5"/>
        <v>0.85106382978723394</v>
      </c>
      <c r="L46" s="13">
        <f t="shared" si="6"/>
        <v>4.2000000000000028</v>
      </c>
      <c r="M46" s="13">
        <f t="shared" si="7"/>
        <v>0.85323214879137987</v>
      </c>
      <c r="N46" s="13">
        <f t="shared" si="8"/>
        <v>4.9224586836646811</v>
      </c>
      <c r="O46" s="12" t="s">
        <v>243</v>
      </c>
    </row>
    <row r="47" spans="1:15" x14ac:dyDescent="0.25">
      <c r="A47" s="30">
        <v>37</v>
      </c>
      <c r="B47" s="31" t="s">
        <v>232</v>
      </c>
      <c r="C47" s="32">
        <v>41.9</v>
      </c>
      <c r="D47" s="33" t="s">
        <v>324</v>
      </c>
      <c r="E47" s="48" t="str">
        <f t="shared" si="0"/>
        <v>Significantly Different</v>
      </c>
      <c r="G47" s="12">
        <f t="shared" si="1"/>
        <v>41.9</v>
      </c>
      <c r="H47" s="12">
        <f t="shared" si="2"/>
        <v>6</v>
      </c>
      <c r="I47" s="12" t="str">
        <f t="shared" si="3"/>
        <v>+/-</v>
      </c>
      <c r="J47" s="12" t="str">
        <f t="shared" si="4"/>
        <v>1.4</v>
      </c>
      <c r="K47" s="13">
        <f t="shared" si="5"/>
        <v>0.85106382978723394</v>
      </c>
      <c r="L47" s="13">
        <f t="shared" si="6"/>
        <v>4.3000000000000043</v>
      </c>
      <c r="M47" s="13">
        <f t="shared" si="7"/>
        <v>0.85323214879137987</v>
      </c>
      <c r="N47" s="13">
        <f t="shared" si="8"/>
        <v>5.0396600808947936</v>
      </c>
      <c r="O47" s="12" t="s">
        <v>260</v>
      </c>
    </row>
    <row r="48" spans="1:15" x14ac:dyDescent="0.25">
      <c r="A48" s="30">
        <v>38</v>
      </c>
      <c r="B48" s="31" t="s">
        <v>243</v>
      </c>
      <c r="C48" s="32">
        <v>41.2</v>
      </c>
      <c r="D48" s="33" t="s">
        <v>265</v>
      </c>
      <c r="E48" s="48" t="str">
        <f t="shared" si="0"/>
        <v>Significantly Different</v>
      </c>
      <c r="G48" s="12">
        <f t="shared" si="1"/>
        <v>41.2</v>
      </c>
      <c r="H48" s="12">
        <f t="shared" si="2"/>
        <v>6</v>
      </c>
      <c r="I48" s="12" t="str">
        <f t="shared" si="3"/>
        <v>+/-</v>
      </c>
      <c r="J48" s="12" t="str">
        <f t="shared" si="4"/>
        <v>0.7</v>
      </c>
      <c r="K48" s="13">
        <f t="shared" si="5"/>
        <v>0.42553191489361697</v>
      </c>
      <c r="L48" s="13">
        <f t="shared" si="6"/>
        <v>5</v>
      </c>
      <c r="M48" s="13">
        <f t="shared" si="7"/>
        <v>0.42985214661796195</v>
      </c>
      <c r="N48" s="13">
        <f t="shared" si="8"/>
        <v>11.631906550518709</v>
      </c>
      <c r="O48" s="12" t="s">
        <v>239</v>
      </c>
    </row>
    <row r="49" spans="1:15" x14ac:dyDescent="0.25">
      <c r="A49" s="30">
        <v>39</v>
      </c>
      <c r="B49" s="31" t="s">
        <v>208</v>
      </c>
      <c r="C49" s="32">
        <v>41.1</v>
      </c>
      <c r="D49" s="33" t="s">
        <v>314</v>
      </c>
      <c r="E49" s="48" t="str">
        <f t="shared" si="0"/>
        <v>Significantly Different</v>
      </c>
      <c r="G49" s="12">
        <f t="shared" si="1"/>
        <v>41.1</v>
      </c>
      <c r="H49" s="12">
        <f t="shared" si="2"/>
        <v>6</v>
      </c>
      <c r="I49" s="12" t="str">
        <f t="shared" si="3"/>
        <v>+/-</v>
      </c>
      <c r="J49" s="12" t="str">
        <f t="shared" si="4"/>
        <v>1.1</v>
      </c>
      <c r="K49" s="13">
        <f t="shared" si="5"/>
        <v>0.66869300911854113</v>
      </c>
      <c r="L49" s="13">
        <f t="shared" si="6"/>
        <v>5.1000000000000014</v>
      </c>
      <c r="M49" s="13">
        <f t="shared" si="7"/>
        <v>0.67145051776214359</v>
      </c>
      <c r="N49" s="13">
        <f t="shared" si="8"/>
        <v>7.5954964142370933</v>
      </c>
      <c r="O49" s="12" t="s">
        <v>248</v>
      </c>
    </row>
    <row r="50" spans="1:15" x14ac:dyDescent="0.25">
      <c r="A50" s="30">
        <v>40</v>
      </c>
      <c r="B50" s="31" t="s">
        <v>215</v>
      </c>
      <c r="C50" s="32">
        <v>41</v>
      </c>
      <c r="D50" s="33" t="s">
        <v>321</v>
      </c>
      <c r="E50" s="48" t="str">
        <f t="shared" si="0"/>
        <v>Significantly Different</v>
      </c>
      <c r="G50" s="12">
        <f t="shared" si="1"/>
        <v>41</v>
      </c>
      <c r="H50" s="12">
        <f t="shared" si="2"/>
        <v>6</v>
      </c>
      <c r="I50" s="12" t="str">
        <f t="shared" si="3"/>
        <v>+/-</v>
      </c>
      <c r="J50" s="12" t="str">
        <f t="shared" si="4"/>
        <v>1.2</v>
      </c>
      <c r="K50" s="13">
        <f t="shared" si="5"/>
        <v>0.72948328267477203</v>
      </c>
      <c r="L50" s="13">
        <f t="shared" si="6"/>
        <v>5.2000000000000028</v>
      </c>
      <c r="M50" s="13">
        <f t="shared" si="7"/>
        <v>0.73201182849801194</v>
      </c>
      <c r="N50" s="13">
        <f t="shared" si="8"/>
        <v>7.1037103466889207</v>
      </c>
      <c r="O50" s="12" t="s">
        <v>245</v>
      </c>
    </row>
    <row r="51" spans="1:15" x14ac:dyDescent="0.25">
      <c r="A51" s="30">
        <v>40</v>
      </c>
      <c r="B51" s="31" t="s">
        <v>234</v>
      </c>
      <c r="C51" s="32">
        <v>41</v>
      </c>
      <c r="D51" s="33" t="s">
        <v>246</v>
      </c>
      <c r="E51" s="48" t="str">
        <f t="shared" si="0"/>
        <v>Significantly Different</v>
      </c>
      <c r="G51" s="12">
        <f t="shared" si="1"/>
        <v>41</v>
      </c>
      <c r="H51" s="12">
        <f t="shared" si="2"/>
        <v>6</v>
      </c>
      <c r="I51" s="12" t="str">
        <f t="shared" si="3"/>
        <v>+/-</v>
      </c>
      <c r="J51" s="12" t="str">
        <f t="shared" si="4"/>
        <v>0.9</v>
      </c>
      <c r="K51" s="13">
        <f t="shared" si="5"/>
        <v>0.54711246200607899</v>
      </c>
      <c r="L51" s="13">
        <f t="shared" si="6"/>
        <v>5.2000000000000028</v>
      </c>
      <c r="M51" s="13">
        <f t="shared" si="7"/>
        <v>0.55047933970440222</v>
      </c>
      <c r="N51" s="13">
        <f t="shared" si="8"/>
        <v>9.4463127404423783</v>
      </c>
      <c r="O51" s="12" t="s">
        <v>263</v>
      </c>
    </row>
    <row r="52" spans="1:15" x14ac:dyDescent="0.25">
      <c r="A52" s="30">
        <v>42</v>
      </c>
      <c r="B52" s="31" t="s">
        <v>212</v>
      </c>
      <c r="C52" s="32">
        <v>39.9</v>
      </c>
      <c r="D52" s="33" t="s">
        <v>323</v>
      </c>
      <c r="E52" s="48" t="str">
        <f t="shared" si="0"/>
        <v>Significantly Different</v>
      </c>
      <c r="G52" s="12">
        <f t="shared" si="1"/>
        <v>39.9</v>
      </c>
      <c r="H52" s="12">
        <f t="shared" si="2"/>
        <v>6</v>
      </c>
      <c r="I52" s="12" t="str">
        <f t="shared" si="3"/>
        <v>+/-</v>
      </c>
      <c r="J52" s="12" t="str">
        <f t="shared" si="4"/>
        <v>1.9</v>
      </c>
      <c r="K52" s="13">
        <f t="shared" si="5"/>
        <v>1.1550151975683889</v>
      </c>
      <c r="L52" s="13">
        <f t="shared" si="6"/>
        <v>6.3000000000000043</v>
      </c>
      <c r="M52" s="13">
        <f t="shared" si="7"/>
        <v>1.1566138352851334</v>
      </c>
      <c r="N52" s="13">
        <f t="shared" si="8"/>
        <v>5.4469346706776172</v>
      </c>
      <c r="O52" s="12" t="s">
        <v>238</v>
      </c>
    </row>
    <row r="53" spans="1:15" x14ac:dyDescent="0.25">
      <c r="A53" s="30">
        <v>43</v>
      </c>
      <c r="B53" s="31" t="s">
        <v>223</v>
      </c>
      <c r="C53" s="32">
        <v>39.700000000000003</v>
      </c>
      <c r="D53" s="33" t="s">
        <v>351</v>
      </c>
      <c r="E53" s="48" t="str">
        <f t="shared" si="0"/>
        <v>Significantly Different</v>
      </c>
      <c r="G53" s="12">
        <f t="shared" si="1"/>
        <v>39.700000000000003</v>
      </c>
      <c r="H53" s="12">
        <f t="shared" si="2"/>
        <v>6</v>
      </c>
      <c r="I53" s="12" t="str">
        <f t="shared" si="3"/>
        <v>+/-</v>
      </c>
      <c r="J53" s="12" t="str">
        <f t="shared" si="4"/>
        <v>2.4</v>
      </c>
      <c r="K53" s="13">
        <f t="shared" si="5"/>
        <v>1.4589665653495441</v>
      </c>
      <c r="L53" s="13">
        <f t="shared" si="6"/>
        <v>6.5</v>
      </c>
      <c r="M53" s="13">
        <f t="shared" si="7"/>
        <v>1.460232480178032</v>
      </c>
      <c r="N53" s="13">
        <f t="shared" si="8"/>
        <v>4.4513459933499888</v>
      </c>
      <c r="O53" s="12" t="s">
        <v>251</v>
      </c>
    </row>
    <row r="54" spans="1:15" x14ac:dyDescent="0.25">
      <c r="A54" s="30">
        <v>44</v>
      </c>
      <c r="B54" s="31" t="s">
        <v>225</v>
      </c>
      <c r="C54" s="32">
        <v>39.299999999999997</v>
      </c>
      <c r="D54" s="33" t="s">
        <v>320</v>
      </c>
      <c r="E54" s="48" t="str">
        <f t="shared" si="0"/>
        <v>Significantly Different</v>
      </c>
      <c r="G54" s="12">
        <f t="shared" si="1"/>
        <v>39.299999999999997</v>
      </c>
      <c r="H54" s="12">
        <f t="shared" si="2"/>
        <v>6</v>
      </c>
      <c r="I54" s="12" t="str">
        <f t="shared" si="3"/>
        <v>+/-</v>
      </c>
      <c r="J54" s="12" t="str">
        <f t="shared" si="4"/>
        <v>1.0</v>
      </c>
      <c r="K54" s="13">
        <f t="shared" si="5"/>
        <v>0.60790273556231</v>
      </c>
      <c r="L54" s="13">
        <f t="shared" si="6"/>
        <v>6.9000000000000057</v>
      </c>
      <c r="M54" s="13">
        <f t="shared" si="7"/>
        <v>0.61093468821403585</v>
      </c>
      <c r="N54" s="13">
        <f t="shared" si="8"/>
        <v>11.294169627478492</v>
      </c>
      <c r="O54" s="12" t="s">
        <v>258</v>
      </c>
    </row>
    <row r="55" spans="1:15" x14ac:dyDescent="0.25">
      <c r="A55" s="30">
        <v>45</v>
      </c>
      <c r="B55" s="31" t="s">
        <v>211</v>
      </c>
      <c r="C55" s="32">
        <v>39</v>
      </c>
      <c r="D55" s="33" t="s">
        <v>350</v>
      </c>
      <c r="E55" s="48" t="str">
        <f t="shared" si="0"/>
        <v>Significantly Different</v>
      </c>
      <c r="G55" s="12">
        <f t="shared" si="1"/>
        <v>39</v>
      </c>
      <c r="H55" s="12">
        <f t="shared" si="2"/>
        <v>6</v>
      </c>
      <c r="I55" s="12" t="str">
        <f t="shared" si="3"/>
        <v>+/-</v>
      </c>
      <c r="J55" s="12" t="str">
        <f t="shared" si="4"/>
        <v>2.8</v>
      </c>
      <c r="K55" s="13">
        <f t="shared" si="5"/>
        <v>1.7021276595744679</v>
      </c>
      <c r="L55" s="13">
        <f t="shared" si="6"/>
        <v>7.2000000000000028</v>
      </c>
      <c r="M55" s="13">
        <f t="shared" si="7"/>
        <v>1.7032128542397444</v>
      </c>
      <c r="N55" s="13">
        <f t="shared" si="8"/>
        <v>4.2273048738901364</v>
      </c>
      <c r="O55" s="12" t="s">
        <v>232</v>
      </c>
    </row>
    <row r="56" spans="1:15" x14ac:dyDescent="0.25">
      <c r="A56" s="30">
        <v>45</v>
      </c>
      <c r="B56" s="31" t="s">
        <v>219</v>
      </c>
      <c r="C56" s="32">
        <v>39</v>
      </c>
      <c r="D56" s="33" t="s">
        <v>324</v>
      </c>
      <c r="E56" s="48" t="str">
        <f t="shared" si="0"/>
        <v>Significantly Different</v>
      </c>
      <c r="G56" s="12">
        <f t="shared" si="1"/>
        <v>39</v>
      </c>
      <c r="H56" s="12">
        <f t="shared" si="2"/>
        <v>6</v>
      </c>
      <c r="I56" s="12" t="str">
        <f t="shared" si="3"/>
        <v>+/-</v>
      </c>
      <c r="J56" s="12" t="str">
        <f t="shared" si="4"/>
        <v>1.4</v>
      </c>
      <c r="K56" s="13">
        <f t="shared" si="5"/>
        <v>0.85106382978723394</v>
      </c>
      <c r="L56" s="13">
        <f t="shared" si="6"/>
        <v>7.2000000000000028</v>
      </c>
      <c r="M56" s="13">
        <f t="shared" si="7"/>
        <v>0.85323214879137987</v>
      </c>
      <c r="N56" s="13">
        <f t="shared" si="8"/>
        <v>8.4385006005680214</v>
      </c>
      <c r="O56" s="12" t="s">
        <v>209</v>
      </c>
    </row>
    <row r="57" spans="1:15" x14ac:dyDescent="0.25">
      <c r="A57" s="30">
        <v>45</v>
      </c>
      <c r="B57" s="31" t="s">
        <v>260</v>
      </c>
      <c r="C57" s="32">
        <v>39</v>
      </c>
      <c r="D57" s="33" t="s">
        <v>320</v>
      </c>
      <c r="E57" s="48" t="str">
        <f t="shared" si="0"/>
        <v>Significantly Different</v>
      </c>
      <c r="G57" s="12">
        <f t="shared" si="1"/>
        <v>39</v>
      </c>
      <c r="H57" s="12">
        <f t="shared" si="2"/>
        <v>6</v>
      </c>
      <c r="I57" s="12" t="str">
        <f t="shared" si="3"/>
        <v>+/-</v>
      </c>
      <c r="J57" s="12" t="str">
        <f t="shared" si="4"/>
        <v>1.0</v>
      </c>
      <c r="K57" s="13">
        <f t="shared" si="5"/>
        <v>0.60790273556231</v>
      </c>
      <c r="L57" s="13">
        <f t="shared" si="6"/>
        <v>7.2000000000000028</v>
      </c>
      <c r="M57" s="13">
        <f t="shared" si="7"/>
        <v>0.61093468821403585</v>
      </c>
      <c r="N57" s="13">
        <f t="shared" si="8"/>
        <v>11.785220480847117</v>
      </c>
      <c r="O57" s="12" t="s">
        <v>262</v>
      </c>
    </row>
    <row r="58" spans="1:15" x14ac:dyDescent="0.25">
      <c r="A58" s="30">
        <v>48</v>
      </c>
      <c r="B58" s="31" t="s">
        <v>227</v>
      </c>
      <c r="C58" s="32">
        <v>38.200000000000003</v>
      </c>
      <c r="D58" s="33" t="s">
        <v>321</v>
      </c>
      <c r="E58" s="48" t="str">
        <f t="shared" si="0"/>
        <v>Significantly Different</v>
      </c>
      <c r="G58" s="12">
        <f t="shared" si="1"/>
        <v>38.200000000000003</v>
      </c>
      <c r="H58" s="12">
        <f t="shared" si="2"/>
        <v>6</v>
      </c>
      <c r="I58" s="12" t="str">
        <f t="shared" si="3"/>
        <v>+/-</v>
      </c>
      <c r="J58" s="12" t="str">
        <f t="shared" si="4"/>
        <v>1.2</v>
      </c>
      <c r="K58" s="13">
        <f t="shared" si="5"/>
        <v>0.72948328267477203</v>
      </c>
      <c r="L58" s="13">
        <f t="shared" si="6"/>
        <v>8</v>
      </c>
      <c r="M58" s="13">
        <f t="shared" si="7"/>
        <v>0.73201182849801194</v>
      </c>
      <c r="N58" s="13">
        <f t="shared" si="8"/>
        <v>10.92878514875218</v>
      </c>
      <c r="O58" s="12" t="s">
        <v>256</v>
      </c>
    </row>
    <row r="59" spans="1:15" x14ac:dyDescent="0.25">
      <c r="A59" s="30">
        <v>49</v>
      </c>
      <c r="B59" s="31" t="s">
        <v>216</v>
      </c>
      <c r="C59" s="32">
        <v>37.200000000000003</v>
      </c>
      <c r="D59" s="33" t="s">
        <v>337</v>
      </c>
      <c r="E59" s="48" t="str">
        <f t="shared" si="0"/>
        <v>Significantly Different</v>
      </c>
      <c r="G59" s="12">
        <f t="shared" si="1"/>
        <v>37.200000000000003</v>
      </c>
      <c r="H59" s="12">
        <f t="shared" si="2"/>
        <v>6</v>
      </c>
      <c r="I59" s="12" t="str">
        <f t="shared" si="3"/>
        <v>+/-</v>
      </c>
      <c r="J59" s="12" t="str">
        <f t="shared" si="4"/>
        <v>3.4</v>
      </c>
      <c r="K59" s="13">
        <f t="shared" si="5"/>
        <v>2.0668693009118542</v>
      </c>
      <c r="L59" s="13">
        <f t="shared" si="6"/>
        <v>9</v>
      </c>
      <c r="M59" s="13">
        <f t="shared" si="7"/>
        <v>2.0677630822729425</v>
      </c>
      <c r="N59" s="13">
        <f t="shared" si="8"/>
        <v>4.352529589660219</v>
      </c>
      <c r="O59" s="12" t="s">
        <v>212</v>
      </c>
    </row>
    <row r="60" spans="1:15" x14ac:dyDescent="0.25">
      <c r="A60" s="30">
        <v>50</v>
      </c>
      <c r="B60" s="31" t="s">
        <v>238</v>
      </c>
      <c r="C60" s="32">
        <v>37.1</v>
      </c>
      <c r="D60" s="33" t="s">
        <v>325</v>
      </c>
      <c r="E60" s="48" t="str">
        <f t="shared" si="0"/>
        <v>Significantly Different</v>
      </c>
      <c r="G60" s="12">
        <f t="shared" si="1"/>
        <v>37.1</v>
      </c>
      <c r="H60" s="12">
        <f t="shared" si="2"/>
        <v>6</v>
      </c>
      <c r="I60" s="12" t="str">
        <f t="shared" si="3"/>
        <v>+/-</v>
      </c>
      <c r="J60" s="12" t="str">
        <f t="shared" si="4"/>
        <v>2.3</v>
      </c>
      <c r="K60" s="13">
        <f t="shared" si="5"/>
        <v>1.3981762917933129</v>
      </c>
      <c r="L60" s="13">
        <f t="shared" si="6"/>
        <v>9.1000000000000014</v>
      </c>
      <c r="M60" s="13">
        <f t="shared" si="7"/>
        <v>1.3994971955284299</v>
      </c>
      <c r="N60" s="13">
        <f t="shared" si="8"/>
        <v>6.5023352880417695</v>
      </c>
      <c r="O60" s="12" t="s">
        <v>234</v>
      </c>
    </row>
    <row r="61" spans="1:15" x14ac:dyDescent="0.25">
      <c r="A61" s="30">
        <v>51</v>
      </c>
      <c r="B61" s="31" t="s">
        <v>230</v>
      </c>
      <c r="C61" s="32">
        <v>35.4</v>
      </c>
      <c r="D61" s="33" t="s">
        <v>316</v>
      </c>
      <c r="E61" s="48" t="str">
        <f t="shared" si="0"/>
        <v>Significantly Different</v>
      </c>
      <c r="G61" s="12">
        <f t="shared" si="1"/>
        <v>35.4</v>
      </c>
      <c r="H61" s="12">
        <f t="shared" si="2"/>
        <v>6</v>
      </c>
      <c r="I61" s="12" t="str">
        <f t="shared" si="3"/>
        <v>+/-</v>
      </c>
      <c r="J61" s="12" t="str">
        <f t="shared" si="4"/>
        <v>2.6</v>
      </c>
      <c r="K61" s="13">
        <f t="shared" si="5"/>
        <v>1.5805471124620061</v>
      </c>
      <c r="L61" s="13">
        <f t="shared" si="6"/>
        <v>10.800000000000004</v>
      </c>
      <c r="M61" s="13">
        <f t="shared" si="7"/>
        <v>1.5817157241650683</v>
      </c>
      <c r="N61" s="13">
        <f t="shared" si="8"/>
        <v>6.8280284724999758</v>
      </c>
      <c r="O61" s="12" t="s">
        <v>216</v>
      </c>
    </row>
    <row r="62" spans="1:15" ht="15.75" thickBot="1" x14ac:dyDescent="0.3">
      <c r="A62" s="36"/>
      <c r="B62" s="37" t="s">
        <v>264</v>
      </c>
      <c r="C62" s="38">
        <v>29.9</v>
      </c>
      <c r="D62" s="39" t="s">
        <v>314</v>
      </c>
      <c r="E62" s="49" t="str">
        <f t="shared" si="0"/>
        <v>Significantly Different</v>
      </c>
      <c r="G62" s="12">
        <f t="shared" si="1"/>
        <v>29.9</v>
      </c>
      <c r="H62" s="12">
        <f t="shared" si="2"/>
        <v>6</v>
      </c>
      <c r="I62" s="12" t="str">
        <f t="shared" si="3"/>
        <v>+/-</v>
      </c>
      <c r="J62" s="12" t="str">
        <f t="shared" si="4"/>
        <v>1.1</v>
      </c>
      <c r="K62" s="13">
        <f t="shared" si="5"/>
        <v>0.66869300911854113</v>
      </c>
      <c r="L62" s="13">
        <f t="shared" si="6"/>
        <v>16.300000000000004</v>
      </c>
      <c r="M62" s="13">
        <f t="shared" si="7"/>
        <v>0.67145051776214359</v>
      </c>
      <c r="N62" s="13">
        <f t="shared" si="8"/>
        <v>24.275802265110709</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23" priority="5" operator="equal">
      <formula>"State Selected"</formula>
    </cfRule>
    <cfRule type="cellIs" dxfId="22" priority="6" operator="equal">
      <formula>"Not Significantly Different"</formula>
    </cfRule>
  </conditionalFormatting>
  <conditionalFormatting sqref="E10:E62">
    <cfRule type="cellIs" dxfId="21" priority="1" operator="equal">
      <formula>"OTHER ERROR"</formula>
    </cfRule>
    <cfRule type="cellIs" dxfId="20" priority="2" operator="equal">
      <formula>"Statistical Test not applicable"</formula>
    </cfRule>
    <cfRule type="cellIs" dxfId="19" priority="3" operator="equal">
      <formula>"Geography Selected"</formula>
    </cfRule>
    <cfRule type="cellIs" dxfId="18"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D3022168-7FE3-4E2B-A270-927D4EAA6E29}">
      <formula1>$O$10:$O$62</formula1>
    </dataValidation>
  </dataValidation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F7673-F083-4ED0-BAF3-87D32C25CBA2}">
  <sheetPr codeName="Sheet174"/>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173</v>
      </c>
    </row>
    <row r="2" spans="1:16" x14ac:dyDescent="0.25">
      <c r="A2" s="14" t="s">
        <v>181</v>
      </c>
      <c r="B2" s="12" t="s">
        <v>795</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8.9</v>
      </c>
      <c r="C6" s="12" t="s">
        <v>188</v>
      </c>
      <c r="H6" s="19" t="s">
        <v>189</v>
      </c>
      <c r="I6" s="12">
        <f>VLOOKUP($B$4,$B$9:$K$62,6,FALSE)</f>
        <v>8.9</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8.9</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8.9</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258</v>
      </c>
      <c r="C11" s="32">
        <v>17.7</v>
      </c>
      <c r="D11" s="35" t="s">
        <v>210</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17.7</v>
      </c>
      <c r="H11" s="12">
        <f t="shared" ref="H11:H62" si="2">LEN(TRIM(D11))</f>
        <v>6</v>
      </c>
      <c r="I11" s="12" t="str">
        <f t="shared" ref="I11:I62" si="3">IF(H11&gt;=3,MID(TRIM(D11),1,3),"NO")</f>
        <v>+/-</v>
      </c>
      <c r="J11" s="12" t="str">
        <f t="shared" ref="J11:J62" si="4">IF(TRIM(I11)="+/-",MID(TRIM(D11),4,H11-3),D11)</f>
        <v>0.2</v>
      </c>
      <c r="K11" s="13">
        <f t="shared" ref="K11:K62" si="5">IF(TRIM(J11)="*****",0,IF(ISERROR(VALUE(J11)),"NA",VALUE(J11/$I$4)))</f>
        <v>0.12158054711246201</v>
      </c>
      <c r="L11" s="13">
        <f t="shared" ref="L11:L62" si="6">IF(AND(ISNUMBER(G11),ISNUMBER($I$6)),$I$6-G11,"N/A")</f>
        <v>-8.7999999999999989</v>
      </c>
      <c r="M11" s="13">
        <f t="shared" ref="M11:M62" si="7">IF(AND(ISNUMBER(K11),ISNUMBER($I$7)),SQRT(K11^2+($I$7)^2),"N/A")</f>
        <v>0.1359311840425404</v>
      </c>
      <c r="N11" s="13">
        <f>IF(AND(ISNUMBER(L11),ISNUMBER(M11),M11&lt;&gt;0),L11/M11,"NA")</f>
        <v>-64.738640084573902</v>
      </c>
      <c r="O11" s="12" t="s">
        <v>208</v>
      </c>
    </row>
    <row r="12" spans="1:16" x14ac:dyDescent="0.25">
      <c r="A12" s="30">
        <v>2</v>
      </c>
      <c r="B12" s="31" t="s">
        <v>260</v>
      </c>
      <c r="C12" s="32">
        <v>14.2</v>
      </c>
      <c r="D12" s="33" t="s">
        <v>228</v>
      </c>
      <c r="E12" s="48" t="str">
        <f t="shared" si="0"/>
        <v>Significantly Different</v>
      </c>
      <c r="G12" s="12">
        <f t="shared" si="1"/>
        <v>14.2</v>
      </c>
      <c r="H12" s="12">
        <f t="shared" si="2"/>
        <v>6</v>
      </c>
      <c r="I12" s="12" t="str">
        <f t="shared" si="3"/>
        <v>+/-</v>
      </c>
      <c r="J12" s="12" t="str">
        <f t="shared" si="4"/>
        <v>0.3</v>
      </c>
      <c r="K12" s="13">
        <f t="shared" si="5"/>
        <v>0.18237082066869301</v>
      </c>
      <c r="L12" s="13">
        <f t="shared" si="6"/>
        <v>-5.2999999999999989</v>
      </c>
      <c r="M12" s="13">
        <f t="shared" si="7"/>
        <v>0.19223572402239389</v>
      </c>
      <c r="N12" s="13">
        <f t="shared" ref="N12:N62" si="8">IF(AND(ISNUMBER(L12),ISNUMBER(M12),M12&lt;&gt;0),L12/M12,"NA")</f>
        <v>-27.570317780178009</v>
      </c>
      <c r="O12" s="12" t="s">
        <v>211</v>
      </c>
    </row>
    <row r="13" spans="1:16" x14ac:dyDescent="0.25">
      <c r="A13" s="30">
        <v>3</v>
      </c>
      <c r="B13" s="31" t="s">
        <v>231</v>
      </c>
      <c r="C13" s="32">
        <v>13.7</v>
      </c>
      <c r="D13" s="33" t="s">
        <v>228</v>
      </c>
      <c r="E13" s="48" t="str">
        <f t="shared" si="0"/>
        <v>Significantly Different</v>
      </c>
      <c r="G13" s="12">
        <f t="shared" si="1"/>
        <v>13.7</v>
      </c>
      <c r="H13" s="12">
        <f t="shared" si="2"/>
        <v>6</v>
      </c>
      <c r="I13" s="12" t="str">
        <f t="shared" si="3"/>
        <v>+/-</v>
      </c>
      <c r="J13" s="12" t="str">
        <f t="shared" si="4"/>
        <v>0.3</v>
      </c>
      <c r="K13" s="13">
        <f t="shared" si="5"/>
        <v>0.18237082066869301</v>
      </c>
      <c r="L13" s="13">
        <f t="shared" si="6"/>
        <v>-4.7999999999999989</v>
      </c>
      <c r="M13" s="13">
        <f t="shared" si="7"/>
        <v>0.19223572402239389</v>
      </c>
      <c r="N13" s="13">
        <f t="shared" si="8"/>
        <v>-24.969344404689515</v>
      </c>
      <c r="O13" s="12" t="s">
        <v>213</v>
      </c>
    </row>
    <row r="14" spans="1:16" x14ac:dyDescent="0.25">
      <c r="A14" s="30">
        <v>4</v>
      </c>
      <c r="B14" s="31" t="s">
        <v>229</v>
      </c>
      <c r="C14" s="32">
        <v>13</v>
      </c>
      <c r="D14" s="33" t="s">
        <v>210</v>
      </c>
      <c r="E14" s="48" t="str">
        <f t="shared" si="0"/>
        <v>Significantly Different</v>
      </c>
      <c r="G14" s="12">
        <f t="shared" si="1"/>
        <v>13</v>
      </c>
      <c r="H14" s="12">
        <f t="shared" si="2"/>
        <v>6</v>
      </c>
      <c r="I14" s="12" t="str">
        <f t="shared" si="3"/>
        <v>+/-</v>
      </c>
      <c r="J14" s="12" t="str">
        <f t="shared" si="4"/>
        <v>0.2</v>
      </c>
      <c r="K14" s="13">
        <f t="shared" si="5"/>
        <v>0.12158054711246201</v>
      </c>
      <c r="L14" s="13">
        <f t="shared" si="6"/>
        <v>-4.0999999999999996</v>
      </c>
      <c r="M14" s="13">
        <f t="shared" si="7"/>
        <v>0.1359311840425404</v>
      </c>
      <c r="N14" s="13">
        <f t="shared" si="8"/>
        <v>-30.162320948494663</v>
      </c>
      <c r="O14" s="12" t="s">
        <v>215</v>
      </c>
    </row>
    <row r="15" spans="1:16" x14ac:dyDescent="0.25">
      <c r="A15" s="30">
        <v>5</v>
      </c>
      <c r="B15" s="31" t="s">
        <v>211</v>
      </c>
      <c r="C15" s="32">
        <v>12.6</v>
      </c>
      <c r="D15" s="33" t="s">
        <v>246</v>
      </c>
      <c r="E15" s="48" t="str">
        <f t="shared" si="0"/>
        <v>Significantly Different</v>
      </c>
      <c r="G15" s="12">
        <f t="shared" si="1"/>
        <v>12.6</v>
      </c>
      <c r="H15" s="12">
        <f t="shared" si="2"/>
        <v>6</v>
      </c>
      <c r="I15" s="12" t="str">
        <f t="shared" si="3"/>
        <v>+/-</v>
      </c>
      <c r="J15" s="12" t="str">
        <f t="shared" si="4"/>
        <v>0.9</v>
      </c>
      <c r="K15" s="13">
        <f t="shared" si="5"/>
        <v>0.54711246200607899</v>
      </c>
      <c r="L15" s="13">
        <f t="shared" si="6"/>
        <v>-3.6999999999999993</v>
      </c>
      <c r="M15" s="13">
        <f t="shared" si="7"/>
        <v>0.55047933970440222</v>
      </c>
      <c r="N15" s="13">
        <f t="shared" si="8"/>
        <v>-6.7214148345455333</v>
      </c>
      <c r="O15" s="12" t="s">
        <v>218</v>
      </c>
    </row>
    <row r="16" spans="1:16" x14ac:dyDescent="0.25">
      <c r="A16" s="30">
        <v>6</v>
      </c>
      <c r="B16" s="31" t="s">
        <v>250</v>
      </c>
      <c r="C16" s="32">
        <v>12.1</v>
      </c>
      <c r="D16" s="33" t="s">
        <v>255</v>
      </c>
      <c r="E16" s="48" t="str">
        <f t="shared" si="0"/>
        <v>Significantly Different</v>
      </c>
      <c r="G16" s="12">
        <f t="shared" si="1"/>
        <v>12.1</v>
      </c>
      <c r="H16" s="12">
        <f t="shared" si="2"/>
        <v>6</v>
      </c>
      <c r="I16" s="12" t="str">
        <f t="shared" si="3"/>
        <v>+/-</v>
      </c>
      <c r="J16" s="12" t="str">
        <f t="shared" si="4"/>
        <v>0.4</v>
      </c>
      <c r="K16" s="13">
        <f t="shared" si="5"/>
        <v>0.24316109422492402</v>
      </c>
      <c r="L16" s="13">
        <f t="shared" si="6"/>
        <v>-3.1999999999999993</v>
      </c>
      <c r="M16" s="13">
        <f t="shared" si="7"/>
        <v>0.25064471888253259</v>
      </c>
      <c r="N16" s="13">
        <f t="shared" si="8"/>
        <v>-12.767075301912563</v>
      </c>
      <c r="O16" s="12" t="s">
        <v>220</v>
      </c>
    </row>
    <row r="17" spans="1:15" x14ac:dyDescent="0.25">
      <c r="A17" s="30">
        <v>7</v>
      </c>
      <c r="B17" s="31" t="s">
        <v>254</v>
      </c>
      <c r="C17" s="32">
        <v>11.2</v>
      </c>
      <c r="D17" s="33" t="s">
        <v>255</v>
      </c>
      <c r="E17" s="48" t="str">
        <f t="shared" si="0"/>
        <v>Significantly Different</v>
      </c>
      <c r="G17" s="12">
        <f t="shared" si="1"/>
        <v>11.2</v>
      </c>
      <c r="H17" s="12">
        <f t="shared" si="2"/>
        <v>6</v>
      </c>
      <c r="I17" s="12" t="str">
        <f t="shared" si="3"/>
        <v>+/-</v>
      </c>
      <c r="J17" s="12" t="str">
        <f t="shared" si="4"/>
        <v>0.4</v>
      </c>
      <c r="K17" s="13">
        <f t="shared" si="5"/>
        <v>0.24316109422492402</v>
      </c>
      <c r="L17" s="13">
        <f t="shared" si="6"/>
        <v>-2.2999999999999989</v>
      </c>
      <c r="M17" s="13">
        <f t="shared" si="7"/>
        <v>0.25064471888253259</v>
      </c>
      <c r="N17" s="13">
        <f t="shared" si="8"/>
        <v>-9.1763353732496533</v>
      </c>
      <c r="O17" s="12" t="s">
        <v>222</v>
      </c>
    </row>
    <row r="18" spans="1:15" x14ac:dyDescent="0.25">
      <c r="A18" s="30">
        <v>8</v>
      </c>
      <c r="B18" s="31" t="s">
        <v>221</v>
      </c>
      <c r="C18" s="32">
        <v>11.1</v>
      </c>
      <c r="D18" s="33" t="s">
        <v>253</v>
      </c>
      <c r="E18" s="48" t="str">
        <f t="shared" si="0"/>
        <v>Significantly Different</v>
      </c>
      <c r="G18" s="12">
        <f t="shared" si="1"/>
        <v>11.1</v>
      </c>
      <c r="H18" s="12">
        <f t="shared" si="2"/>
        <v>6</v>
      </c>
      <c r="I18" s="12" t="str">
        <f t="shared" si="3"/>
        <v>+/-</v>
      </c>
      <c r="J18" s="12" t="str">
        <f t="shared" si="4"/>
        <v>0.6</v>
      </c>
      <c r="K18" s="13">
        <f t="shared" si="5"/>
        <v>0.36474164133738601</v>
      </c>
      <c r="L18" s="13">
        <f t="shared" si="6"/>
        <v>-2.1999999999999993</v>
      </c>
      <c r="M18" s="13">
        <f t="shared" si="7"/>
        <v>0.36977279819442066</v>
      </c>
      <c r="N18" s="13">
        <f t="shared" si="8"/>
        <v>-5.9495993505808782</v>
      </c>
      <c r="O18" s="12" t="s">
        <v>224</v>
      </c>
    </row>
    <row r="19" spans="1:15" x14ac:dyDescent="0.25">
      <c r="A19" s="30">
        <v>9</v>
      </c>
      <c r="B19" s="31" t="s">
        <v>261</v>
      </c>
      <c r="C19" s="32">
        <v>10.7</v>
      </c>
      <c r="D19" s="33" t="s">
        <v>210</v>
      </c>
      <c r="E19" s="48" t="str">
        <f t="shared" si="0"/>
        <v>Significantly Different</v>
      </c>
      <c r="G19" s="12">
        <f t="shared" si="1"/>
        <v>10.7</v>
      </c>
      <c r="H19" s="12">
        <f t="shared" si="2"/>
        <v>6</v>
      </c>
      <c r="I19" s="12" t="str">
        <f t="shared" si="3"/>
        <v>+/-</v>
      </c>
      <c r="J19" s="12" t="str">
        <f t="shared" si="4"/>
        <v>0.2</v>
      </c>
      <c r="K19" s="13">
        <f t="shared" si="5"/>
        <v>0.12158054711246201</v>
      </c>
      <c r="L19" s="13">
        <f t="shared" si="6"/>
        <v>-1.7999999999999989</v>
      </c>
      <c r="M19" s="13">
        <f t="shared" si="7"/>
        <v>0.1359311840425404</v>
      </c>
      <c r="N19" s="13">
        <f t="shared" si="8"/>
        <v>-13.241994562753748</v>
      </c>
      <c r="O19" s="12" t="s">
        <v>226</v>
      </c>
    </row>
    <row r="20" spans="1:15" x14ac:dyDescent="0.25">
      <c r="A20" s="30">
        <v>10</v>
      </c>
      <c r="B20" s="31" t="s">
        <v>213</v>
      </c>
      <c r="C20" s="32">
        <v>10.6</v>
      </c>
      <c r="D20" s="35" t="s">
        <v>228</v>
      </c>
      <c r="E20" s="48" t="str">
        <f t="shared" si="0"/>
        <v>Significantly Different</v>
      </c>
      <c r="G20" s="12">
        <f t="shared" si="1"/>
        <v>10.6</v>
      </c>
      <c r="H20" s="12">
        <f t="shared" si="2"/>
        <v>6</v>
      </c>
      <c r="I20" s="12" t="str">
        <f t="shared" si="3"/>
        <v>+/-</v>
      </c>
      <c r="J20" s="12" t="str">
        <f t="shared" si="4"/>
        <v>0.3</v>
      </c>
      <c r="K20" s="13">
        <f t="shared" si="5"/>
        <v>0.18237082066869301</v>
      </c>
      <c r="L20" s="13">
        <f t="shared" si="6"/>
        <v>-1.6999999999999993</v>
      </c>
      <c r="M20" s="13">
        <f t="shared" si="7"/>
        <v>0.19223572402239389</v>
      </c>
      <c r="N20" s="13">
        <f t="shared" si="8"/>
        <v>-8.8433094766608686</v>
      </c>
      <c r="O20" s="12" t="s">
        <v>229</v>
      </c>
    </row>
    <row r="21" spans="1:15" x14ac:dyDescent="0.25">
      <c r="A21" s="30">
        <v>11</v>
      </c>
      <c r="B21" s="31" t="s">
        <v>263</v>
      </c>
      <c r="C21" s="32">
        <v>10.5</v>
      </c>
      <c r="D21" s="33" t="s">
        <v>255</v>
      </c>
      <c r="E21" s="48" t="str">
        <f t="shared" si="0"/>
        <v>Significantly Different</v>
      </c>
      <c r="G21" s="12">
        <f t="shared" si="1"/>
        <v>10.5</v>
      </c>
      <c r="H21" s="12">
        <f t="shared" si="2"/>
        <v>6</v>
      </c>
      <c r="I21" s="12" t="str">
        <f t="shared" si="3"/>
        <v>+/-</v>
      </c>
      <c r="J21" s="12" t="str">
        <f t="shared" si="4"/>
        <v>0.4</v>
      </c>
      <c r="K21" s="13">
        <f t="shared" si="5"/>
        <v>0.24316109422492402</v>
      </c>
      <c r="L21" s="13">
        <f t="shared" si="6"/>
        <v>-1.5999999999999996</v>
      </c>
      <c r="M21" s="13">
        <f t="shared" si="7"/>
        <v>0.25064471888253259</v>
      </c>
      <c r="N21" s="13">
        <f t="shared" si="8"/>
        <v>-6.3835376509562813</v>
      </c>
      <c r="O21" s="12" t="s">
        <v>231</v>
      </c>
    </row>
    <row r="22" spans="1:15" x14ac:dyDescent="0.25">
      <c r="A22" s="30">
        <v>11</v>
      </c>
      <c r="B22" s="31" t="s">
        <v>216</v>
      </c>
      <c r="C22" s="32">
        <v>10.5</v>
      </c>
      <c r="D22" s="33" t="s">
        <v>246</v>
      </c>
      <c r="E22" s="48" t="str">
        <f t="shared" si="0"/>
        <v>Significantly Different</v>
      </c>
      <c r="G22" s="12">
        <f t="shared" si="1"/>
        <v>10.5</v>
      </c>
      <c r="H22" s="12">
        <f t="shared" si="2"/>
        <v>6</v>
      </c>
      <c r="I22" s="12" t="str">
        <f t="shared" si="3"/>
        <v>+/-</v>
      </c>
      <c r="J22" s="12" t="str">
        <f t="shared" si="4"/>
        <v>0.9</v>
      </c>
      <c r="K22" s="13">
        <f t="shared" si="5"/>
        <v>0.54711246200607899</v>
      </c>
      <c r="L22" s="13">
        <f t="shared" si="6"/>
        <v>-1.5999999999999996</v>
      </c>
      <c r="M22" s="13">
        <f t="shared" si="7"/>
        <v>0.55047933970440222</v>
      </c>
      <c r="N22" s="13">
        <f t="shared" si="8"/>
        <v>-2.9065577662899607</v>
      </c>
      <c r="O22" s="12" t="s">
        <v>233</v>
      </c>
    </row>
    <row r="23" spans="1:15" x14ac:dyDescent="0.25">
      <c r="A23" s="30">
        <v>13</v>
      </c>
      <c r="B23" s="31" t="s">
        <v>251</v>
      </c>
      <c r="C23" s="32">
        <v>10.1</v>
      </c>
      <c r="D23" s="33" t="s">
        <v>228</v>
      </c>
      <c r="E23" s="48" t="str">
        <f t="shared" si="0"/>
        <v>Significantly Different</v>
      </c>
      <c r="G23" s="12">
        <f t="shared" si="1"/>
        <v>10.1</v>
      </c>
      <c r="H23" s="12">
        <f t="shared" si="2"/>
        <v>6</v>
      </c>
      <c r="I23" s="12" t="str">
        <f t="shared" si="3"/>
        <v>+/-</v>
      </c>
      <c r="J23" s="12" t="str">
        <f t="shared" si="4"/>
        <v>0.3</v>
      </c>
      <c r="K23" s="13">
        <f t="shared" si="5"/>
        <v>0.18237082066869301</v>
      </c>
      <c r="L23" s="13">
        <f t="shared" si="6"/>
        <v>-1.1999999999999993</v>
      </c>
      <c r="M23" s="13">
        <f t="shared" si="7"/>
        <v>0.19223572402239389</v>
      </c>
      <c r="N23" s="13">
        <f t="shared" si="8"/>
        <v>-6.242336101172377</v>
      </c>
      <c r="O23" s="12" t="s">
        <v>221</v>
      </c>
    </row>
    <row r="24" spans="1:15" x14ac:dyDescent="0.25">
      <c r="A24" s="30">
        <v>14</v>
      </c>
      <c r="B24" s="31" t="s">
        <v>208</v>
      </c>
      <c r="C24" s="32">
        <v>10</v>
      </c>
      <c r="D24" s="33" t="s">
        <v>228</v>
      </c>
      <c r="E24" s="48" t="str">
        <f t="shared" si="0"/>
        <v>Significantly Different</v>
      </c>
      <c r="G24" s="12">
        <f t="shared" si="1"/>
        <v>10</v>
      </c>
      <c r="H24" s="12">
        <f t="shared" si="2"/>
        <v>6</v>
      </c>
      <c r="I24" s="12" t="str">
        <f t="shared" si="3"/>
        <v>+/-</v>
      </c>
      <c r="J24" s="12" t="str">
        <f t="shared" si="4"/>
        <v>0.3</v>
      </c>
      <c r="K24" s="13">
        <f t="shared" si="5"/>
        <v>0.18237082066869301</v>
      </c>
      <c r="L24" s="13">
        <f t="shared" si="6"/>
        <v>-1.0999999999999996</v>
      </c>
      <c r="M24" s="13">
        <f t="shared" si="7"/>
        <v>0.19223572402239389</v>
      </c>
      <c r="N24" s="13">
        <f t="shared" si="8"/>
        <v>-5.7221414260746801</v>
      </c>
      <c r="O24" s="12" t="s">
        <v>235</v>
      </c>
    </row>
    <row r="25" spans="1:15" x14ac:dyDescent="0.25">
      <c r="A25" s="30">
        <v>15</v>
      </c>
      <c r="B25" s="31" t="s">
        <v>238</v>
      </c>
      <c r="C25" s="32">
        <v>9.8000000000000007</v>
      </c>
      <c r="D25" s="33" t="s">
        <v>253</v>
      </c>
      <c r="E25" s="48" t="str">
        <f t="shared" si="0"/>
        <v>Significantly Different</v>
      </c>
      <c r="G25" s="12">
        <f t="shared" si="1"/>
        <v>9.8000000000000007</v>
      </c>
      <c r="H25" s="12">
        <f t="shared" si="2"/>
        <v>6</v>
      </c>
      <c r="I25" s="12" t="str">
        <f t="shared" si="3"/>
        <v>+/-</v>
      </c>
      <c r="J25" s="12" t="str">
        <f t="shared" si="4"/>
        <v>0.6</v>
      </c>
      <c r="K25" s="13">
        <f t="shared" si="5"/>
        <v>0.36474164133738601</v>
      </c>
      <c r="L25" s="13">
        <f t="shared" si="6"/>
        <v>-0.90000000000000036</v>
      </c>
      <c r="M25" s="13">
        <f t="shared" si="7"/>
        <v>0.36977279819442066</v>
      </c>
      <c r="N25" s="13">
        <f t="shared" si="8"/>
        <v>-2.4339270070558157</v>
      </c>
      <c r="O25" s="12" t="s">
        <v>237</v>
      </c>
    </row>
    <row r="26" spans="1:15" x14ac:dyDescent="0.25">
      <c r="A26" s="30">
        <v>16</v>
      </c>
      <c r="B26" s="31" t="s">
        <v>252</v>
      </c>
      <c r="C26" s="32">
        <v>9.5</v>
      </c>
      <c r="D26" s="33" t="s">
        <v>253</v>
      </c>
      <c r="E26" s="48" t="str">
        <f t="shared" si="0"/>
        <v>Not Significantly Different</v>
      </c>
      <c r="G26" s="12">
        <f t="shared" si="1"/>
        <v>9.5</v>
      </c>
      <c r="H26" s="12">
        <f t="shared" si="2"/>
        <v>6</v>
      </c>
      <c r="I26" s="12" t="str">
        <f t="shared" si="3"/>
        <v>+/-</v>
      </c>
      <c r="J26" s="12" t="str">
        <f t="shared" si="4"/>
        <v>0.6</v>
      </c>
      <c r="K26" s="13">
        <f t="shared" si="5"/>
        <v>0.36474164133738601</v>
      </c>
      <c r="L26" s="13">
        <f t="shared" si="6"/>
        <v>-0.59999999999999964</v>
      </c>
      <c r="M26" s="13">
        <f t="shared" si="7"/>
        <v>0.36977279819442066</v>
      </c>
      <c r="N26" s="13">
        <f t="shared" si="8"/>
        <v>-1.6226180047038754</v>
      </c>
      <c r="O26" s="12" t="s">
        <v>219</v>
      </c>
    </row>
    <row r="27" spans="1:15" x14ac:dyDescent="0.25">
      <c r="A27" s="30">
        <v>17</v>
      </c>
      <c r="B27" s="31" t="s">
        <v>242</v>
      </c>
      <c r="C27" s="32">
        <v>9.4</v>
      </c>
      <c r="D27" s="33" t="s">
        <v>228</v>
      </c>
      <c r="E27" s="48" t="str">
        <f t="shared" si="0"/>
        <v>Significantly Different</v>
      </c>
      <c r="G27" s="12">
        <f t="shared" si="1"/>
        <v>9.4</v>
      </c>
      <c r="H27" s="12">
        <f t="shared" si="2"/>
        <v>6</v>
      </c>
      <c r="I27" s="12" t="str">
        <f t="shared" si="3"/>
        <v>+/-</v>
      </c>
      <c r="J27" s="12" t="str">
        <f t="shared" si="4"/>
        <v>0.3</v>
      </c>
      <c r="K27" s="13">
        <f t="shared" si="5"/>
        <v>0.18237082066869301</v>
      </c>
      <c r="L27" s="13">
        <f t="shared" si="6"/>
        <v>-0.5</v>
      </c>
      <c r="M27" s="13">
        <f t="shared" si="7"/>
        <v>0.19223572402239389</v>
      </c>
      <c r="N27" s="13">
        <f t="shared" si="8"/>
        <v>-2.6009733754884921</v>
      </c>
      <c r="O27" s="12" t="s">
        <v>236</v>
      </c>
    </row>
    <row r="28" spans="1:15" x14ac:dyDescent="0.25">
      <c r="A28" s="30">
        <v>17</v>
      </c>
      <c r="B28" s="31" t="s">
        <v>232</v>
      </c>
      <c r="C28" s="32">
        <v>9.4</v>
      </c>
      <c r="D28" s="33" t="s">
        <v>217</v>
      </c>
      <c r="E28" s="48" t="str">
        <f t="shared" si="0"/>
        <v>Not Significantly Different</v>
      </c>
      <c r="G28" s="12">
        <f t="shared" si="1"/>
        <v>9.4</v>
      </c>
      <c r="H28" s="12">
        <f t="shared" si="2"/>
        <v>6</v>
      </c>
      <c r="I28" s="12" t="str">
        <f t="shared" si="3"/>
        <v>+/-</v>
      </c>
      <c r="J28" s="12" t="str">
        <f t="shared" si="4"/>
        <v>0.5</v>
      </c>
      <c r="K28" s="13">
        <f t="shared" si="5"/>
        <v>0.303951367781155</v>
      </c>
      <c r="L28" s="13">
        <f t="shared" si="6"/>
        <v>-0.5</v>
      </c>
      <c r="M28" s="13">
        <f t="shared" si="7"/>
        <v>0.30997079109986531</v>
      </c>
      <c r="N28" s="13">
        <f t="shared" si="8"/>
        <v>-1.6130552115115637</v>
      </c>
      <c r="O28" s="12" t="s">
        <v>225</v>
      </c>
    </row>
    <row r="29" spans="1:15" x14ac:dyDescent="0.25">
      <c r="A29" s="30">
        <v>19</v>
      </c>
      <c r="B29" s="31" t="s">
        <v>236</v>
      </c>
      <c r="C29" s="32">
        <v>8.8000000000000007</v>
      </c>
      <c r="D29" s="33" t="s">
        <v>255</v>
      </c>
      <c r="E29" s="48" t="str">
        <f t="shared" si="0"/>
        <v>Not Significantly Different</v>
      </c>
      <c r="G29" s="12">
        <f t="shared" si="1"/>
        <v>8.8000000000000007</v>
      </c>
      <c r="H29" s="12">
        <f t="shared" si="2"/>
        <v>6</v>
      </c>
      <c r="I29" s="12" t="str">
        <f t="shared" si="3"/>
        <v>+/-</v>
      </c>
      <c r="J29" s="12" t="str">
        <f t="shared" si="4"/>
        <v>0.4</v>
      </c>
      <c r="K29" s="13">
        <f t="shared" si="5"/>
        <v>0.24316109422492402</v>
      </c>
      <c r="L29" s="13">
        <f t="shared" si="6"/>
        <v>9.9999999999999645E-2</v>
      </c>
      <c r="M29" s="13">
        <f t="shared" si="7"/>
        <v>0.25064471888253259</v>
      </c>
      <c r="N29" s="13">
        <f t="shared" si="8"/>
        <v>0.39897110318476625</v>
      </c>
      <c r="O29" s="12" t="s">
        <v>241</v>
      </c>
    </row>
    <row r="30" spans="1:15" x14ac:dyDescent="0.25">
      <c r="A30" s="30">
        <v>19</v>
      </c>
      <c r="B30" s="31" t="s">
        <v>262</v>
      </c>
      <c r="C30" s="32">
        <v>8.8000000000000007</v>
      </c>
      <c r="D30" s="33" t="s">
        <v>228</v>
      </c>
      <c r="E30" s="48" t="str">
        <f t="shared" si="0"/>
        <v>Not Significantly Different</v>
      </c>
      <c r="G30" s="12">
        <f t="shared" si="1"/>
        <v>8.8000000000000007</v>
      </c>
      <c r="H30" s="12">
        <f t="shared" si="2"/>
        <v>6</v>
      </c>
      <c r="I30" s="12" t="str">
        <f t="shared" si="3"/>
        <v>+/-</v>
      </c>
      <c r="J30" s="12" t="str">
        <f t="shared" si="4"/>
        <v>0.3</v>
      </c>
      <c r="K30" s="13">
        <f t="shared" si="5"/>
        <v>0.18237082066869301</v>
      </c>
      <c r="L30" s="13">
        <f t="shared" si="6"/>
        <v>9.9999999999999645E-2</v>
      </c>
      <c r="M30" s="13">
        <f t="shared" si="7"/>
        <v>0.19223572402239389</v>
      </c>
      <c r="N30" s="13">
        <f t="shared" si="8"/>
        <v>0.52019467509769657</v>
      </c>
      <c r="O30" s="12" t="s">
        <v>207</v>
      </c>
    </row>
    <row r="31" spans="1:15" x14ac:dyDescent="0.25">
      <c r="A31" s="30">
        <v>21</v>
      </c>
      <c r="B31" s="31" t="s">
        <v>237</v>
      </c>
      <c r="C31" s="32">
        <v>8.3000000000000007</v>
      </c>
      <c r="D31" s="33" t="s">
        <v>228</v>
      </c>
      <c r="E31" s="48" t="str">
        <f t="shared" si="0"/>
        <v>Significantly Different</v>
      </c>
      <c r="G31" s="12">
        <f t="shared" si="1"/>
        <v>8.3000000000000007</v>
      </c>
      <c r="H31" s="12">
        <f t="shared" si="2"/>
        <v>6</v>
      </c>
      <c r="I31" s="12" t="str">
        <f t="shared" si="3"/>
        <v>+/-</v>
      </c>
      <c r="J31" s="12" t="str">
        <f t="shared" si="4"/>
        <v>0.3</v>
      </c>
      <c r="K31" s="13">
        <f t="shared" si="5"/>
        <v>0.18237082066869301</v>
      </c>
      <c r="L31" s="13">
        <f t="shared" si="6"/>
        <v>0.59999999999999964</v>
      </c>
      <c r="M31" s="13">
        <f t="shared" si="7"/>
        <v>0.19223572402239389</v>
      </c>
      <c r="N31" s="13">
        <f t="shared" si="8"/>
        <v>3.1211680505861885</v>
      </c>
      <c r="O31" s="12" t="s">
        <v>244</v>
      </c>
    </row>
    <row r="32" spans="1:15" x14ac:dyDescent="0.25">
      <c r="A32" s="30">
        <v>21</v>
      </c>
      <c r="B32" s="31" t="s">
        <v>227</v>
      </c>
      <c r="C32" s="32">
        <v>8.3000000000000007</v>
      </c>
      <c r="D32" s="33" t="s">
        <v>255</v>
      </c>
      <c r="E32" s="48" t="str">
        <f t="shared" si="0"/>
        <v>Significantly Different</v>
      </c>
      <c r="G32" s="12">
        <f t="shared" si="1"/>
        <v>8.3000000000000007</v>
      </c>
      <c r="H32" s="12">
        <f t="shared" si="2"/>
        <v>6</v>
      </c>
      <c r="I32" s="12" t="str">
        <f t="shared" si="3"/>
        <v>+/-</v>
      </c>
      <c r="J32" s="12" t="str">
        <f t="shared" si="4"/>
        <v>0.4</v>
      </c>
      <c r="K32" s="13">
        <f t="shared" si="5"/>
        <v>0.24316109422492402</v>
      </c>
      <c r="L32" s="13">
        <f t="shared" si="6"/>
        <v>0.59999999999999964</v>
      </c>
      <c r="M32" s="13">
        <f t="shared" si="7"/>
        <v>0.25064471888253259</v>
      </c>
      <c r="N32" s="13">
        <f t="shared" si="8"/>
        <v>2.3938266191086046</v>
      </c>
      <c r="O32" s="12" t="s">
        <v>247</v>
      </c>
    </row>
    <row r="33" spans="1:15" x14ac:dyDescent="0.25">
      <c r="A33" s="30">
        <v>23</v>
      </c>
      <c r="B33" s="31" t="s">
        <v>215</v>
      </c>
      <c r="C33" s="32">
        <v>8.1999999999999993</v>
      </c>
      <c r="D33" s="33" t="s">
        <v>228</v>
      </c>
      <c r="E33" s="48" t="str">
        <f t="shared" si="0"/>
        <v>Significantly Different</v>
      </c>
      <c r="G33" s="12">
        <f t="shared" si="1"/>
        <v>8.1999999999999993</v>
      </c>
      <c r="H33" s="12">
        <f t="shared" si="2"/>
        <v>6</v>
      </c>
      <c r="I33" s="12" t="str">
        <f t="shared" si="3"/>
        <v>+/-</v>
      </c>
      <c r="J33" s="12" t="str">
        <f t="shared" si="4"/>
        <v>0.3</v>
      </c>
      <c r="K33" s="13">
        <f t="shared" si="5"/>
        <v>0.18237082066869301</v>
      </c>
      <c r="L33" s="13">
        <f t="shared" si="6"/>
        <v>0.70000000000000107</v>
      </c>
      <c r="M33" s="13">
        <f t="shared" si="7"/>
        <v>0.19223572402239389</v>
      </c>
      <c r="N33" s="13">
        <f t="shared" si="8"/>
        <v>3.6413627256838943</v>
      </c>
      <c r="O33" s="12" t="s">
        <v>249</v>
      </c>
    </row>
    <row r="34" spans="1:15" x14ac:dyDescent="0.25">
      <c r="A34" s="30">
        <v>23</v>
      </c>
      <c r="B34" s="31" t="s">
        <v>223</v>
      </c>
      <c r="C34" s="32">
        <v>8.1999999999999993</v>
      </c>
      <c r="D34" s="33" t="s">
        <v>217</v>
      </c>
      <c r="E34" s="48" t="str">
        <f t="shared" si="0"/>
        <v>Significantly Different</v>
      </c>
      <c r="G34" s="12">
        <f t="shared" si="1"/>
        <v>8.1999999999999993</v>
      </c>
      <c r="H34" s="12">
        <f t="shared" si="2"/>
        <v>6</v>
      </c>
      <c r="I34" s="12" t="str">
        <f t="shared" si="3"/>
        <v>+/-</v>
      </c>
      <c r="J34" s="12" t="str">
        <f t="shared" si="4"/>
        <v>0.5</v>
      </c>
      <c r="K34" s="13">
        <f t="shared" si="5"/>
        <v>0.303951367781155</v>
      </c>
      <c r="L34" s="13">
        <f t="shared" si="6"/>
        <v>0.70000000000000107</v>
      </c>
      <c r="M34" s="13">
        <f t="shared" si="7"/>
        <v>0.30997079109986531</v>
      </c>
      <c r="N34" s="13">
        <f t="shared" si="8"/>
        <v>2.258277296116193</v>
      </c>
      <c r="O34" s="12" t="s">
        <v>240</v>
      </c>
    </row>
    <row r="35" spans="1:15" x14ac:dyDescent="0.25">
      <c r="A35" s="30">
        <v>25</v>
      </c>
      <c r="B35" s="31" t="s">
        <v>241</v>
      </c>
      <c r="C35" s="32">
        <v>8</v>
      </c>
      <c r="D35" s="33" t="s">
        <v>228</v>
      </c>
      <c r="E35" s="48" t="str">
        <f t="shared" si="0"/>
        <v>Significantly Different</v>
      </c>
      <c r="G35" s="12">
        <f t="shared" si="1"/>
        <v>8</v>
      </c>
      <c r="H35" s="12">
        <f t="shared" si="2"/>
        <v>6</v>
      </c>
      <c r="I35" s="12" t="str">
        <f t="shared" si="3"/>
        <v>+/-</v>
      </c>
      <c r="J35" s="12" t="str">
        <f t="shared" si="4"/>
        <v>0.3</v>
      </c>
      <c r="K35" s="13">
        <f t="shared" si="5"/>
        <v>0.18237082066869301</v>
      </c>
      <c r="L35" s="13">
        <f t="shared" si="6"/>
        <v>0.90000000000000036</v>
      </c>
      <c r="M35" s="13">
        <f t="shared" si="7"/>
        <v>0.19223572402239389</v>
      </c>
      <c r="N35" s="13">
        <f t="shared" si="8"/>
        <v>4.6817520758792872</v>
      </c>
      <c r="O35" s="12" t="s">
        <v>250</v>
      </c>
    </row>
    <row r="36" spans="1:15" x14ac:dyDescent="0.25">
      <c r="A36" s="30">
        <v>25</v>
      </c>
      <c r="B36" s="31" t="s">
        <v>207</v>
      </c>
      <c r="C36" s="32">
        <v>8</v>
      </c>
      <c r="D36" s="33" t="s">
        <v>217</v>
      </c>
      <c r="E36" s="48" t="str">
        <f t="shared" si="0"/>
        <v>Significantly Different</v>
      </c>
      <c r="G36" s="12">
        <f t="shared" si="1"/>
        <v>8</v>
      </c>
      <c r="H36" s="12">
        <f t="shared" si="2"/>
        <v>6</v>
      </c>
      <c r="I36" s="12" t="str">
        <f t="shared" si="3"/>
        <v>+/-</v>
      </c>
      <c r="J36" s="12" t="str">
        <f t="shared" si="4"/>
        <v>0.5</v>
      </c>
      <c r="K36" s="13">
        <f t="shared" si="5"/>
        <v>0.303951367781155</v>
      </c>
      <c r="L36" s="13">
        <f t="shared" si="6"/>
        <v>0.90000000000000036</v>
      </c>
      <c r="M36" s="13">
        <f t="shared" si="7"/>
        <v>0.30997079109986531</v>
      </c>
      <c r="N36" s="13">
        <f t="shared" si="8"/>
        <v>2.9034993807208163</v>
      </c>
      <c r="O36" s="12" t="s">
        <v>242</v>
      </c>
    </row>
    <row r="37" spans="1:15" x14ac:dyDescent="0.25">
      <c r="A37" s="30">
        <v>27</v>
      </c>
      <c r="B37" s="31" t="s">
        <v>220</v>
      </c>
      <c r="C37" s="32">
        <v>7.5</v>
      </c>
      <c r="D37" s="33" t="s">
        <v>228</v>
      </c>
      <c r="E37" s="48" t="str">
        <f t="shared" si="0"/>
        <v>Significantly Different</v>
      </c>
      <c r="G37" s="12">
        <f t="shared" si="1"/>
        <v>7.5</v>
      </c>
      <c r="H37" s="12">
        <f t="shared" si="2"/>
        <v>6</v>
      </c>
      <c r="I37" s="12" t="str">
        <f t="shared" si="3"/>
        <v>+/-</v>
      </c>
      <c r="J37" s="12" t="str">
        <f t="shared" si="4"/>
        <v>0.3</v>
      </c>
      <c r="K37" s="13">
        <f t="shared" si="5"/>
        <v>0.18237082066869301</v>
      </c>
      <c r="L37" s="13">
        <f t="shared" si="6"/>
        <v>1.4000000000000004</v>
      </c>
      <c r="M37" s="13">
        <f t="shared" si="7"/>
        <v>0.19223572402239389</v>
      </c>
      <c r="N37" s="13">
        <f t="shared" si="8"/>
        <v>7.2827254513677788</v>
      </c>
      <c r="O37" s="12" t="s">
        <v>223</v>
      </c>
    </row>
    <row r="38" spans="1:15" x14ac:dyDescent="0.25">
      <c r="A38" s="30">
        <v>28</v>
      </c>
      <c r="B38" s="31" t="s">
        <v>257</v>
      </c>
      <c r="C38" s="32">
        <v>7.4</v>
      </c>
      <c r="D38" s="33" t="s">
        <v>210</v>
      </c>
      <c r="E38" s="48" t="str">
        <f t="shared" si="0"/>
        <v>Significantly Different</v>
      </c>
      <c r="G38" s="12">
        <f t="shared" si="1"/>
        <v>7.4</v>
      </c>
      <c r="H38" s="12">
        <f t="shared" si="2"/>
        <v>6</v>
      </c>
      <c r="I38" s="12" t="str">
        <f t="shared" si="3"/>
        <v>+/-</v>
      </c>
      <c r="J38" s="12" t="str">
        <f t="shared" si="4"/>
        <v>0.2</v>
      </c>
      <c r="K38" s="13">
        <f t="shared" si="5"/>
        <v>0.12158054711246201</v>
      </c>
      <c r="L38" s="13">
        <f t="shared" si="6"/>
        <v>1.5</v>
      </c>
      <c r="M38" s="13">
        <f t="shared" si="7"/>
        <v>0.1359311840425404</v>
      </c>
      <c r="N38" s="13">
        <f t="shared" si="8"/>
        <v>11.034995468961462</v>
      </c>
      <c r="O38" s="12" t="s">
        <v>227</v>
      </c>
    </row>
    <row r="39" spans="1:15" x14ac:dyDescent="0.25">
      <c r="A39" s="30">
        <v>29</v>
      </c>
      <c r="B39" s="31" t="s">
        <v>230</v>
      </c>
      <c r="C39" s="32">
        <v>7.3</v>
      </c>
      <c r="D39" s="33" t="s">
        <v>253</v>
      </c>
      <c r="E39" s="48" t="str">
        <f t="shared" si="0"/>
        <v>Significantly Different</v>
      </c>
      <c r="G39" s="12">
        <f t="shared" si="1"/>
        <v>7.3</v>
      </c>
      <c r="H39" s="12">
        <f t="shared" si="2"/>
        <v>6</v>
      </c>
      <c r="I39" s="12" t="str">
        <f t="shared" si="3"/>
        <v>+/-</v>
      </c>
      <c r="J39" s="12" t="str">
        <f t="shared" si="4"/>
        <v>0.6</v>
      </c>
      <c r="K39" s="13">
        <f t="shared" si="5"/>
        <v>0.36474164133738601</v>
      </c>
      <c r="L39" s="13">
        <f t="shared" si="6"/>
        <v>1.6000000000000005</v>
      </c>
      <c r="M39" s="13">
        <f t="shared" si="7"/>
        <v>0.36977279819442066</v>
      </c>
      <c r="N39" s="13">
        <f t="shared" si="8"/>
        <v>4.3269813458770052</v>
      </c>
      <c r="O39" s="12" t="s">
        <v>254</v>
      </c>
    </row>
    <row r="40" spans="1:15" x14ac:dyDescent="0.25">
      <c r="A40" s="30">
        <v>30</v>
      </c>
      <c r="B40" s="31" t="s">
        <v>218</v>
      </c>
      <c r="C40" s="32">
        <v>7.2</v>
      </c>
      <c r="D40" s="33" t="s">
        <v>206</v>
      </c>
      <c r="E40" s="48" t="str">
        <f t="shared" si="0"/>
        <v>Significantly Different</v>
      </c>
      <c r="G40" s="12">
        <f t="shared" si="1"/>
        <v>7.2</v>
      </c>
      <c r="H40" s="12">
        <f t="shared" si="2"/>
        <v>6</v>
      </c>
      <c r="I40" s="12" t="str">
        <f t="shared" si="3"/>
        <v>+/-</v>
      </c>
      <c r="J40" s="12" t="str">
        <f t="shared" si="4"/>
        <v>0.1</v>
      </c>
      <c r="K40" s="13">
        <f t="shared" si="5"/>
        <v>6.0790273556231005E-2</v>
      </c>
      <c r="L40" s="13">
        <f t="shared" si="6"/>
        <v>1.7000000000000002</v>
      </c>
      <c r="M40" s="13">
        <f t="shared" si="7"/>
        <v>8.5970429323592404E-2</v>
      </c>
      <c r="N40" s="13">
        <f t="shared" si="8"/>
        <v>19.774241135881805</v>
      </c>
      <c r="O40" s="12" t="s">
        <v>214</v>
      </c>
    </row>
    <row r="41" spans="1:15" x14ac:dyDescent="0.25">
      <c r="A41" s="30">
        <v>31</v>
      </c>
      <c r="B41" s="31" t="s">
        <v>239</v>
      </c>
      <c r="C41" s="32">
        <v>7.1</v>
      </c>
      <c r="D41" s="33" t="s">
        <v>228</v>
      </c>
      <c r="E41" s="48" t="str">
        <f t="shared" si="0"/>
        <v>Significantly Different</v>
      </c>
      <c r="G41" s="12">
        <f t="shared" si="1"/>
        <v>7.1</v>
      </c>
      <c r="H41" s="12">
        <f t="shared" si="2"/>
        <v>6</v>
      </c>
      <c r="I41" s="12" t="str">
        <f t="shared" si="3"/>
        <v>+/-</v>
      </c>
      <c r="J41" s="12" t="str">
        <f t="shared" si="4"/>
        <v>0.3</v>
      </c>
      <c r="K41" s="13">
        <f t="shared" si="5"/>
        <v>0.18237082066869301</v>
      </c>
      <c r="L41" s="13">
        <f t="shared" si="6"/>
        <v>1.8000000000000007</v>
      </c>
      <c r="M41" s="13">
        <f t="shared" si="7"/>
        <v>0.19223572402239389</v>
      </c>
      <c r="N41" s="13">
        <f t="shared" si="8"/>
        <v>9.3635041517585744</v>
      </c>
      <c r="O41" s="12" t="s">
        <v>257</v>
      </c>
    </row>
    <row r="42" spans="1:15" x14ac:dyDescent="0.25">
      <c r="A42" s="30">
        <v>32</v>
      </c>
      <c r="B42" s="31" t="s">
        <v>235</v>
      </c>
      <c r="C42" s="32">
        <v>7</v>
      </c>
      <c r="D42" s="33" t="s">
        <v>210</v>
      </c>
      <c r="E42" s="48" t="str">
        <f t="shared" si="0"/>
        <v>Significantly Different</v>
      </c>
      <c r="G42" s="12">
        <f t="shared" si="1"/>
        <v>7</v>
      </c>
      <c r="H42" s="12">
        <f t="shared" si="2"/>
        <v>6</v>
      </c>
      <c r="I42" s="12" t="str">
        <f t="shared" si="3"/>
        <v>+/-</v>
      </c>
      <c r="J42" s="12" t="str">
        <f t="shared" si="4"/>
        <v>0.2</v>
      </c>
      <c r="K42" s="13">
        <f t="shared" si="5"/>
        <v>0.12158054711246201</v>
      </c>
      <c r="L42" s="13">
        <f t="shared" si="6"/>
        <v>1.9000000000000004</v>
      </c>
      <c r="M42" s="13">
        <f t="shared" si="7"/>
        <v>0.1359311840425404</v>
      </c>
      <c r="N42" s="13">
        <f t="shared" si="8"/>
        <v>13.977660927351188</v>
      </c>
      <c r="O42" s="12" t="s">
        <v>252</v>
      </c>
    </row>
    <row r="43" spans="1:15" x14ac:dyDescent="0.25">
      <c r="A43" s="30">
        <v>33</v>
      </c>
      <c r="B43" s="31" t="s">
        <v>243</v>
      </c>
      <c r="C43" s="32">
        <v>6.5</v>
      </c>
      <c r="D43" s="33" t="s">
        <v>210</v>
      </c>
      <c r="E43" s="48" t="str">
        <f t="shared" si="0"/>
        <v>Significantly Different</v>
      </c>
      <c r="G43" s="12">
        <f t="shared" si="1"/>
        <v>6.5</v>
      </c>
      <c r="H43" s="12">
        <f t="shared" si="2"/>
        <v>6</v>
      </c>
      <c r="I43" s="12" t="str">
        <f t="shared" si="3"/>
        <v>+/-</v>
      </c>
      <c r="J43" s="12" t="str">
        <f t="shared" si="4"/>
        <v>0.2</v>
      </c>
      <c r="K43" s="13">
        <f t="shared" si="5"/>
        <v>0.12158054711246201</v>
      </c>
      <c r="L43" s="13">
        <f t="shared" si="6"/>
        <v>2.4000000000000004</v>
      </c>
      <c r="M43" s="13">
        <f t="shared" si="7"/>
        <v>0.1359311840425404</v>
      </c>
      <c r="N43" s="13">
        <f t="shared" si="8"/>
        <v>17.655992750338342</v>
      </c>
      <c r="O43" s="12" t="s">
        <v>259</v>
      </c>
    </row>
    <row r="44" spans="1:15" x14ac:dyDescent="0.25">
      <c r="A44" s="30">
        <v>34</v>
      </c>
      <c r="B44" s="31" t="s">
        <v>256</v>
      </c>
      <c r="C44" s="32">
        <v>6.4</v>
      </c>
      <c r="D44" s="33" t="s">
        <v>210</v>
      </c>
      <c r="E44" s="48" t="str">
        <f t="shared" si="0"/>
        <v>Significantly Different</v>
      </c>
      <c r="G44" s="12">
        <f t="shared" si="1"/>
        <v>6.4</v>
      </c>
      <c r="H44" s="12">
        <f t="shared" si="2"/>
        <v>6</v>
      </c>
      <c r="I44" s="12" t="str">
        <f t="shared" si="3"/>
        <v>+/-</v>
      </c>
      <c r="J44" s="12" t="str">
        <f t="shared" si="4"/>
        <v>0.2</v>
      </c>
      <c r="K44" s="13">
        <f t="shared" si="5"/>
        <v>0.12158054711246201</v>
      </c>
      <c r="L44" s="13">
        <f t="shared" si="6"/>
        <v>2.5</v>
      </c>
      <c r="M44" s="13">
        <f t="shared" si="7"/>
        <v>0.1359311840425404</v>
      </c>
      <c r="N44" s="13">
        <f t="shared" si="8"/>
        <v>18.39165911493577</v>
      </c>
      <c r="O44" s="12" t="s">
        <v>261</v>
      </c>
    </row>
    <row r="45" spans="1:15" x14ac:dyDescent="0.25">
      <c r="A45" s="30">
        <v>34</v>
      </c>
      <c r="B45" s="31" t="s">
        <v>212</v>
      </c>
      <c r="C45" s="32">
        <v>6.4</v>
      </c>
      <c r="D45" s="33" t="s">
        <v>255</v>
      </c>
      <c r="E45" s="48" t="str">
        <f t="shared" si="0"/>
        <v>Significantly Different</v>
      </c>
      <c r="G45" s="12">
        <f t="shared" si="1"/>
        <v>6.4</v>
      </c>
      <c r="H45" s="12">
        <f t="shared" si="2"/>
        <v>6</v>
      </c>
      <c r="I45" s="12" t="str">
        <f t="shared" si="3"/>
        <v>+/-</v>
      </c>
      <c r="J45" s="12" t="str">
        <f t="shared" si="4"/>
        <v>0.4</v>
      </c>
      <c r="K45" s="13">
        <f t="shared" si="5"/>
        <v>0.24316109422492402</v>
      </c>
      <c r="L45" s="13">
        <f t="shared" si="6"/>
        <v>2.5</v>
      </c>
      <c r="M45" s="13">
        <f t="shared" si="7"/>
        <v>0.25064471888253259</v>
      </c>
      <c r="N45" s="13">
        <f t="shared" si="8"/>
        <v>9.9742775796191925</v>
      </c>
      <c r="O45" s="12" t="s">
        <v>230</v>
      </c>
    </row>
    <row r="46" spans="1:15" x14ac:dyDescent="0.25">
      <c r="A46" s="30">
        <v>36</v>
      </c>
      <c r="B46" s="31" t="s">
        <v>244</v>
      </c>
      <c r="C46" s="32">
        <v>6</v>
      </c>
      <c r="D46" s="33" t="s">
        <v>210</v>
      </c>
      <c r="E46" s="48" t="str">
        <f t="shared" si="0"/>
        <v>Significantly Different</v>
      </c>
      <c r="G46" s="12">
        <f t="shared" si="1"/>
        <v>6</v>
      </c>
      <c r="H46" s="12">
        <f t="shared" si="2"/>
        <v>6</v>
      </c>
      <c r="I46" s="12" t="str">
        <f t="shared" si="3"/>
        <v>+/-</v>
      </c>
      <c r="J46" s="12" t="str">
        <f t="shared" si="4"/>
        <v>0.2</v>
      </c>
      <c r="K46" s="13">
        <f t="shared" si="5"/>
        <v>0.12158054711246201</v>
      </c>
      <c r="L46" s="13">
        <f t="shared" si="6"/>
        <v>2.9000000000000004</v>
      </c>
      <c r="M46" s="13">
        <f t="shared" si="7"/>
        <v>0.1359311840425404</v>
      </c>
      <c r="N46" s="13">
        <f t="shared" si="8"/>
        <v>21.334324573325496</v>
      </c>
      <c r="O46" s="12" t="s">
        <v>243</v>
      </c>
    </row>
    <row r="47" spans="1:15" x14ac:dyDescent="0.25">
      <c r="A47" s="30">
        <v>37</v>
      </c>
      <c r="B47" s="31" t="s">
        <v>224</v>
      </c>
      <c r="C47" s="32">
        <v>5.7</v>
      </c>
      <c r="D47" s="33" t="s">
        <v>265</v>
      </c>
      <c r="E47" s="48" t="str">
        <f t="shared" si="0"/>
        <v>Significantly Different</v>
      </c>
      <c r="G47" s="12">
        <f t="shared" si="1"/>
        <v>5.7</v>
      </c>
      <c r="H47" s="12">
        <f t="shared" si="2"/>
        <v>6</v>
      </c>
      <c r="I47" s="12" t="str">
        <f t="shared" si="3"/>
        <v>+/-</v>
      </c>
      <c r="J47" s="12" t="str">
        <f t="shared" si="4"/>
        <v>0.7</v>
      </c>
      <c r="K47" s="13">
        <f t="shared" si="5"/>
        <v>0.42553191489361697</v>
      </c>
      <c r="L47" s="13">
        <f t="shared" si="6"/>
        <v>3.2</v>
      </c>
      <c r="M47" s="13">
        <f t="shared" si="7"/>
        <v>0.42985214661796195</v>
      </c>
      <c r="N47" s="13">
        <f t="shared" si="8"/>
        <v>7.4444201923319744</v>
      </c>
      <c r="O47" s="12" t="s">
        <v>260</v>
      </c>
    </row>
    <row r="48" spans="1:15" x14ac:dyDescent="0.25">
      <c r="A48" s="30">
        <v>37</v>
      </c>
      <c r="B48" s="31" t="s">
        <v>214</v>
      </c>
      <c r="C48" s="32">
        <v>5.7</v>
      </c>
      <c r="D48" s="33" t="s">
        <v>255</v>
      </c>
      <c r="E48" s="48" t="str">
        <f t="shared" si="0"/>
        <v>Significantly Different</v>
      </c>
      <c r="G48" s="12">
        <f t="shared" si="1"/>
        <v>5.7</v>
      </c>
      <c r="H48" s="12">
        <f t="shared" si="2"/>
        <v>6</v>
      </c>
      <c r="I48" s="12" t="str">
        <f t="shared" si="3"/>
        <v>+/-</v>
      </c>
      <c r="J48" s="12" t="str">
        <f t="shared" si="4"/>
        <v>0.4</v>
      </c>
      <c r="K48" s="13">
        <f t="shared" si="5"/>
        <v>0.24316109422492402</v>
      </c>
      <c r="L48" s="13">
        <f t="shared" si="6"/>
        <v>3.2</v>
      </c>
      <c r="M48" s="13">
        <f t="shared" si="7"/>
        <v>0.25064471888253259</v>
      </c>
      <c r="N48" s="13">
        <f t="shared" si="8"/>
        <v>12.767075301912566</v>
      </c>
      <c r="O48" s="12" t="s">
        <v>239</v>
      </c>
    </row>
    <row r="49" spans="1:15" x14ac:dyDescent="0.25">
      <c r="A49" s="30">
        <v>39</v>
      </c>
      <c r="B49" s="31" t="s">
        <v>225</v>
      </c>
      <c r="C49" s="32">
        <v>5.6</v>
      </c>
      <c r="D49" s="33" t="s">
        <v>228</v>
      </c>
      <c r="E49" s="48" t="str">
        <f t="shared" si="0"/>
        <v>Significantly Different</v>
      </c>
      <c r="G49" s="12">
        <f t="shared" si="1"/>
        <v>5.6</v>
      </c>
      <c r="H49" s="12">
        <f t="shared" si="2"/>
        <v>6</v>
      </c>
      <c r="I49" s="12" t="str">
        <f t="shared" si="3"/>
        <v>+/-</v>
      </c>
      <c r="J49" s="12" t="str">
        <f t="shared" si="4"/>
        <v>0.3</v>
      </c>
      <c r="K49" s="13">
        <f t="shared" si="5"/>
        <v>0.18237082066869301</v>
      </c>
      <c r="L49" s="13">
        <f t="shared" si="6"/>
        <v>3.3000000000000007</v>
      </c>
      <c r="M49" s="13">
        <f t="shared" si="7"/>
        <v>0.19223572402239389</v>
      </c>
      <c r="N49" s="13">
        <f t="shared" si="8"/>
        <v>17.166424278224049</v>
      </c>
      <c r="O49" s="12" t="s">
        <v>248</v>
      </c>
    </row>
    <row r="50" spans="1:15" x14ac:dyDescent="0.25">
      <c r="A50" s="30">
        <v>40</v>
      </c>
      <c r="B50" s="31" t="s">
        <v>248</v>
      </c>
      <c r="C50" s="32">
        <v>5.5</v>
      </c>
      <c r="D50" s="33" t="s">
        <v>206</v>
      </c>
      <c r="E50" s="48" t="str">
        <f t="shared" si="0"/>
        <v>Significantly Different</v>
      </c>
      <c r="G50" s="12">
        <f t="shared" si="1"/>
        <v>5.5</v>
      </c>
      <c r="H50" s="12">
        <f t="shared" si="2"/>
        <v>6</v>
      </c>
      <c r="I50" s="12" t="str">
        <f t="shared" si="3"/>
        <v>+/-</v>
      </c>
      <c r="J50" s="12" t="str">
        <f t="shared" si="4"/>
        <v>0.1</v>
      </c>
      <c r="K50" s="13">
        <f t="shared" si="5"/>
        <v>6.0790273556231005E-2</v>
      </c>
      <c r="L50" s="13">
        <f t="shared" si="6"/>
        <v>3.4000000000000004</v>
      </c>
      <c r="M50" s="13">
        <f t="shared" si="7"/>
        <v>8.5970429323592404E-2</v>
      </c>
      <c r="N50" s="13">
        <f t="shared" si="8"/>
        <v>39.548482271763611</v>
      </c>
      <c r="O50" s="12" t="s">
        <v>245</v>
      </c>
    </row>
    <row r="51" spans="1:15" x14ac:dyDescent="0.25">
      <c r="A51" s="30">
        <v>40</v>
      </c>
      <c r="B51" s="31" t="s">
        <v>234</v>
      </c>
      <c r="C51" s="32">
        <v>5.5</v>
      </c>
      <c r="D51" s="33" t="s">
        <v>210</v>
      </c>
      <c r="E51" s="48" t="str">
        <f t="shared" si="0"/>
        <v>Significantly Different</v>
      </c>
      <c r="G51" s="12">
        <f t="shared" si="1"/>
        <v>5.5</v>
      </c>
      <c r="H51" s="12">
        <f t="shared" si="2"/>
        <v>6</v>
      </c>
      <c r="I51" s="12" t="str">
        <f t="shared" si="3"/>
        <v>+/-</v>
      </c>
      <c r="J51" s="12" t="str">
        <f t="shared" si="4"/>
        <v>0.2</v>
      </c>
      <c r="K51" s="13">
        <f t="shared" si="5"/>
        <v>0.12158054711246201</v>
      </c>
      <c r="L51" s="13">
        <f t="shared" si="6"/>
        <v>3.4000000000000004</v>
      </c>
      <c r="M51" s="13">
        <f t="shared" si="7"/>
        <v>0.1359311840425404</v>
      </c>
      <c r="N51" s="13">
        <f t="shared" si="8"/>
        <v>25.01265639631265</v>
      </c>
      <c r="O51" s="12" t="s">
        <v>263</v>
      </c>
    </row>
    <row r="52" spans="1:15" x14ac:dyDescent="0.25">
      <c r="A52" s="30">
        <v>42</v>
      </c>
      <c r="B52" s="31" t="s">
        <v>249</v>
      </c>
      <c r="C52" s="32">
        <v>5.4</v>
      </c>
      <c r="D52" s="33" t="s">
        <v>206</v>
      </c>
      <c r="E52" s="48" t="str">
        <f t="shared" si="0"/>
        <v>Significantly Different</v>
      </c>
      <c r="G52" s="12">
        <f t="shared" si="1"/>
        <v>5.4</v>
      </c>
      <c r="H52" s="12">
        <f t="shared" si="2"/>
        <v>6</v>
      </c>
      <c r="I52" s="12" t="str">
        <f t="shared" si="3"/>
        <v>+/-</v>
      </c>
      <c r="J52" s="12" t="str">
        <f t="shared" si="4"/>
        <v>0.1</v>
      </c>
      <c r="K52" s="13">
        <f t="shared" si="5"/>
        <v>6.0790273556231005E-2</v>
      </c>
      <c r="L52" s="13">
        <f t="shared" si="6"/>
        <v>3.5</v>
      </c>
      <c r="M52" s="13">
        <f t="shared" si="7"/>
        <v>8.5970429323592404E-2</v>
      </c>
      <c r="N52" s="13">
        <f t="shared" si="8"/>
        <v>40.711672926815474</v>
      </c>
      <c r="O52" s="12" t="s">
        <v>238</v>
      </c>
    </row>
    <row r="53" spans="1:15" x14ac:dyDescent="0.25">
      <c r="A53" s="30">
        <v>42</v>
      </c>
      <c r="B53" s="31" t="s">
        <v>259</v>
      </c>
      <c r="C53" s="32">
        <v>5.4</v>
      </c>
      <c r="D53" s="33" t="s">
        <v>206</v>
      </c>
      <c r="E53" s="48" t="str">
        <f t="shared" si="0"/>
        <v>Significantly Different</v>
      </c>
      <c r="G53" s="12">
        <f t="shared" si="1"/>
        <v>5.4</v>
      </c>
      <c r="H53" s="12">
        <f t="shared" si="2"/>
        <v>6</v>
      </c>
      <c r="I53" s="12" t="str">
        <f t="shared" si="3"/>
        <v>+/-</v>
      </c>
      <c r="J53" s="12" t="str">
        <f t="shared" si="4"/>
        <v>0.1</v>
      </c>
      <c r="K53" s="13">
        <f t="shared" si="5"/>
        <v>6.0790273556231005E-2</v>
      </c>
      <c r="L53" s="13">
        <f t="shared" si="6"/>
        <v>3.5</v>
      </c>
      <c r="M53" s="13">
        <f t="shared" si="7"/>
        <v>8.5970429323592404E-2</v>
      </c>
      <c r="N53" s="13">
        <f t="shared" si="8"/>
        <v>40.711672926815474</v>
      </c>
      <c r="O53" s="12" t="s">
        <v>251</v>
      </c>
    </row>
    <row r="54" spans="1:15" x14ac:dyDescent="0.25">
      <c r="A54" s="30">
        <v>44</v>
      </c>
      <c r="B54" s="31" t="s">
        <v>222</v>
      </c>
      <c r="C54" s="32">
        <v>5.3</v>
      </c>
      <c r="D54" s="33" t="s">
        <v>228</v>
      </c>
      <c r="E54" s="48" t="str">
        <f t="shared" si="0"/>
        <v>Significantly Different</v>
      </c>
      <c r="G54" s="12">
        <f t="shared" si="1"/>
        <v>5.3</v>
      </c>
      <c r="H54" s="12">
        <f t="shared" si="2"/>
        <v>6</v>
      </c>
      <c r="I54" s="12" t="str">
        <f t="shared" si="3"/>
        <v>+/-</v>
      </c>
      <c r="J54" s="12" t="str">
        <f t="shared" si="4"/>
        <v>0.3</v>
      </c>
      <c r="K54" s="13">
        <f t="shared" si="5"/>
        <v>0.18237082066869301</v>
      </c>
      <c r="L54" s="13">
        <f t="shared" si="6"/>
        <v>3.6000000000000005</v>
      </c>
      <c r="M54" s="13">
        <f t="shared" si="7"/>
        <v>0.19223572402239389</v>
      </c>
      <c r="N54" s="13">
        <f t="shared" si="8"/>
        <v>18.727008303517145</v>
      </c>
      <c r="O54" s="12" t="s">
        <v>258</v>
      </c>
    </row>
    <row r="55" spans="1:15" x14ac:dyDescent="0.25">
      <c r="A55" s="30">
        <v>45</v>
      </c>
      <c r="B55" s="31" t="s">
        <v>219</v>
      </c>
      <c r="C55" s="32">
        <v>4.7</v>
      </c>
      <c r="D55" s="33" t="s">
        <v>228</v>
      </c>
      <c r="E55" s="48" t="str">
        <f t="shared" si="0"/>
        <v>Significantly Different</v>
      </c>
      <c r="G55" s="12">
        <f t="shared" si="1"/>
        <v>4.7</v>
      </c>
      <c r="H55" s="12">
        <f t="shared" si="2"/>
        <v>6</v>
      </c>
      <c r="I55" s="12" t="str">
        <f t="shared" si="3"/>
        <v>+/-</v>
      </c>
      <c r="J55" s="12" t="str">
        <f t="shared" si="4"/>
        <v>0.3</v>
      </c>
      <c r="K55" s="13">
        <f t="shared" si="5"/>
        <v>0.18237082066869301</v>
      </c>
      <c r="L55" s="13">
        <f t="shared" si="6"/>
        <v>4.2</v>
      </c>
      <c r="M55" s="13">
        <f t="shared" si="7"/>
        <v>0.19223572402239389</v>
      </c>
      <c r="N55" s="13">
        <f t="shared" si="8"/>
        <v>21.848176354103334</v>
      </c>
      <c r="O55" s="12" t="s">
        <v>232</v>
      </c>
    </row>
    <row r="56" spans="1:15" x14ac:dyDescent="0.25">
      <c r="A56" s="30">
        <v>46</v>
      </c>
      <c r="B56" s="31" t="s">
        <v>240</v>
      </c>
      <c r="C56" s="32">
        <v>4.4000000000000004</v>
      </c>
      <c r="D56" s="33" t="s">
        <v>210</v>
      </c>
      <c r="E56" s="48" t="str">
        <f t="shared" si="0"/>
        <v>Significantly Different</v>
      </c>
      <c r="G56" s="12">
        <f t="shared" si="1"/>
        <v>4.4000000000000004</v>
      </c>
      <c r="H56" s="12">
        <f t="shared" si="2"/>
        <v>6</v>
      </c>
      <c r="I56" s="12" t="str">
        <f t="shared" si="3"/>
        <v>+/-</v>
      </c>
      <c r="J56" s="12" t="str">
        <f t="shared" si="4"/>
        <v>0.2</v>
      </c>
      <c r="K56" s="13">
        <f t="shared" si="5"/>
        <v>0.12158054711246201</v>
      </c>
      <c r="L56" s="13">
        <f t="shared" si="6"/>
        <v>4.5</v>
      </c>
      <c r="M56" s="13">
        <f t="shared" si="7"/>
        <v>0.1359311840425404</v>
      </c>
      <c r="N56" s="13">
        <f t="shared" si="8"/>
        <v>33.104986406884386</v>
      </c>
      <c r="O56" s="12" t="s">
        <v>209</v>
      </c>
    </row>
    <row r="57" spans="1:15" x14ac:dyDescent="0.25">
      <c r="A57" s="30">
        <v>47</v>
      </c>
      <c r="B57" s="31" t="s">
        <v>233</v>
      </c>
      <c r="C57" s="32">
        <v>4.0999999999999996</v>
      </c>
      <c r="D57" s="33" t="s">
        <v>255</v>
      </c>
      <c r="E57" s="48" t="str">
        <f t="shared" si="0"/>
        <v>Significantly Different</v>
      </c>
      <c r="G57" s="12">
        <f t="shared" si="1"/>
        <v>4.0999999999999996</v>
      </c>
      <c r="H57" s="12">
        <f t="shared" si="2"/>
        <v>6</v>
      </c>
      <c r="I57" s="12" t="str">
        <f t="shared" si="3"/>
        <v>+/-</v>
      </c>
      <c r="J57" s="12" t="str">
        <f t="shared" si="4"/>
        <v>0.4</v>
      </c>
      <c r="K57" s="13">
        <f t="shared" si="5"/>
        <v>0.24316109422492402</v>
      </c>
      <c r="L57" s="13">
        <f t="shared" si="6"/>
        <v>4.8000000000000007</v>
      </c>
      <c r="M57" s="13">
        <f t="shared" si="7"/>
        <v>0.25064471888253259</v>
      </c>
      <c r="N57" s="13">
        <f t="shared" si="8"/>
        <v>19.150612952868851</v>
      </c>
      <c r="O57" s="12" t="s">
        <v>262</v>
      </c>
    </row>
    <row r="58" spans="1:15" x14ac:dyDescent="0.25">
      <c r="A58" s="30">
        <v>47</v>
      </c>
      <c r="B58" s="31" t="s">
        <v>245</v>
      </c>
      <c r="C58" s="32">
        <v>4.0999999999999996</v>
      </c>
      <c r="D58" s="33" t="s">
        <v>217</v>
      </c>
      <c r="E58" s="48" t="str">
        <f t="shared" si="0"/>
        <v>Significantly Different</v>
      </c>
      <c r="G58" s="12">
        <f t="shared" si="1"/>
        <v>4.0999999999999996</v>
      </c>
      <c r="H58" s="12">
        <f t="shared" si="2"/>
        <v>6</v>
      </c>
      <c r="I58" s="12" t="str">
        <f t="shared" si="3"/>
        <v>+/-</v>
      </c>
      <c r="J58" s="12" t="str">
        <f t="shared" si="4"/>
        <v>0.5</v>
      </c>
      <c r="K58" s="13">
        <f t="shared" si="5"/>
        <v>0.303951367781155</v>
      </c>
      <c r="L58" s="13">
        <f t="shared" si="6"/>
        <v>4.8000000000000007</v>
      </c>
      <c r="M58" s="13">
        <f t="shared" si="7"/>
        <v>0.30997079109986531</v>
      </c>
      <c r="N58" s="13">
        <f t="shared" si="8"/>
        <v>15.485330030511015</v>
      </c>
      <c r="O58" s="12" t="s">
        <v>256</v>
      </c>
    </row>
    <row r="59" spans="1:15" x14ac:dyDescent="0.25">
      <c r="A59" s="30">
        <v>49</v>
      </c>
      <c r="B59" s="31" t="s">
        <v>209</v>
      </c>
      <c r="C59" s="32">
        <v>4</v>
      </c>
      <c r="D59" s="33" t="s">
        <v>217</v>
      </c>
      <c r="E59" s="48" t="str">
        <f t="shared" si="0"/>
        <v>Significantly Different</v>
      </c>
      <c r="G59" s="12">
        <f t="shared" si="1"/>
        <v>4</v>
      </c>
      <c r="H59" s="12">
        <f t="shared" si="2"/>
        <v>6</v>
      </c>
      <c r="I59" s="12" t="str">
        <f t="shared" si="3"/>
        <v>+/-</v>
      </c>
      <c r="J59" s="12" t="str">
        <f t="shared" si="4"/>
        <v>0.5</v>
      </c>
      <c r="K59" s="13">
        <f t="shared" si="5"/>
        <v>0.303951367781155</v>
      </c>
      <c r="L59" s="13">
        <f t="shared" si="6"/>
        <v>4.9000000000000004</v>
      </c>
      <c r="M59" s="13">
        <f t="shared" si="7"/>
        <v>0.30997079109986531</v>
      </c>
      <c r="N59" s="13">
        <f t="shared" si="8"/>
        <v>15.807941072813326</v>
      </c>
      <c r="O59" s="12" t="s">
        <v>212</v>
      </c>
    </row>
    <row r="60" spans="1:15" x14ac:dyDescent="0.25">
      <c r="A60" s="30">
        <v>50</v>
      </c>
      <c r="B60" s="31" t="s">
        <v>226</v>
      </c>
      <c r="C60" s="32">
        <v>3.2</v>
      </c>
      <c r="D60" s="33" t="s">
        <v>217</v>
      </c>
      <c r="E60" s="48" t="str">
        <f t="shared" si="0"/>
        <v>Significantly Different</v>
      </c>
      <c r="G60" s="12">
        <f t="shared" si="1"/>
        <v>3.2</v>
      </c>
      <c r="H60" s="12">
        <f t="shared" si="2"/>
        <v>6</v>
      </c>
      <c r="I60" s="12" t="str">
        <f t="shared" si="3"/>
        <v>+/-</v>
      </c>
      <c r="J60" s="12" t="str">
        <f t="shared" si="4"/>
        <v>0.5</v>
      </c>
      <c r="K60" s="13">
        <f t="shared" si="5"/>
        <v>0.303951367781155</v>
      </c>
      <c r="L60" s="13">
        <f t="shared" si="6"/>
        <v>5.7</v>
      </c>
      <c r="M60" s="13">
        <f t="shared" si="7"/>
        <v>0.30997079109986531</v>
      </c>
      <c r="N60" s="13">
        <f t="shared" si="8"/>
        <v>18.388829411231828</v>
      </c>
      <c r="O60" s="12" t="s">
        <v>234</v>
      </c>
    </row>
    <row r="61" spans="1:15" x14ac:dyDescent="0.25">
      <c r="A61" s="30">
        <v>51</v>
      </c>
      <c r="B61" s="31" t="s">
        <v>247</v>
      </c>
      <c r="C61" s="32">
        <v>2.8</v>
      </c>
      <c r="D61" s="33" t="s">
        <v>210</v>
      </c>
      <c r="E61" s="48" t="str">
        <f t="shared" si="0"/>
        <v>Significantly Different</v>
      </c>
      <c r="G61" s="12">
        <f t="shared" si="1"/>
        <v>2.8</v>
      </c>
      <c r="H61" s="12">
        <f t="shared" si="2"/>
        <v>6</v>
      </c>
      <c r="I61" s="12" t="str">
        <f t="shared" si="3"/>
        <v>+/-</v>
      </c>
      <c r="J61" s="12" t="str">
        <f t="shared" si="4"/>
        <v>0.2</v>
      </c>
      <c r="K61" s="13">
        <f t="shared" si="5"/>
        <v>0.12158054711246201</v>
      </c>
      <c r="L61" s="13">
        <f t="shared" si="6"/>
        <v>6.1000000000000005</v>
      </c>
      <c r="M61" s="13">
        <f t="shared" si="7"/>
        <v>0.1359311840425404</v>
      </c>
      <c r="N61" s="13">
        <f t="shared" si="8"/>
        <v>44.875648240443283</v>
      </c>
      <c r="O61" s="12" t="s">
        <v>216</v>
      </c>
    </row>
    <row r="62" spans="1:15" ht="15.75" thickBot="1" x14ac:dyDescent="0.3">
      <c r="A62" s="36"/>
      <c r="B62" s="37" t="s">
        <v>264</v>
      </c>
      <c r="C62" s="38">
        <v>6.4</v>
      </c>
      <c r="D62" s="39" t="s">
        <v>255</v>
      </c>
      <c r="E62" s="49" t="str">
        <f t="shared" si="0"/>
        <v>Significantly Different</v>
      </c>
      <c r="G62" s="12">
        <f t="shared" si="1"/>
        <v>6.4</v>
      </c>
      <c r="H62" s="12">
        <f t="shared" si="2"/>
        <v>6</v>
      </c>
      <c r="I62" s="12" t="str">
        <f t="shared" si="3"/>
        <v>+/-</v>
      </c>
      <c r="J62" s="12" t="str">
        <f t="shared" si="4"/>
        <v>0.4</v>
      </c>
      <c r="K62" s="13">
        <f t="shared" si="5"/>
        <v>0.24316109422492402</v>
      </c>
      <c r="L62" s="13">
        <f t="shared" si="6"/>
        <v>2.5</v>
      </c>
      <c r="M62" s="13">
        <f t="shared" si="7"/>
        <v>0.25064471888253259</v>
      </c>
      <c r="N62" s="13">
        <f t="shared" si="8"/>
        <v>9.9742775796191925</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17" priority="5" operator="equal">
      <formula>"State Selected"</formula>
    </cfRule>
    <cfRule type="cellIs" dxfId="16" priority="6" operator="equal">
      <formula>"Not Significantly Different"</formula>
    </cfRule>
  </conditionalFormatting>
  <conditionalFormatting sqref="E10:E62">
    <cfRule type="cellIs" dxfId="15" priority="1" operator="equal">
      <formula>"OTHER ERROR"</formula>
    </cfRule>
    <cfRule type="cellIs" dxfId="14" priority="2" operator="equal">
      <formula>"Statistical Test not applicable"</formula>
    </cfRule>
    <cfRule type="cellIs" dxfId="13" priority="3" operator="equal">
      <formula>"Geography Selected"</formula>
    </cfRule>
    <cfRule type="cellIs" dxfId="12"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8EE4C796-CAE7-43F5-872D-28A2E8871ED5}">
      <formula1>$O$10:$O$62</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490EE-EE2F-45A4-8976-404EF746EE41}">
  <sheetPr codeName="Sheet14"/>
  <dimension ref="A1:P73"/>
  <sheetViews>
    <sheetView zoomScaleNormal="100" workbookViewId="0">
      <pane ySplit="9" topLeftCell="A10"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1" t="s">
        <v>179</v>
      </c>
      <c r="B1" s="12" t="s">
        <v>299</v>
      </c>
    </row>
    <row r="2" spans="1:16" x14ac:dyDescent="0.25">
      <c r="A2" s="14" t="s">
        <v>181</v>
      </c>
      <c r="B2" s="12" t="s">
        <v>300</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3.4</v>
      </c>
      <c r="C6" s="12" t="s">
        <v>188</v>
      </c>
      <c r="H6" s="19" t="s">
        <v>189</v>
      </c>
      <c r="I6" s="12">
        <f>VLOOKUP($B$4,$B$9:$K$62,6,FALSE)</f>
        <v>3.4</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3.4</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3.4</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233</v>
      </c>
      <c r="C11" s="32">
        <v>24.3</v>
      </c>
      <c r="D11" s="35" t="s">
        <v>294</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24.3</v>
      </c>
      <c r="H11" s="12">
        <f t="shared" ref="H11:H62" si="2">LEN(TRIM(D11))</f>
        <v>6</v>
      </c>
      <c r="I11" s="12" t="str">
        <f t="shared" ref="I11:I62" si="3">IF(H11&gt;=3,MID(TRIM(D11),1,3),"NO")</f>
        <v>+/-</v>
      </c>
      <c r="J11" s="12" t="str">
        <f t="shared" ref="J11:J62" si="4">IF(TRIM(I11)="+/-",MID(TRIM(D11),4,H11-3),D11)</f>
        <v>0.8</v>
      </c>
      <c r="K11" s="13">
        <f t="shared" ref="K11:K62" si="5">IF(TRIM(J11)="*****",0,IF(ISERROR(VALUE(J11)),"NA",VALUE(J11/$I$4)))</f>
        <v>0.48632218844984804</v>
      </c>
      <c r="L11" s="13">
        <f t="shared" ref="L11:L62" si="6">IF(AND(ISNUMBER(G11),ISNUMBER($I$6)),$I$6-G11,"N/A")</f>
        <v>-20.900000000000002</v>
      </c>
      <c r="M11" s="13">
        <f t="shared" ref="M11:M62" si="7">IF(AND(ISNUMBER(K11),ISNUMBER($I$7)),SQRT(K11^2+($I$7)^2),"N/A")</f>
        <v>0.49010685399991183</v>
      </c>
      <c r="N11" s="13">
        <f>IF(AND(ISNUMBER(L11),ISNUMBER(M11),M11&lt;&gt;0),L11/M11,"NA")</f>
        <v>-42.643761925442817</v>
      </c>
      <c r="O11" s="12" t="s">
        <v>208</v>
      </c>
    </row>
    <row r="12" spans="1:16" x14ac:dyDescent="0.25">
      <c r="A12" s="30">
        <v>2</v>
      </c>
      <c r="B12" s="31" t="s">
        <v>211</v>
      </c>
      <c r="C12" s="32">
        <v>8.4</v>
      </c>
      <c r="D12" s="33" t="s">
        <v>253</v>
      </c>
      <c r="E12" s="48" t="str">
        <f t="shared" si="0"/>
        <v>Significantly Different</v>
      </c>
      <c r="G12" s="12">
        <f t="shared" si="1"/>
        <v>8.4</v>
      </c>
      <c r="H12" s="12">
        <f t="shared" si="2"/>
        <v>6</v>
      </c>
      <c r="I12" s="12" t="str">
        <f t="shared" si="3"/>
        <v>+/-</v>
      </c>
      <c r="J12" s="12" t="str">
        <f t="shared" si="4"/>
        <v>0.6</v>
      </c>
      <c r="K12" s="13">
        <f t="shared" si="5"/>
        <v>0.36474164133738601</v>
      </c>
      <c r="L12" s="13">
        <f t="shared" si="6"/>
        <v>-5</v>
      </c>
      <c r="M12" s="13">
        <f t="shared" si="7"/>
        <v>0.36977279819442066</v>
      </c>
      <c r="N12" s="13">
        <f t="shared" ref="N12:N62" si="8">IF(AND(ISNUMBER(L12),ISNUMBER(M12),M12&lt;&gt;0),L12/M12,"NA")</f>
        <v>-13.521816705865637</v>
      </c>
      <c r="O12" s="12" t="s">
        <v>211</v>
      </c>
    </row>
    <row r="13" spans="1:16" x14ac:dyDescent="0.25">
      <c r="A13" s="30">
        <v>3</v>
      </c>
      <c r="B13" s="31" t="s">
        <v>260</v>
      </c>
      <c r="C13" s="32">
        <v>7.7</v>
      </c>
      <c r="D13" s="33" t="s">
        <v>210</v>
      </c>
      <c r="E13" s="48" t="str">
        <f t="shared" si="0"/>
        <v>Significantly Different</v>
      </c>
      <c r="G13" s="12">
        <f t="shared" si="1"/>
        <v>7.7</v>
      </c>
      <c r="H13" s="12">
        <f t="shared" si="2"/>
        <v>6</v>
      </c>
      <c r="I13" s="12" t="str">
        <f t="shared" si="3"/>
        <v>+/-</v>
      </c>
      <c r="J13" s="12" t="str">
        <f t="shared" si="4"/>
        <v>0.2</v>
      </c>
      <c r="K13" s="13">
        <f t="shared" si="5"/>
        <v>0.12158054711246201</v>
      </c>
      <c r="L13" s="13">
        <f t="shared" si="6"/>
        <v>-4.3000000000000007</v>
      </c>
      <c r="M13" s="13">
        <f t="shared" si="7"/>
        <v>0.1359311840425404</v>
      </c>
      <c r="N13" s="13">
        <f t="shared" si="8"/>
        <v>-31.633653677689534</v>
      </c>
      <c r="O13" s="12" t="s">
        <v>213</v>
      </c>
    </row>
    <row r="14" spans="1:16" x14ac:dyDescent="0.25">
      <c r="A14" s="30">
        <v>4</v>
      </c>
      <c r="B14" s="31" t="s">
        <v>256</v>
      </c>
      <c r="C14" s="32">
        <v>6</v>
      </c>
      <c r="D14" s="33" t="s">
        <v>210</v>
      </c>
      <c r="E14" s="48" t="str">
        <f t="shared" si="0"/>
        <v>Significantly Different</v>
      </c>
      <c r="G14" s="12">
        <f t="shared" si="1"/>
        <v>6</v>
      </c>
      <c r="H14" s="12">
        <f t="shared" si="2"/>
        <v>6</v>
      </c>
      <c r="I14" s="12" t="str">
        <f t="shared" si="3"/>
        <v>+/-</v>
      </c>
      <c r="J14" s="12" t="str">
        <f t="shared" si="4"/>
        <v>0.2</v>
      </c>
      <c r="K14" s="13">
        <f t="shared" si="5"/>
        <v>0.12158054711246201</v>
      </c>
      <c r="L14" s="13">
        <f t="shared" si="6"/>
        <v>-2.6</v>
      </c>
      <c r="M14" s="13">
        <f t="shared" si="7"/>
        <v>0.1359311840425404</v>
      </c>
      <c r="N14" s="13">
        <f t="shared" si="8"/>
        <v>-19.127325479533202</v>
      </c>
      <c r="O14" s="12" t="s">
        <v>215</v>
      </c>
    </row>
    <row r="15" spans="1:16" x14ac:dyDescent="0.25">
      <c r="A15" s="30">
        <v>5</v>
      </c>
      <c r="B15" s="31" t="s">
        <v>218</v>
      </c>
      <c r="C15" s="32">
        <v>5.0999999999999996</v>
      </c>
      <c r="D15" s="33" t="s">
        <v>206</v>
      </c>
      <c r="E15" s="48" t="str">
        <f t="shared" si="0"/>
        <v>Significantly Different</v>
      </c>
      <c r="G15" s="12">
        <f t="shared" si="1"/>
        <v>5.0999999999999996</v>
      </c>
      <c r="H15" s="12">
        <f t="shared" si="2"/>
        <v>6</v>
      </c>
      <c r="I15" s="12" t="str">
        <f t="shared" si="3"/>
        <v>+/-</v>
      </c>
      <c r="J15" s="12" t="str">
        <f t="shared" si="4"/>
        <v>0.1</v>
      </c>
      <c r="K15" s="13">
        <f t="shared" si="5"/>
        <v>6.0790273556231005E-2</v>
      </c>
      <c r="L15" s="13">
        <f t="shared" si="6"/>
        <v>-1.6999999999999997</v>
      </c>
      <c r="M15" s="13">
        <f t="shared" si="7"/>
        <v>8.5970429323592404E-2</v>
      </c>
      <c r="N15" s="13">
        <f t="shared" si="8"/>
        <v>-19.774241135881798</v>
      </c>
      <c r="O15" s="12" t="s">
        <v>218</v>
      </c>
    </row>
    <row r="16" spans="1:16" x14ac:dyDescent="0.25">
      <c r="A16" s="30">
        <v>5</v>
      </c>
      <c r="B16" s="31" t="s">
        <v>254</v>
      </c>
      <c r="C16" s="32">
        <v>5.0999999999999996</v>
      </c>
      <c r="D16" s="33" t="s">
        <v>228</v>
      </c>
      <c r="E16" s="48" t="str">
        <f t="shared" si="0"/>
        <v>Significantly Different</v>
      </c>
      <c r="G16" s="12">
        <f t="shared" si="1"/>
        <v>5.0999999999999996</v>
      </c>
      <c r="H16" s="12">
        <f t="shared" si="2"/>
        <v>6</v>
      </c>
      <c r="I16" s="12" t="str">
        <f t="shared" si="3"/>
        <v>+/-</v>
      </c>
      <c r="J16" s="12" t="str">
        <f t="shared" si="4"/>
        <v>0.3</v>
      </c>
      <c r="K16" s="13">
        <f t="shared" si="5"/>
        <v>0.18237082066869301</v>
      </c>
      <c r="L16" s="13">
        <f t="shared" si="6"/>
        <v>-1.6999999999999997</v>
      </c>
      <c r="M16" s="13">
        <f t="shared" si="7"/>
        <v>0.19223572402239389</v>
      </c>
      <c r="N16" s="13">
        <f t="shared" si="8"/>
        <v>-8.8433094766608704</v>
      </c>
      <c r="O16" s="12" t="s">
        <v>220</v>
      </c>
    </row>
    <row r="17" spans="1:15" x14ac:dyDescent="0.25">
      <c r="A17" s="30">
        <v>7</v>
      </c>
      <c r="B17" s="31" t="s">
        <v>239</v>
      </c>
      <c r="C17" s="32">
        <v>4.7</v>
      </c>
      <c r="D17" s="33" t="s">
        <v>210</v>
      </c>
      <c r="E17" s="48" t="str">
        <f t="shared" si="0"/>
        <v>Significantly Different</v>
      </c>
      <c r="G17" s="12">
        <f t="shared" si="1"/>
        <v>4.7</v>
      </c>
      <c r="H17" s="12">
        <f t="shared" si="2"/>
        <v>6</v>
      </c>
      <c r="I17" s="12" t="str">
        <f t="shared" si="3"/>
        <v>+/-</v>
      </c>
      <c r="J17" s="12" t="str">
        <f t="shared" si="4"/>
        <v>0.2</v>
      </c>
      <c r="K17" s="13">
        <f t="shared" si="5"/>
        <v>0.12158054711246201</v>
      </c>
      <c r="L17" s="13">
        <f t="shared" si="6"/>
        <v>-1.3000000000000003</v>
      </c>
      <c r="M17" s="13">
        <f t="shared" si="7"/>
        <v>0.1359311840425404</v>
      </c>
      <c r="N17" s="13">
        <f t="shared" si="8"/>
        <v>-9.5636627397666025</v>
      </c>
      <c r="O17" s="12" t="s">
        <v>222</v>
      </c>
    </row>
    <row r="18" spans="1:15" x14ac:dyDescent="0.25">
      <c r="A18" s="30">
        <v>8</v>
      </c>
      <c r="B18" s="31" t="s">
        <v>262</v>
      </c>
      <c r="C18" s="32">
        <v>4.0999999999999996</v>
      </c>
      <c r="D18" s="33" t="s">
        <v>210</v>
      </c>
      <c r="E18" s="48" t="str">
        <f t="shared" si="0"/>
        <v>Significantly Different</v>
      </c>
      <c r="G18" s="12">
        <f t="shared" si="1"/>
        <v>4.0999999999999996</v>
      </c>
      <c r="H18" s="12">
        <f t="shared" si="2"/>
        <v>6</v>
      </c>
      <c r="I18" s="12" t="str">
        <f t="shared" si="3"/>
        <v>+/-</v>
      </c>
      <c r="J18" s="12" t="str">
        <f t="shared" si="4"/>
        <v>0.2</v>
      </c>
      <c r="K18" s="13">
        <f t="shared" si="5"/>
        <v>0.12158054711246201</v>
      </c>
      <c r="L18" s="13">
        <f t="shared" si="6"/>
        <v>-0.69999999999999973</v>
      </c>
      <c r="M18" s="13">
        <f t="shared" si="7"/>
        <v>0.1359311840425404</v>
      </c>
      <c r="N18" s="13">
        <f t="shared" si="8"/>
        <v>-5.1496645521820144</v>
      </c>
      <c r="O18" s="12" t="s">
        <v>224</v>
      </c>
    </row>
    <row r="19" spans="1:15" x14ac:dyDescent="0.25">
      <c r="A19" s="30">
        <v>9</v>
      </c>
      <c r="B19" s="31" t="s">
        <v>213</v>
      </c>
      <c r="C19" s="32">
        <v>4</v>
      </c>
      <c r="D19" s="33" t="s">
        <v>210</v>
      </c>
      <c r="E19" s="48" t="str">
        <f t="shared" si="0"/>
        <v>Significantly Different</v>
      </c>
      <c r="G19" s="12">
        <f t="shared" si="1"/>
        <v>4</v>
      </c>
      <c r="H19" s="12">
        <f t="shared" si="2"/>
        <v>6</v>
      </c>
      <c r="I19" s="12" t="str">
        <f t="shared" si="3"/>
        <v>+/-</v>
      </c>
      <c r="J19" s="12" t="str">
        <f t="shared" si="4"/>
        <v>0.2</v>
      </c>
      <c r="K19" s="13">
        <f t="shared" si="5"/>
        <v>0.12158054711246201</v>
      </c>
      <c r="L19" s="13">
        <f t="shared" si="6"/>
        <v>-0.60000000000000009</v>
      </c>
      <c r="M19" s="13">
        <f t="shared" si="7"/>
        <v>0.1359311840425404</v>
      </c>
      <c r="N19" s="13">
        <f t="shared" si="8"/>
        <v>-4.4139981875845855</v>
      </c>
      <c r="O19" s="12" t="s">
        <v>226</v>
      </c>
    </row>
    <row r="20" spans="1:15" x14ac:dyDescent="0.25">
      <c r="A20" s="30">
        <v>9</v>
      </c>
      <c r="B20" s="31" t="s">
        <v>220</v>
      </c>
      <c r="C20" s="32">
        <v>4</v>
      </c>
      <c r="D20" s="35" t="s">
        <v>210</v>
      </c>
      <c r="E20" s="48" t="str">
        <f t="shared" si="0"/>
        <v>Significantly Different</v>
      </c>
      <c r="G20" s="12">
        <f t="shared" si="1"/>
        <v>4</v>
      </c>
      <c r="H20" s="12">
        <f t="shared" si="2"/>
        <v>6</v>
      </c>
      <c r="I20" s="12" t="str">
        <f t="shared" si="3"/>
        <v>+/-</v>
      </c>
      <c r="J20" s="12" t="str">
        <f t="shared" si="4"/>
        <v>0.2</v>
      </c>
      <c r="K20" s="13">
        <f t="shared" si="5"/>
        <v>0.12158054711246201</v>
      </c>
      <c r="L20" s="13">
        <f t="shared" si="6"/>
        <v>-0.60000000000000009</v>
      </c>
      <c r="M20" s="13">
        <f t="shared" si="7"/>
        <v>0.1359311840425404</v>
      </c>
      <c r="N20" s="13">
        <f t="shared" si="8"/>
        <v>-4.4139981875845855</v>
      </c>
      <c r="O20" s="12" t="s">
        <v>229</v>
      </c>
    </row>
    <row r="21" spans="1:15" x14ac:dyDescent="0.25">
      <c r="A21" s="30">
        <v>11</v>
      </c>
      <c r="B21" s="31" t="s">
        <v>236</v>
      </c>
      <c r="C21" s="32">
        <v>3.7</v>
      </c>
      <c r="D21" s="33" t="s">
        <v>228</v>
      </c>
      <c r="E21" s="48" t="str">
        <f t="shared" si="0"/>
        <v>Not Significantly Different</v>
      </c>
      <c r="G21" s="12">
        <f t="shared" si="1"/>
        <v>3.7</v>
      </c>
      <c r="H21" s="12">
        <f t="shared" si="2"/>
        <v>6</v>
      </c>
      <c r="I21" s="12" t="str">
        <f t="shared" si="3"/>
        <v>+/-</v>
      </c>
      <c r="J21" s="12" t="str">
        <f t="shared" si="4"/>
        <v>0.3</v>
      </c>
      <c r="K21" s="13">
        <f t="shared" si="5"/>
        <v>0.18237082066869301</v>
      </c>
      <c r="L21" s="13">
        <f t="shared" si="6"/>
        <v>-0.30000000000000027</v>
      </c>
      <c r="M21" s="13">
        <f t="shared" si="7"/>
        <v>0.19223572402239389</v>
      </c>
      <c r="N21" s="13">
        <f t="shared" si="8"/>
        <v>-1.5605840252930965</v>
      </c>
      <c r="O21" s="12" t="s">
        <v>231</v>
      </c>
    </row>
    <row r="22" spans="1:15" x14ac:dyDescent="0.25">
      <c r="A22" s="30">
        <v>11</v>
      </c>
      <c r="B22" s="31" t="s">
        <v>244</v>
      </c>
      <c r="C22" s="32">
        <v>3.7</v>
      </c>
      <c r="D22" s="33" t="s">
        <v>210</v>
      </c>
      <c r="E22" s="48" t="str">
        <f t="shared" si="0"/>
        <v>Significantly Different</v>
      </c>
      <c r="G22" s="12">
        <f t="shared" si="1"/>
        <v>3.7</v>
      </c>
      <c r="H22" s="12">
        <f t="shared" si="2"/>
        <v>6</v>
      </c>
      <c r="I22" s="12" t="str">
        <f t="shared" si="3"/>
        <v>+/-</v>
      </c>
      <c r="J22" s="12" t="str">
        <f t="shared" si="4"/>
        <v>0.2</v>
      </c>
      <c r="K22" s="13">
        <f t="shared" si="5"/>
        <v>0.12158054711246201</v>
      </c>
      <c r="L22" s="13">
        <f t="shared" si="6"/>
        <v>-0.30000000000000027</v>
      </c>
      <c r="M22" s="13">
        <f t="shared" si="7"/>
        <v>0.1359311840425404</v>
      </c>
      <c r="N22" s="13">
        <f t="shared" si="8"/>
        <v>-2.2069990937922945</v>
      </c>
      <c r="O22" s="12" t="s">
        <v>233</v>
      </c>
    </row>
    <row r="23" spans="1:15" x14ac:dyDescent="0.25">
      <c r="A23" s="30">
        <v>13</v>
      </c>
      <c r="B23" s="31" t="s">
        <v>226</v>
      </c>
      <c r="C23" s="32">
        <v>3.6</v>
      </c>
      <c r="D23" s="33" t="s">
        <v>255</v>
      </c>
      <c r="E23" s="48" t="str">
        <f t="shared" si="0"/>
        <v>Not Significantly Different</v>
      </c>
      <c r="G23" s="12">
        <f t="shared" si="1"/>
        <v>3.6</v>
      </c>
      <c r="H23" s="12">
        <f t="shared" si="2"/>
        <v>6</v>
      </c>
      <c r="I23" s="12" t="str">
        <f t="shared" si="3"/>
        <v>+/-</v>
      </c>
      <c r="J23" s="12" t="str">
        <f t="shared" si="4"/>
        <v>0.4</v>
      </c>
      <c r="K23" s="13">
        <f t="shared" si="5"/>
        <v>0.24316109422492402</v>
      </c>
      <c r="L23" s="13">
        <f t="shared" si="6"/>
        <v>-0.20000000000000018</v>
      </c>
      <c r="M23" s="13">
        <f t="shared" si="7"/>
        <v>0.25064471888253259</v>
      </c>
      <c r="N23" s="13">
        <f t="shared" si="8"/>
        <v>-0.79794220636953606</v>
      </c>
      <c r="O23" s="12" t="s">
        <v>221</v>
      </c>
    </row>
    <row r="24" spans="1:15" x14ac:dyDescent="0.25">
      <c r="A24" s="30">
        <v>14</v>
      </c>
      <c r="B24" s="31" t="s">
        <v>222</v>
      </c>
      <c r="C24" s="32">
        <v>3.4</v>
      </c>
      <c r="D24" s="33" t="s">
        <v>210</v>
      </c>
      <c r="E24" s="48" t="str">
        <f t="shared" si="0"/>
        <v>Not Significantly Different</v>
      </c>
      <c r="G24" s="12">
        <f t="shared" si="1"/>
        <v>3.4</v>
      </c>
      <c r="H24" s="12">
        <f t="shared" si="2"/>
        <v>6</v>
      </c>
      <c r="I24" s="12" t="str">
        <f t="shared" si="3"/>
        <v>+/-</v>
      </c>
      <c r="J24" s="12" t="str">
        <f t="shared" si="4"/>
        <v>0.2</v>
      </c>
      <c r="K24" s="13">
        <f t="shared" si="5"/>
        <v>0.12158054711246201</v>
      </c>
      <c r="L24" s="13">
        <f t="shared" si="6"/>
        <v>0</v>
      </c>
      <c r="M24" s="13">
        <f t="shared" si="7"/>
        <v>0.1359311840425404</v>
      </c>
      <c r="N24" s="13">
        <f t="shared" si="8"/>
        <v>0</v>
      </c>
      <c r="O24" s="12" t="s">
        <v>235</v>
      </c>
    </row>
    <row r="25" spans="1:15" x14ac:dyDescent="0.25">
      <c r="A25" s="30">
        <v>14</v>
      </c>
      <c r="B25" s="31" t="s">
        <v>247</v>
      </c>
      <c r="C25" s="32">
        <v>3.4</v>
      </c>
      <c r="D25" s="33" t="s">
        <v>210</v>
      </c>
      <c r="E25" s="48" t="str">
        <f t="shared" si="0"/>
        <v>Not Significantly Different</v>
      </c>
      <c r="G25" s="12">
        <f t="shared" si="1"/>
        <v>3.4</v>
      </c>
      <c r="H25" s="12">
        <f t="shared" si="2"/>
        <v>6</v>
      </c>
      <c r="I25" s="12" t="str">
        <f t="shared" si="3"/>
        <v>+/-</v>
      </c>
      <c r="J25" s="12" t="str">
        <f t="shared" si="4"/>
        <v>0.2</v>
      </c>
      <c r="K25" s="13">
        <f t="shared" si="5"/>
        <v>0.12158054711246201</v>
      </c>
      <c r="L25" s="13">
        <f t="shared" si="6"/>
        <v>0</v>
      </c>
      <c r="M25" s="13">
        <f t="shared" si="7"/>
        <v>0.1359311840425404</v>
      </c>
      <c r="N25" s="13">
        <f t="shared" si="8"/>
        <v>0</v>
      </c>
      <c r="O25" s="12" t="s">
        <v>237</v>
      </c>
    </row>
    <row r="26" spans="1:15" x14ac:dyDescent="0.25">
      <c r="A26" s="30">
        <v>16</v>
      </c>
      <c r="B26" s="31" t="s">
        <v>259</v>
      </c>
      <c r="C26" s="32">
        <v>3.3</v>
      </c>
      <c r="D26" s="33" t="s">
        <v>206</v>
      </c>
      <c r="E26" s="48" t="str">
        <f t="shared" si="0"/>
        <v>Not Significantly Different</v>
      </c>
      <c r="G26" s="12">
        <f t="shared" si="1"/>
        <v>3.3</v>
      </c>
      <c r="H26" s="12">
        <f t="shared" si="2"/>
        <v>6</v>
      </c>
      <c r="I26" s="12" t="str">
        <f t="shared" si="3"/>
        <v>+/-</v>
      </c>
      <c r="J26" s="12" t="str">
        <f t="shared" si="4"/>
        <v>0.1</v>
      </c>
      <c r="K26" s="13">
        <f t="shared" si="5"/>
        <v>6.0790273556231005E-2</v>
      </c>
      <c r="L26" s="13">
        <f t="shared" si="6"/>
        <v>0.10000000000000009</v>
      </c>
      <c r="M26" s="13">
        <f t="shared" si="7"/>
        <v>8.5970429323592404E-2</v>
      </c>
      <c r="N26" s="13">
        <f t="shared" si="8"/>
        <v>1.1631906550518718</v>
      </c>
      <c r="O26" s="12" t="s">
        <v>219</v>
      </c>
    </row>
    <row r="27" spans="1:15" x14ac:dyDescent="0.25">
      <c r="A27" s="30">
        <v>17</v>
      </c>
      <c r="B27" s="31" t="s">
        <v>252</v>
      </c>
      <c r="C27" s="32">
        <v>3.2</v>
      </c>
      <c r="D27" s="33" t="s">
        <v>228</v>
      </c>
      <c r="E27" s="48" t="str">
        <f t="shared" si="0"/>
        <v>Not Significantly Different</v>
      </c>
      <c r="G27" s="12">
        <f t="shared" si="1"/>
        <v>3.2</v>
      </c>
      <c r="H27" s="12">
        <f t="shared" si="2"/>
        <v>6</v>
      </c>
      <c r="I27" s="12" t="str">
        <f t="shared" si="3"/>
        <v>+/-</v>
      </c>
      <c r="J27" s="12" t="str">
        <f t="shared" si="4"/>
        <v>0.3</v>
      </c>
      <c r="K27" s="13">
        <f t="shared" si="5"/>
        <v>0.18237082066869301</v>
      </c>
      <c r="L27" s="13">
        <f t="shared" si="6"/>
        <v>0.19999999999999973</v>
      </c>
      <c r="M27" s="13">
        <f t="shared" si="7"/>
        <v>0.19223572402239389</v>
      </c>
      <c r="N27" s="13">
        <f t="shared" si="8"/>
        <v>1.0403893501953954</v>
      </c>
      <c r="O27" s="12" t="s">
        <v>236</v>
      </c>
    </row>
    <row r="28" spans="1:15" x14ac:dyDescent="0.25">
      <c r="A28" s="30">
        <v>17</v>
      </c>
      <c r="B28" s="31" t="s">
        <v>232</v>
      </c>
      <c r="C28" s="32">
        <v>3.2</v>
      </c>
      <c r="D28" s="33" t="s">
        <v>210</v>
      </c>
      <c r="E28" s="48" t="str">
        <f t="shared" si="0"/>
        <v>Not Significantly Different</v>
      </c>
      <c r="G28" s="12">
        <f t="shared" si="1"/>
        <v>3.2</v>
      </c>
      <c r="H28" s="12">
        <f t="shared" si="2"/>
        <v>6</v>
      </c>
      <c r="I28" s="12" t="str">
        <f t="shared" si="3"/>
        <v>+/-</v>
      </c>
      <c r="J28" s="12" t="str">
        <f t="shared" si="4"/>
        <v>0.2</v>
      </c>
      <c r="K28" s="13">
        <f t="shared" si="5"/>
        <v>0.12158054711246201</v>
      </c>
      <c r="L28" s="13">
        <f t="shared" si="6"/>
        <v>0.19999999999999973</v>
      </c>
      <c r="M28" s="13">
        <f t="shared" si="7"/>
        <v>0.1359311840425404</v>
      </c>
      <c r="N28" s="13">
        <f t="shared" si="8"/>
        <v>1.4713327291948597</v>
      </c>
      <c r="O28" s="12" t="s">
        <v>225</v>
      </c>
    </row>
    <row r="29" spans="1:15" x14ac:dyDescent="0.25">
      <c r="A29" s="30">
        <v>19</v>
      </c>
      <c r="B29" s="31" t="s">
        <v>240</v>
      </c>
      <c r="C29" s="32">
        <v>3.1</v>
      </c>
      <c r="D29" s="33" t="s">
        <v>210</v>
      </c>
      <c r="E29" s="48" t="str">
        <f t="shared" si="0"/>
        <v>Significantly Different</v>
      </c>
      <c r="G29" s="12">
        <f t="shared" si="1"/>
        <v>3.1</v>
      </c>
      <c r="H29" s="12">
        <f t="shared" si="2"/>
        <v>6</v>
      </c>
      <c r="I29" s="12" t="str">
        <f t="shared" si="3"/>
        <v>+/-</v>
      </c>
      <c r="J29" s="12" t="str">
        <f t="shared" si="4"/>
        <v>0.2</v>
      </c>
      <c r="K29" s="13">
        <f t="shared" si="5"/>
        <v>0.12158054711246201</v>
      </c>
      <c r="L29" s="13">
        <f t="shared" si="6"/>
        <v>0.29999999999999982</v>
      </c>
      <c r="M29" s="13">
        <f t="shared" si="7"/>
        <v>0.1359311840425404</v>
      </c>
      <c r="N29" s="13">
        <f t="shared" si="8"/>
        <v>2.2069990937922914</v>
      </c>
      <c r="O29" s="12" t="s">
        <v>241</v>
      </c>
    </row>
    <row r="30" spans="1:15" x14ac:dyDescent="0.25">
      <c r="A30" s="30">
        <v>19</v>
      </c>
      <c r="B30" s="31" t="s">
        <v>223</v>
      </c>
      <c r="C30" s="32">
        <v>3.1</v>
      </c>
      <c r="D30" s="33" t="s">
        <v>228</v>
      </c>
      <c r="E30" s="48" t="str">
        <f t="shared" si="0"/>
        <v>Not Significantly Different</v>
      </c>
      <c r="G30" s="12">
        <f t="shared" si="1"/>
        <v>3.1</v>
      </c>
      <c r="H30" s="12">
        <f t="shared" si="2"/>
        <v>6</v>
      </c>
      <c r="I30" s="12" t="str">
        <f t="shared" si="3"/>
        <v>+/-</v>
      </c>
      <c r="J30" s="12" t="str">
        <f t="shared" si="4"/>
        <v>0.3</v>
      </c>
      <c r="K30" s="13">
        <f t="shared" si="5"/>
        <v>0.18237082066869301</v>
      </c>
      <c r="L30" s="13">
        <f t="shared" si="6"/>
        <v>0.29999999999999982</v>
      </c>
      <c r="M30" s="13">
        <f t="shared" si="7"/>
        <v>0.19223572402239389</v>
      </c>
      <c r="N30" s="13">
        <f t="shared" si="8"/>
        <v>1.5605840252930943</v>
      </c>
      <c r="O30" s="12" t="s">
        <v>207</v>
      </c>
    </row>
    <row r="31" spans="1:15" x14ac:dyDescent="0.25">
      <c r="A31" s="30">
        <v>19</v>
      </c>
      <c r="B31" s="31" t="s">
        <v>227</v>
      </c>
      <c r="C31" s="32">
        <v>3.1</v>
      </c>
      <c r="D31" s="33" t="s">
        <v>228</v>
      </c>
      <c r="E31" s="48" t="str">
        <f t="shared" si="0"/>
        <v>Not Significantly Different</v>
      </c>
      <c r="G31" s="12">
        <f t="shared" si="1"/>
        <v>3.1</v>
      </c>
      <c r="H31" s="12">
        <f t="shared" si="2"/>
        <v>6</v>
      </c>
      <c r="I31" s="12" t="str">
        <f t="shared" si="3"/>
        <v>+/-</v>
      </c>
      <c r="J31" s="12" t="str">
        <f t="shared" si="4"/>
        <v>0.3</v>
      </c>
      <c r="K31" s="13">
        <f t="shared" si="5"/>
        <v>0.18237082066869301</v>
      </c>
      <c r="L31" s="13">
        <f t="shared" si="6"/>
        <v>0.29999999999999982</v>
      </c>
      <c r="M31" s="13">
        <f t="shared" si="7"/>
        <v>0.19223572402239389</v>
      </c>
      <c r="N31" s="13">
        <f t="shared" si="8"/>
        <v>1.5605840252930943</v>
      </c>
      <c r="O31" s="12" t="s">
        <v>244</v>
      </c>
    </row>
    <row r="32" spans="1:15" x14ac:dyDescent="0.25">
      <c r="A32" s="30">
        <v>19</v>
      </c>
      <c r="B32" s="31" t="s">
        <v>243</v>
      </c>
      <c r="C32" s="32">
        <v>3.1</v>
      </c>
      <c r="D32" s="33" t="s">
        <v>206</v>
      </c>
      <c r="E32" s="48" t="str">
        <f t="shared" si="0"/>
        <v>Significantly Different</v>
      </c>
      <c r="G32" s="12">
        <f t="shared" si="1"/>
        <v>3.1</v>
      </c>
      <c r="H32" s="12">
        <f t="shared" si="2"/>
        <v>6</v>
      </c>
      <c r="I32" s="12" t="str">
        <f t="shared" si="3"/>
        <v>+/-</v>
      </c>
      <c r="J32" s="12" t="str">
        <f t="shared" si="4"/>
        <v>0.1</v>
      </c>
      <c r="K32" s="13">
        <f t="shared" si="5"/>
        <v>6.0790273556231005E-2</v>
      </c>
      <c r="L32" s="13">
        <f t="shared" si="6"/>
        <v>0.29999999999999982</v>
      </c>
      <c r="M32" s="13">
        <f t="shared" si="7"/>
        <v>8.5970429323592404E-2</v>
      </c>
      <c r="N32" s="13">
        <f t="shared" si="8"/>
        <v>3.4895719651556099</v>
      </c>
      <c r="O32" s="12" t="s">
        <v>247</v>
      </c>
    </row>
    <row r="33" spans="1:15" x14ac:dyDescent="0.25">
      <c r="A33" s="30">
        <v>19</v>
      </c>
      <c r="B33" s="31" t="s">
        <v>245</v>
      </c>
      <c r="C33" s="32">
        <v>3.1</v>
      </c>
      <c r="D33" s="33" t="s">
        <v>228</v>
      </c>
      <c r="E33" s="48" t="str">
        <f t="shared" si="0"/>
        <v>Not Significantly Different</v>
      </c>
      <c r="G33" s="12">
        <f t="shared" si="1"/>
        <v>3.1</v>
      </c>
      <c r="H33" s="12">
        <f t="shared" si="2"/>
        <v>6</v>
      </c>
      <c r="I33" s="12" t="str">
        <f t="shared" si="3"/>
        <v>+/-</v>
      </c>
      <c r="J33" s="12" t="str">
        <f t="shared" si="4"/>
        <v>0.3</v>
      </c>
      <c r="K33" s="13">
        <f t="shared" si="5"/>
        <v>0.18237082066869301</v>
      </c>
      <c r="L33" s="13">
        <f t="shared" si="6"/>
        <v>0.29999999999999982</v>
      </c>
      <c r="M33" s="13">
        <f t="shared" si="7"/>
        <v>0.19223572402239389</v>
      </c>
      <c r="N33" s="13">
        <f t="shared" si="8"/>
        <v>1.5605840252930943</v>
      </c>
      <c r="O33" s="12" t="s">
        <v>249</v>
      </c>
    </row>
    <row r="34" spans="1:15" x14ac:dyDescent="0.25">
      <c r="A34" s="30">
        <v>24</v>
      </c>
      <c r="B34" s="31" t="s">
        <v>221</v>
      </c>
      <c r="C34" s="32">
        <v>3</v>
      </c>
      <c r="D34" s="33" t="s">
        <v>228</v>
      </c>
      <c r="E34" s="48" t="str">
        <f t="shared" si="0"/>
        <v>Significantly Different</v>
      </c>
      <c r="G34" s="12">
        <f t="shared" si="1"/>
        <v>3</v>
      </c>
      <c r="H34" s="12">
        <f t="shared" si="2"/>
        <v>6</v>
      </c>
      <c r="I34" s="12" t="str">
        <f t="shared" si="3"/>
        <v>+/-</v>
      </c>
      <c r="J34" s="12" t="str">
        <f t="shared" si="4"/>
        <v>0.3</v>
      </c>
      <c r="K34" s="13">
        <f t="shared" si="5"/>
        <v>0.18237082066869301</v>
      </c>
      <c r="L34" s="13">
        <f t="shared" si="6"/>
        <v>0.39999999999999991</v>
      </c>
      <c r="M34" s="13">
        <f t="shared" si="7"/>
        <v>0.19223572402239389</v>
      </c>
      <c r="N34" s="13">
        <f t="shared" si="8"/>
        <v>2.0807787003907929</v>
      </c>
      <c r="O34" s="12" t="s">
        <v>240</v>
      </c>
    </row>
    <row r="35" spans="1:15" x14ac:dyDescent="0.25">
      <c r="A35" s="30">
        <v>25</v>
      </c>
      <c r="B35" s="31" t="s">
        <v>215</v>
      </c>
      <c r="C35" s="32">
        <v>2.9</v>
      </c>
      <c r="D35" s="33" t="s">
        <v>210</v>
      </c>
      <c r="E35" s="48" t="str">
        <f t="shared" si="0"/>
        <v>Significantly Different</v>
      </c>
      <c r="G35" s="12">
        <f t="shared" si="1"/>
        <v>2.9</v>
      </c>
      <c r="H35" s="12">
        <f t="shared" si="2"/>
        <v>6</v>
      </c>
      <c r="I35" s="12" t="str">
        <f t="shared" si="3"/>
        <v>+/-</v>
      </c>
      <c r="J35" s="12" t="str">
        <f t="shared" si="4"/>
        <v>0.2</v>
      </c>
      <c r="K35" s="13">
        <f t="shared" si="5"/>
        <v>0.12158054711246201</v>
      </c>
      <c r="L35" s="13">
        <f t="shared" si="6"/>
        <v>0.5</v>
      </c>
      <c r="M35" s="13">
        <f t="shared" si="7"/>
        <v>0.1359311840425404</v>
      </c>
      <c r="N35" s="13">
        <f t="shared" si="8"/>
        <v>3.6783318229871544</v>
      </c>
      <c r="O35" s="12" t="s">
        <v>250</v>
      </c>
    </row>
    <row r="36" spans="1:15" x14ac:dyDescent="0.25">
      <c r="A36" s="30">
        <v>25</v>
      </c>
      <c r="B36" s="31" t="s">
        <v>229</v>
      </c>
      <c r="C36" s="32">
        <v>2.9</v>
      </c>
      <c r="D36" s="33" t="s">
        <v>206</v>
      </c>
      <c r="E36" s="48" t="str">
        <f t="shared" si="0"/>
        <v>Significantly Different</v>
      </c>
      <c r="G36" s="12">
        <f t="shared" si="1"/>
        <v>2.9</v>
      </c>
      <c r="H36" s="12">
        <f t="shared" si="2"/>
        <v>6</v>
      </c>
      <c r="I36" s="12" t="str">
        <f t="shared" si="3"/>
        <v>+/-</v>
      </c>
      <c r="J36" s="12" t="str">
        <f t="shared" si="4"/>
        <v>0.1</v>
      </c>
      <c r="K36" s="13">
        <f t="shared" si="5"/>
        <v>6.0790273556231005E-2</v>
      </c>
      <c r="L36" s="13">
        <f t="shared" si="6"/>
        <v>0.5</v>
      </c>
      <c r="M36" s="13">
        <f t="shared" si="7"/>
        <v>8.5970429323592404E-2</v>
      </c>
      <c r="N36" s="13">
        <f t="shared" si="8"/>
        <v>5.8159532752593535</v>
      </c>
      <c r="O36" s="12" t="s">
        <v>242</v>
      </c>
    </row>
    <row r="37" spans="1:15" x14ac:dyDescent="0.25">
      <c r="A37" s="30">
        <v>25</v>
      </c>
      <c r="B37" s="31" t="s">
        <v>249</v>
      </c>
      <c r="C37" s="32">
        <v>2.9</v>
      </c>
      <c r="D37" s="33" t="s">
        <v>206</v>
      </c>
      <c r="E37" s="48" t="str">
        <f t="shared" si="0"/>
        <v>Significantly Different</v>
      </c>
      <c r="G37" s="12">
        <f t="shared" si="1"/>
        <v>2.9</v>
      </c>
      <c r="H37" s="12">
        <f t="shared" si="2"/>
        <v>6</v>
      </c>
      <c r="I37" s="12" t="str">
        <f t="shared" si="3"/>
        <v>+/-</v>
      </c>
      <c r="J37" s="12" t="str">
        <f t="shared" si="4"/>
        <v>0.1</v>
      </c>
      <c r="K37" s="13">
        <f t="shared" si="5"/>
        <v>6.0790273556231005E-2</v>
      </c>
      <c r="L37" s="13">
        <f t="shared" si="6"/>
        <v>0.5</v>
      </c>
      <c r="M37" s="13">
        <f t="shared" si="7"/>
        <v>8.5970429323592404E-2</v>
      </c>
      <c r="N37" s="13">
        <f t="shared" si="8"/>
        <v>5.8159532752593535</v>
      </c>
      <c r="O37" s="12" t="s">
        <v>223</v>
      </c>
    </row>
    <row r="38" spans="1:15" x14ac:dyDescent="0.25">
      <c r="A38" s="30">
        <v>25</v>
      </c>
      <c r="B38" s="31" t="s">
        <v>261</v>
      </c>
      <c r="C38" s="32">
        <v>2.9</v>
      </c>
      <c r="D38" s="33" t="s">
        <v>206</v>
      </c>
      <c r="E38" s="48" t="str">
        <f t="shared" si="0"/>
        <v>Significantly Different</v>
      </c>
      <c r="G38" s="12">
        <f t="shared" si="1"/>
        <v>2.9</v>
      </c>
      <c r="H38" s="12">
        <f t="shared" si="2"/>
        <v>6</v>
      </c>
      <c r="I38" s="12" t="str">
        <f t="shared" si="3"/>
        <v>+/-</v>
      </c>
      <c r="J38" s="12" t="str">
        <f t="shared" si="4"/>
        <v>0.1</v>
      </c>
      <c r="K38" s="13">
        <f t="shared" si="5"/>
        <v>6.0790273556231005E-2</v>
      </c>
      <c r="L38" s="13">
        <f t="shared" si="6"/>
        <v>0.5</v>
      </c>
      <c r="M38" s="13">
        <f t="shared" si="7"/>
        <v>8.5970429323592404E-2</v>
      </c>
      <c r="N38" s="13">
        <f t="shared" si="8"/>
        <v>5.8159532752593535</v>
      </c>
      <c r="O38" s="12" t="s">
        <v>227</v>
      </c>
    </row>
    <row r="39" spans="1:15" x14ac:dyDescent="0.25">
      <c r="A39" s="30">
        <v>29</v>
      </c>
      <c r="B39" s="31" t="s">
        <v>242</v>
      </c>
      <c r="C39" s="32">
        <v>2.8</v>
      </c>
      <c r="D39" s="33" t="s">
        <v>206</v>
      </c>
      <c r="E39" s="48" t="str">
        <f t="shared" si="0"/>
        <v>Significantly Different</v>
      </c>
      <c r="G39" s="12">
        <f t="shared" si="1"/>
        <v>2.8</v>
      </c>
      <c r="H39" s="12">
        <f t="shared" si="2"/>
        <v>6</v>
      </c>
      <c r="I39" s="12" t="str">
        <f t="shared" si="3"/>
        <v>+/-</v>
      </c>
      <c r="J39" s="12" t="str">
        <f t="shared" si="4"/>
        <v>0.1</v>
      </c>
      <c r="K39" s="13">
        <f t="shared" si="5"/>
        <v>6.0790273556231005E-2</v>
      </c>
      <c r="L39" s="13">
        <f t="shared" si="6"/>
        <v>0.60000000000000009</v>
      </c>
      <c r="M39" s="13">
        <f t="shared" si="7"/>
        <v>8.5970429323592404E-2</v>
      </c>
      <c r="N39" s="13">
        <f t="shared" si="8"/>
        <v>6.979143930311225</v>
      </c>
      <c r="O39" s="12" t="s">
        <v>254</v>
      </c>
    </row>
    <row r="40" spans="1:15" x14ac:dyDescent="0.25">
      <c r="A40" s="30">
        <v>29</v>
      </c>
      <c r="B40" s="31" t="s">
        <v>257</v>
      </c>
      <c r="C40" s="32">
        <v>2.8</v>
      </c>
      <c r="D40" s="33" t="s">
        <v>210</v>
      </c>
      <c r="E40" s="48" t="str">
        <f t="shared" si="0"/>
        <v>Significantly Different</v>
      </c>
      <c r="G40" s="12">
        <f t="shared" si="1"/>
        <v>2.8</v>
      </c>
      <c r="H40" s="12">
        <f t="shared" si="2"/>
        <v>6</v>
      </c>
      <c r="I40" s="12" t="str">
        <f t="shared" si="3"/>
        <v>+/-</v>
      </c>
      <c r="J40" s="12" t="str">
        <f t="shared" si="4"/>
        <v>0.2</v>
      </c>
      <c r="K40" s="13">
        <f t="shared" si="5"/>
        <v>0.12158054711246201</v>
      </c>
      <c r="L40" s="13">
        <f t="shared" si="6"/>
        <v>0.60000000000000009</v>
      </c>
      <c r="M40" s="13">
        <f t="shared" si="7"/>
        <v>0.1359311840425404</v>
      </c>
      <c r="N40" s="13">
        <f t="shared" si="8"/>
        <v>4.4139981875845855</v>
      </c>
      <c r="O40" s="12" t="s">
        <v>214</v>
      </c>
    </row>
    <row r="41" spans="1:15" x14ac:dyDescent="0.25">
      <c r="A41" s="30">
        <v>31</v>
      </c>
      <c r="B41" s="31" t="s">
        <v>224</v>
      </c>
      <c r="C41" s="32">
        <v>2.7</v>
      </c>
      <c r="D41" s="33" t="s">
        <v>255</v>
      </c>
      <c r="E41" s="48" t="str">
        <f t="shared" si="0"/>
        <v>Significantly Different</v>
      </c>
      <c r="G41" s="12">
        <f t="shared" si="1"/>
        <v>2.7</v>
      </c>
      <c r="H41" s="12">
        <f t="shared" si="2"/>
        <v>6</v>
      </c>
      <c r="I41" s="12" t="str">
        <f t="shared" si="3"/>
        <v>+/-</v>
      </c>
      <c r="J41" s="12" t="str">
        <f t="shared" si="4"/>
        <v>0.4</v>
      </c>
      <c r="K41" s="13">
        <f t="shared" si="5"/>
        <v>0.24316109422492402</v>
      </c>
      <c r="L41" s="13">
        <f t="shared" si="6"/>
        <v>0.69999999999999973</v>
      </c>
      <c r="M41" s="13">
        <f t="shared" si="7"/>
        <v>0.25064471888253259</v>
      </c>
      <c r="N41" s="13">
        <f t="shared" si="8"/>
        <v>2.7927977222933729</v>
      </c>
      <c r="O41" s="12" t="s">
        <v>257</v>
      </c>
    </row>
    <row r="42" spans="1:15" x14ac:dyDescent="0.25">
      <c r="A42" s="30">
        <v>31</v>
      </c>
      <c r="B42" s="31" t="s">
        <v>231</v>
      </c>
      <c r="C42" s="32">
        <v>2.7</v>
      </c>
      <c r="D42" s="33" t="s">
        <v>206</v>
      </c>
      <c r="E42" s="48" t="str">
        <f t="shared" si="0"/>
        <v>Significantly Different</v>
      </c>
      <c r="G42" s="12">
        <f t="shared" si="1"/>
        <v>2.7</v>
      </c>
      <c r="H42" s="12">
        <f t="shared" si="2"/>
        <v>6</v>
      </c>
      <c r="I42" s="12" t="str">
        <f t="shared" si="3"/>
        <v>+/-</v>
      </c>
      <c r="J42" s="12" t="str">
        <f t="shared" si="4"/>
        <v>0.1</v>
      </c>
      <c r="K42" s="13">
        <f t="shared" si="5"/>
        <v>6.0790273556231005E-2</v>
      </c>
      <c r="L42" s="13">
        <f t="shared" si="6"/>
        <v>0.69999999999999973</v>
      </c>
      <c r="M42" s="13">
        <f t="shared" si="7"/>
        <v>8.5970429323592404E-2</v>
      </c>
      <c r="N42" s="13">
        <f t="shared" si="8"/>
        <v>8.1423345853630913</v>
      </c>
      <c r="O42" s="12" t="s">
        <v>252</v>
      </c>
    </row>
    <row r="43" spans="1:15" x14ac:dyDescent="0.25">
      <c r="A43" s="30">
        <v>31</v>
      </c>
      <c r="B43" s="31" t="s">
        <v>235</v>
      </c>
      <c r="C43" s="32">
        <v>2.7</v>
      </c>
      <c r="D43" s="33" t="s">
        <v>206</v>
      </c>
      <c r="E43" s="48" t="str">
        <f t="shared" si="0"/>
        <v>Significantly Different</v>
      </c>
      <c r="G43" s="12">
        <f t="shared" si="1"/>
        <v>2.7</v>
      </c>
      <c r="H43" s="12">
        <f t="shared" si="2"/>
        <v>6</v>
      </c>
      <c r="I43" s="12" t="str">
        <f t="shared" si="3"/>
        <v>+/-</v>
      </c>
      <c r="J43" s="12" t="str">
        <f t="shared" si="4"/>
        <v>0.1</v>
      </c>
      <c r="K43" s="13">
        <f t="shared" si="5"/>
        <v>6.0790273556231005E-2</v>
      </c>
      <c r="L43" s="13">
        <f t="shared" si="6"/>
        <v>0.69999999999999973</v>
      </c>
      <c r="M43" s="13">
        <f t="shared" si="7"/>
        <v>8.5970429323592404E-2</v>
      </c>
      <c r="N43" s="13">
        <f t="shared" si="8"/>
        <v>8.1423345853630913</v>
      </c>
      <c r="O43" s="12" t="s">
        <v>259</v>
      </c>
    </row>
    <row r="44" spans="1:15" x14ac:dyDescent="0.25">
      <c r="A44" s="30">
        <v>31</v>
      </c>
      <c r="B44" s="31" t="s">
        <v>237</v>
      </c>
      <c r="C44" s="32">
        <v>2.7</v>
      </c>
      <c r="D44" s="33" t="s">
        <v>210</v>
      </c>
      <c r="E44" s="48" t="str">
        <f t="shared" si="0"/>
        <v>Significantly Different</v>
      </c>
      <c r="G44" s="12">
        <f t="shared" si="1"/>
        <v>2.7</v>
      </c>
      <c r="H44" s="12">
        <f t="shared" si="2"/>
        <v>6</v>
      </c>
      <c r="I44" s="12" t="str">
        <f t="shared" si="3"/>
        <v>+/-</v>
      </c>
      <c r="J44" s="12" t="str">
        <f t="shared" si="4"/>
        <v>0.2</v>
      </c>
      <c r="K44" s="13">
        <f t="shared" si="5"/>
        <v>0.12158054711246201</v>
      </c>
      <c r="L44" s="13">
        <f t="shared" si="6"/>
        <v>0.69999999999999973</v>
      </c>
      <c r="M44" s="13">
        <f t="shared" si="7"/>
        <v>0.1359311840425404</v>
      </c>
      <c r="N44" s="13">
        <f t="shared" si="8"/>
        <v>5.1496645521820144</v>
      </c>
      <c r="O44" s="12" t="s">
        <v>261</v>
      </c>
    </row>
    <row r="45" spans="1:15" x14ac:dyDescent="0.25">
      <c r="A45" s="30">
        <v>31</v>
      </c>
      <c r="B45" s="31" t="s">
        <v>238</v>
      </c>
      <c r="C45" s="32">
        <v>2.7</v>
      </c>
      <c r="D45" s="33" t="s">
        <v>255</v>
      </c>
      <c r="E45" s="48" t="str">
        <f t="shared" si="0"/>
        <v>Significantly Different</v>
      </c>
      <c r="G45" s="12">
        <f t="shared" si="1"/>
        <v>2.7</v>
      </c>
      <c r="H45" s="12">
        <f t="shared" si="2"/>
        <v>6</v>
      </c>
      <c r="I45" s="12" t="str">
        <f t="shared" si="3"/>
        <v>+/-</v>
      </c>
      <c r="J45" s="12" t="str">
        <f t="shared" si="4"/>
        <v>0.4</v>
      </c>
      <c r="K45" s="13">
        <f t="shared" si="5"/>
        <v>0.24316109422492402</v>
      </c>
      <c r="L45" s="13">
        <f t="shared" si="6"/>
        <v>0.69999999999999973</v>
      </c>
      <c r="M45" s="13">
        <f t="shared" si="7"/>
        <v>0.25064471888253259</v>
      </c>
      <c r="N45" s="13">
        <f t="shared" si="8"/>
        <v>2.7927977222933729</v>
      </c>
      <c r="O45" s="12" t="s">
        <v>230</v>
      </c>
    </row>
    <row r="46" spans="1:15" x14ac:dyDescent="0.25">
      <c r="A46" s="30">
        <v>31</v>
      </c>
      <c r="B46" s="31" t="s">
        <v>258</v>
      </c>
      <c r="C46" s="32">
        <v>2.7</v>
      </c>
      <c r="D46" s="33" t="s">
        <v>206</v>
      </c>
      <c r="E46" s="48" t="str">
        <f t="shared" si="0"/>
        <v>Significantly Different</v>
      </c>
      <c r="G46" s="12">
        <f t="shared" si="1"/>
        <v>2.7</v>
      </c>
      <c r="H46" s="12">
        <f t="shared" si="2"/>
        <v>6</v>
      </c>
      <c r="I46" s="12" t="str">
        <f t="shared" si="3"/>
        <v>+/-</v>
      </c>
      <c r="J46" s="12" t="str">
        <f t="shared" si="4"/>
        <v>0.1</v>
      </c>
      <c r="K46" s="13">
        <f t="shared" si="5"/>
        <v>6.0790273556231005E-2</v>
      </c>
      <c r="L46" s="13">
        <f t="shared" si="6"/>
        <v>0.69999999999999973</v>
      </c>
      <c r="M46" s="13">
        <f t="shared" si="7"/>
        <v>8.5970429323592404E-2</v>
      </c>
      <c r="N46" s="13">
        <f t="shared" si="8"/>
        <v>8.1423345853630913</v>
      </c>
      <c r="O46" s="12" t="s">
        <v>243</v>
      </c>
    </row>
    <row r="47" spans="1:15" x14ac:dyDescent="0.25">
      <c r="A47" s="30">
        <v>37</v>
      </c>
      <c r="B47" s="31" t="s">
        <v>248</v>
      </c>
      <c r="C47" s="32">
        <v>2.6</v>
      </c>
      <c r="D47" s="33" t="s">
        <v>206</v>
      </c>
      <c r="E47" s="48" t="str">
        <f t="shared" si="0"/>
        <v>Significantly Different</v>
      </c>
      <c r="G47" s="12">
        <f t="shared" si="1"/>
        <v>2.6</v>
      </c>
      <c r="H47" s="12">
        <f t="shared" si="2"/>
        <v>6</v>
      </c>
      <c r="I47" s="12" t="str">
        <f t="shared" si="3"/>
        <v>+/-</v>
      </c>
      <c r="J47" s="12" t="str">
        <f t="shared" si="4"/>
        <v>0.1</v>
      </c>
      <c r="K47" s="13">
        <f t="shared" si="5"/>
        <v>6.0790273556231005E-2</v>
      </c>
      <c r="L47" s="13">
        <f t="shared" si="6"/>
        <v>0.79999999999999982</v>
      </c>
      <c r="M47" s="13">
        <f t="shared" si="7"/>
        <v>8.5970429323592404E-2</v>
      </c>
      <c r="N47" s="13">
        <f t="shared" si="8"/>
        <v>9.3055252404149638</v>
      </c>
      <c r="O47" s="12" t="s">
        <v>260</v>
      </c>
    </row>
    <row r="48" spans="1:15" x14ac:dyDescent="0.25">
      <c r="A48" s="30">
        <v>38</v>
      </c>
      <c r="B48" s="31" t="s">
        <v>234</v>
      </c>
      <c r="C48" s="32">
        <v>2.5</v>
      </c>
      <c r="D48" s="33" t="s">
        <v>210</v>
      </c>
      <c r="E48" s="48" t="str">
        <f t="shared" si="0"/>
        <v>Significantly Different</v>
      </c>
      <c r="G48" s="12">
        <f t="shared" si="1"/>
        <v>2.5</v>
      </c>
      <c r="H48" s="12">
        <f t="shared" si="2"/>
        <v>6</v>
      </c>
      <c r="I48" s="12" t="str">
        <f t="shared" si="3"/>
        <v>+/-</v>
      </c>
      <c r="J48" s="12" t="str">
        <f t="shared" si="4"/>
        <v>0.2</v>
      </c>
      <c r="K48" s="13">
        <f t="shared" si="5"/>
        <v>0.12158054711246201</v>
      </c>
      <c r="L48" s="13">
        <f t="shared" si="6"/>
        <v>0.89999999999999991</v>
      </c>
      <c r="M48" s="13">
        <f t="shared" si="7"/>
        <v>0.1359311840425404</v>
      </c>
      <c r="N48" s="13">
        <f t="shared" si="8"/>
        <v>6.6209972813768774</v>
      </c>
      <c r="O48" s="12" t="s">
        <v>239</v>
      </c>
    </row>
    <row r="49" spans="1:15" x14ac:dyDescent="0.25">
      <c r="A49" s="30">
        <v>39</v>
      </c>
      <c r="B49" s="31" t="s">
        <v>225</v>
      </c>
      <c r="C49" s="32">
        <v>2.4</v>
      </c>
      <c r="D49" s="33" t="s">
        <v>210</v>
      </c>
      <c r="E49" s="48" t="str">
        <f t="shared" si="0"/>
        <v>Significantly Different</v>
      </c>
      <c r="G49" s="12">
        <f t="shared" si="1"/>
        <v>2.4</v>
      </c>
      <c r="H49" s="12">
        <f t="shared" si="2"/>
        <v>6</v>
      </c>
      <c r="I49" s="12" t="str">
        <f t="shared" si="3"/>
        <v>+/-</v>
      </c>
      <c r="J49" s="12" t="str">
        <f t="shared" si="4"/>
        <v>0.2</v>
      </c>
      <c r="K49" s="13">
        <f t="shared" si="5"/>
        <v>0.12158054711246201</v>
      </c>
      <c r="L49" s="13">
        <f t="shared" si="6"/>
        <v>1</v>
      </c>
      <c r="M49" s="13">
        <f t="shared" si="7"/>
        <v>0.1359311840425404</v>
      </c>
      <c r="N49" s="13">
        <f t="shared" si="8"/>
        <v>7.3566636459743089</v>
      </c>
      <c r="O49" s="12" t="s">
        <v>248</v>
      </c>
    </row>
    <row r="50" spans="1:15" x14ac:dyDescent="0.25">
      <c r="A50" s="30">
        <v>39</v>
      </c>
      <c r="B50" s="31" t="s">
        <v>263</v>
      </c>
      <c r="C50" s="32">
        <v>2.4</v>
      </c>
      <c r="D50" s="33" t="s">
        <v>210</v>
      </c>
      <c r="E50" s="48" t="str">
        <f t="shared" si="0"/>
        <v>Significantly Different</v>
      </c>
      <c r="G50" s="12">
        <f t="shared" si="1"/>
        <v>2.4</v>
      </c>
      <c r="H50" s="12">
        <f t="shared" si="2"/>
        <v>6</v>
      </c>
      <c r="I50" s="12" t="str">
        <f t="shared" si="3"/>
        <v>+/-</v>
      </c>
      <c r="J50" s="12" t="str">
        <f t="shared" si="4"/>
        <v>0.2</v>
      </c>
      <c r="K50" s="13">
        <f t="shared" si="5"/>
        <v>0.12158054711246201</v>
      </c>
      <c r="L50" s="13">
        <f t="shared" si="6"/>
        <v>1</v>
      </c>
      <c r="M50" s="13">
        <f t="shared" si="7"/>
        <v>0.1359311840425404</v>
      </c>
      <c r="N50" s="13">
        <f t="shared" si="8"/>
        <v>7.3566636459743089</v>
      </c>
      <c r="O50" s="12" t="s">
        <v>245</v>
      </c>
    </row>
    <row r="51" spans="1:15" x14ac:dyDescent="0.25">
      <c r="A51" s="30">
        <v>39</v>
      </c>
      <c r="B51" s="31" t="s">
        <v>216</v>
      </c>
      <c r="C51" s="32">
        <v>2.4</v>
      </c>
      <c r="D51" s="33" t="s">
        <v>255</v>
      </c>
      <c r="E51" s="48" t="str">
        <f t="shared" si="0"/>
        <v>Significantly Different</v>
      </c>
      <c r="G51" s="12">
        <f t="shared" si="1"/>
        <v>2.4</v>
      </c>
      <c r="H51" s="12">
        <f t="shared" si="2"/>
        <v>6</v>
      </c>
      <c r="I51" s="12" t="str">
        <f t="shared" si="3"/>
        <v>+/-</v>
      </c>
      <c r="J51" s="12" t="str">
        <f t="shared" si="4"/>
        <v>0.4</v>
      </c>
      <c r="K51" s="13">
        <f t="shared" si="5"/>
        <v>0.24316109422492402</v>
      </c>
      <c r="L51" s="13">
        <f t="shared" si="6"/>
        <v>1</v>
      </c>
      <c r="M51" s="13">
        <f t="shared" si="7"/>
        <v>0.25064471888253259</v>
      </c>
      <c r="N51" s="13">
        <f t="shared" si="8"/>
        <v>3.9897110318476767</v>
      </c>
      <c r="O51" s="12" t="s">
        <v>263</v>
      </c>
    </row>
    <row r="52" spans="1:15" x14ac:dyDescent="0.25">
      <c r="A52" s="30">
        <v>42</v>
      </c>
      <c r="B52" s="31" t="s">
        <v>241</v>
      </c>
      <c r="C52" s="32">
        <v>2.2999999999999998</v>
      </c>
      <c r="D52" s="33" t="s">
        <v>210</v>
      </c>
      <c r="E52" s="48" t="str">
        <f t="shared" si="0"/>
        <v>Significantly Different</v>
      </c>
      <c r="G52" s="12">
        <f t="shared" si="1"/>
        <v>2.2999999999999998</v>
      </c>
      <c r="H52" s="12">
        <f t="shared" si="2"/>
        <v>6</v>
      </c>
      <c r="I52" s="12" t="str">
        <f t="shared" si="3"/>
        <v>+/-</v>
      </c>
      <c r="J52" s="12" t="str">
        <f t="shared" si="4"/>
        <v>0.2</v>
      </c>
      <c r="K52" s="13">
        <f t="shared" si="5"/>
        <v>0.12158054711246201</v>
      </c>
      <c r="L52" s="13">
        <f t="shared" si="6"/>
        <v>1.1000000000000001</v>
      </c>
      <c r="M52" s="13">
        <f t="shared" si="7"/>
        <v>0.1359311840425404</v>
      </c>
      <c r="N52" s="13">
        <f t="shared" si="8"/>
        <v>8.0923300105717395</v>
      </c>
      <c r="O52" s="12" t="s">
        <v>238</v>
      </c>
    </row>
    <row r="53" spans="1:15" x14ac:dyDescent="0.25">
      <c r="A53" s="30">
        <v>42</v>
      </c>
      <c r="B53" s="31" t="s">
        <v>230</v>
      </c>
      <c r="C53" s="32">
        <v>2.2999999999999998</v>
      </c>
      <c r="D53" s="33" t="s">
        <v>228</v>
      </c>
      <c r="E53" s="48" t="str">
        <f t="shared" si="0"/>
        <v>Significantly Different</v>
      </c>
      <c r="G53" s="12">
        <f t="shared" si="1"/>
        <v>2.2999999999999998</v>
      </c>
      <c r="H53" s="12">
        <f t="shared" si="2"/>
        <v>6</v>
      </c>
      <c r="I53" s="12" t="str">
        <f t="shared" si="3"/>
        <v>+/-</v>
      </c>
      <c r="J53" s="12" t="str">
        <f t="shared" si="4"/>
        <v>0.3</v>
      </c>
      <c r="K53" s="13">
        <f t="shared" si="5"/>
        <v>0.18237082066869301</v>
      </c>
      <c r="L53" s="13">
        <f t="shared" si="6"/>
        <v>1.1000000000000001</v>
      </c>
      <c r="M53" s="13">
        <f t="shared" si="7"/>
        <v>0.19223572402239389</v>
      </c>
      <c r="N53" s="13">
        <f t="shared" si="8"/>
        <v>5.7221414260746828</v>
      </c>
      <c r="O53" s="12" t="s">
        <v>251</v>
      </c>
    </row>
    <row r="54" spans="1:15" x14ac:dyDescent="0.25">
      <c r="A54" s="30">
        <v>44</v>
      </c>
      <c r="B54" s="31" t="s">
        <v>219</v>
      </c>
      <c r="C54" s="32">
        <v>2.2000000000000002</v>
      </c>
      <c r="D54" s="33" t="s">
        <v>210</v>
      </c>
      <c r="E54" s="48" t="str">
        <f t="shared" si="0"/>
        <v>Significantly Different</v>
      </c>
      <c r="G54" s="12">
        <f t="shared" si="1"/>
        <v>2.2000000000000002</v>
      </c>
      <c r="H54" s="12">
        <f t="shared" si="2"/>
        <v>6</v>
      </c>
      <c r="I54" s="12" t="str">
        <f t="shared" si="3"/>
        <v>+/-</v>
      </c>
      <c r="J54" s="12" t="str">
        <f t="shared" si="4"/>
        <v>0.2</v>
      </c>
      <c r="K54" s="13">
        <f t="shared" si="5"/>
        <v>0.12158054711246201</v>
      </c>
      <c r="L54" s="13">
        <f t="shared" si="6"/>
        <v>1.1999999999999997</v>
      </c>
      <c r="M54" s="13">
        <f t="shared" si="7"/>
        <v>0.1359311840425404</v>
      </c>
      <c r="N54" s="13">
        <f t="shared" si="8"/>
        <v>8.8279963751691675</v>
      </c>
      <c r="O54" s="12" t="s">
        <v>258</v>
      </c>
    </row>
    <row r="55" spans="1:15" x14ac:dyDescent="0.25">
      <c r="A55" s="30">
        <v>44</v>
      </c>
      <c r="B55" s="31" t="s">
        <v>207</v>
      </c>
      <c r="C55" s="32">
        <v>2.2000000000000002</v>
      </c>
      <c r="D55" s="33" t="s">
        <v>210</v>
      </c>
      <c r="E55" s="48" t="str">
        <f t="shared" si="0"/>
        <v>Significantly Different</v>
      </c>
      <c r="G55" s="12">
        <f t="shared" si="1"/>
        <v>2.2000000000000002</v>
      </c>
      <c r="H55" s="12">
        <f t="shared" si="2"/>
        <v>6</v>
      </c>
      <c r="I55" s="12" t="str">
        <f t="shared" si="3"/>
        <v>+/-</v>
      </c>
      <c r="J55" s="12" t="str">
        <f t="shared" si="4"/>
        <v>0.2</v>
      </c>
      <c r="K55" s="13">
        <f t="shared" si="5"/>
        <v>0.12158054711246201</v>
      </c>
      <c r="L55" s="13">
        <f t="shared" si="6"/>
        <v>1.1999999999999997</v>
      </c>
      <c r="M55" s="13">
        <f t="shared" si="7"/>
        <v>0.1359311840425404</v>
      </c>
      <c r="N55" s="13">
        <f t="shared" si="8"/>
        <v>8.8279963751691675</v>
      </c>
      <c r="O55" s="12" t="s">
        <v>232</v>
      </c>
    </row>
    <row r="56" spans="1:15" x14ac:dyDescent="0.25">
      <c r="A56" s="30">
        <v>44</v>
      </c>
      <c r="B56" s="31" t="s">
        <v>214</v>
      </c>
      <c r="C56" s="32">
        <v>2.2000000000000002</v>
      </c>
      <c r="D56" s="33" t="s">
        <v>210</v>
      </c>
      <c r="E56" s="48" t="str">
        <f t="shared" si="0"/>
        <v>Significantly Different</v>
      </c>
      <c r="G56" s="12">
        <f t="shared" si="1"/>
        <v>2.2000000000000002</v>
      </c>
      <c r="H56" s="12">
        <f t="shared" si="2"/>
        <v>6</v>
      </c>
      <c r="I56" s="12" t="str">
        <f t="shared" si="3"/>
        <v>+/-</v>
      </c>
      <c r="J56" s="12" t="str">
        <f t="shared" si="4"/>
        <v>0.2</v>
      </c>
      <c r="K56" s="13">
        <f t="shared" si="5"/>
        <v>0.12158054711246201</v>
      </c>
      <c r="L56" s="13">
        <f t="shared" si="6"/>
        <v>1.1999999999999997</v>
      </c>
      <c r="M56" s="13">
        <f t="shared" si="7"/>
        <v>0.1359311840425404</v>
      </c>
      <c r="N56" s="13">
        <f t="shared" si="8"/>
        <v>8.8279963751691675</v>
      </c>
      <c r="O56" s="12" t="s">
        <v>209</v>
      </c>
    </row>
    <row r="57" spans="1:15" x14ac:dyDescent="0.25">
      <c r="A57" s="30">
        <v>44</v>
      </c>
      <c r="B57" s="31" t="s">
        <v>251</v>
      </c>
      <c r="C57" s="32">
        <v>2.2000000000000002</v>
      </c>
      <c r="D57" s="33" t="s">
        <v>206</v>
      </c>
      <c r="E57" s="48" t="str">
        <f t="shared" si="0"/>
        <v>Significantly Different</v>
      </c>
      <c r="G57" s="12">
        <f t="shared" si="1"/>
        <v>2.2000000000000002</v>
      </c>
      <c r="H57" s="12">
        <f t="shared" si="2"/>
        <v>6</v>
      </c>
      <c r="I57" s="12" t="str">
        <f t="shared" si="3"/>
        <v>+/-</v>
      </c>
      <c r="J57" s="12" t="str">
        <f t="shared" si="4"/>
        <v>0.1</v>
      </c>
      <c r="K57" s="13">
        <f t="shared" si="5"/>
        <v>6.0790273556231005E-2</v>
      </c>
      <c r="L57" s="13">
        <f t="shared" si="6"/>
        <v>1.1999999999999997</v>
      </c>
      <c r="M57" s="13">
        <f t="shared" si="7"/>
        <v>8.5970429323592404E-2</v>
      </c>
      <c r="N57" s="13">
        <f t="shared" si="8"/>
        <v>13.958287860622445</v>
      </c>
      <c r="O57" s="12" t="s">
        <v>262</v>
      </c>
    </row>
    <row r="58" spans="1:15" x14ac:dyDescent="0.25">
      <c r="A58" s="30">
        <v>48</v>
      </c>
      <c r="B58" s="31" t="s">
        <v>208</v>
      </c>
      <c r="C58" s="32">
        <v>2.1</v>
      </c>
      <c r="D58" s="33" t="s">
        <v>210</v>
      </c>
      <c r="E58" s="48" t="str">
        <f t="shared" si="0"/>
        <v>Significantly Different</v>
      </c>
      <c r="G58" s="12">
        <f t="shared" si="1"/>
        <v>2.1</v>
      </c>
      <c r="H58" s="12">
        <f t="shared" si="2"/>
        <v>6</v>
      </c>
      <c r="I58" s="12" t="str">
        <f t="shared" si="3"/>
        <v>+/-</v>
      </c>
      <c r="J58" s="12" t="str">
        <f t="shared" si="4"/>
        <v>0.2</v>
      </c>
      <c r="K58" s="13">
        <f t="shared" si="5"/>
        <v>0.12158054711246201</v>
      </c>
      <c r="L58" s="13">
        <f t="shared" si="6"/>
        <v>1.2999999999999998</v>
      </c>
      <c r="M58" s="13">
        <f t="shared" si="7"/>
        <v>0.1359311840425404</v>
      </c>
      <c r="N58" s="13">
        <f t="shared" si="8"/>
        <v>9.563662739766599</v>
      </c>
      <c r="O58" s="12" t="s">
        <v>256</v>
      </c>
    </row>
    <row r="59" spans="1:15" x14ac:dyDescent="0.25">
      <c r="A59" s="30">
        <v>49</v>
      </c>
      <c r="B59" s="31" t="s">
        <v>209</v>
      </c>
      <c r="C59" s="32">
        <v>2</v>
      </c>
      <c r="D59" s="33" t="s">
        <v>228</v>
      </c>
      <c r="E59" s="48" t="str">
        <f t="shared" si="0"/>
        <v>Significantly Different</v>
      </c>
      <c r="G59" s="12">
        <f t="shared" si="1"/>
        <v>2</v>
      </c>
      <c r="H59" s="12">
        <f t="shared" si="2"/>
        <v>6</v>
      </c>
      <c r="I59" s="12" t="str">
        <f t="shared" si="3"/>
        <v>+/-</v>
      </c>
      <c r="J59" s="12" t="str">
        <f t="shared" si="4"/>
        <v>0.3</v>
      </c>
      <c r="K59" s="13">
        <f t="shared" si="5"/>
        <v>0.18237082066869301</v>
      </c>
      <c r="L59" s="13">
        <f t="shared" si="6"/>
        <v>1.4</v>
      </c>
      <c r="M59" s="13">
        <f t="shared" si="7"/>
        <v>0.19223572402239389</v>
      </c>
      <c r="N59" s="13">
        <f t="shared" si="8"/>
        <v>7.282725451367777</v>
      </c>
      <c r="O59" s="12" t="s">
        <v>212</v>
      </c>
    </row>
    <row r="60" spans="1:15" x14ac:dyDescent="0.25">
      <c r="A60" s="30">
        <v>50</v>
      </c>
      <c r="B60" s="31" t="s">
        <v>212</v>
      </c>
      <c r="C60" s="32">
        <v>1.9</v>
      </c>
      <c r="D60" s="33" t="s">
        <v>210</v>
      </c>
      <c r="E60" s="48" t="str">
        <f t="shared" si="0"/>
        <v>Significantly Different</v>
      </c>
      <c r="G60" s="12">
        <f t="shared" si="1"/>
        <v>1.9</v>
      </c>
      <c r="H60" s="12">
        <f t="shared" si="2"/>
        <v>6</v>
      </c>
      <c r="I60" s="12" t="str">
        <f t="shared" si="3"/>
        <v>+/-</v>
      </c>
      <c r="J60" s="12" t="str">
        <f t="shared" si="4"/>
        <v>0.2</v>
      </c>
      <c r="K60" s="13">
        <f t="shared" si="5"/>
        <v>0.12158054711246201</v>
      </c>
      <c r="L60" s="13">
        <f t="shared" si="6"/>
        <v>1.5</v>
      </c>
      <c r="M60" s="13">
        <f t="shared" si="7"/>
        <v>0.1359311840425404</v>
      </c>
      <c r="N60" s="13">
        <f t="shared" si="8"/>
        <v>11.034995468961462</v>
      </c>
      <c r="O60" s="12" t="s">
        <v>234</v>
      </c>
    </row>
    <row r="61" spans="1:15" x14ac:dyDescent="0.25">
      <c r="A61" s="30">
        <v>51</v>
      </c>
      <c r="B61" s="31" t="s">
        <v>250</v>
      </c>
      <c r="C61" s="32">
        <v>1.5</v>
      </c>
      <c r="D61" s="33" t="s">
        <v>210</v>
      </c>
      <c r="E61" s="48" t="str">
        <f t="shared" si="0"/>
        <v>Significantly Different</v>
      </c>
      <c r="G61" s="12">
        <f t="shared" si="1"/>
        <v>1.5</v>
      </c>
      <c r="H61" s="12">
        <f t="shared" si="2"/>
        <v>6</v>
      </c>
      <c r="I61" s="12" t="str">
        <f t="shared" si="3"/>
        <v>+/-</v>
      </c>
      <c r="J61" s="12" t="str">
        <f t="shared" si="4"/>
        <v>0.2</v>
      </c>
      <c r="K61" s="13">
        <f t="shared" si="5"/>
        <v>0.12158054711246201</v>
      </c>
      <c r="L61" s="13">
        <f t="shared" si="6"/>
        <v>1.9</v>
      </c>
      <c r="M61" s="13">
        <f t="shared" si="7"/>
        <v>0.1359311840425404</v>
      </c>
      <c r="N61" s="13">
        <f t="shared" si="8"/>
        <v>13.977660927351186</v>
      </c>
      <c r="O61" s="12" t="s">
        <v>216</v>
      </c>
    </row>
    <row r="62" spans="1:15" ht="15.75" thickBot="1" x14ac:dyDescent="0.3">
      <c r="A62" s="36"/>
      <c r="B62" s="37" t="s">
        <v>264</v>
      </c>
      <c r="C62" s="38">
        <v>4.8</v>
      </c>
      <c r="D62" s="39" t="s">
        <v>228</v>
      </c>
      <c r="E62" s="49" t="str">
        <f t="shared" si="0"/>
        <v>Significantly Different</v>
      </c>
      <c r="G62" s="12">
        <f t="shared" si="1"/>
        <v>4.8</v>
      </c>
      <c r="H62" s="12">
        <f t="shared" si="2"/>
        <v>6</v>
      </c>
      <c r="I62" s="12" t="str">
        <f t="shared" si="3"/>
        <v>+/-</v>
      </c>
      <c r="J62" s="12" t="str">
        <f t="shared" si="4"/>
        <v>0.3</v>
      </c>
      <c r="K62" s="13">
        <f t="shared" si="5"/>
        <v>0.18237082066869301</v>
      </c>
      <c r="L62" s="13">
        <f t="shared" si="6"/>
        <v>-1.4</v>
      </c>
      <c r="M62" s="13">
        <f t="shared" si="7"/>
        <v>0.19223572402239389</v>
      </c>
      <c r="N62" s="13">
        <f t="shared" si="8"/>
        <v>-7.282725451367777</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503" priority="5" operator="equal">
      <formula>"State Selected"</formula>
    </cfRule>
    <cfRule type="cellIs" dxfId="502" priority="6" operator="equal">
      <formula>"Not Significantly Different"</formula>
    </cfRule>
  </conditionalFormatting>
  <conditionalFormatting sqref="E10:E62">
    <cfRule type="cellIs" dxfId="501" priority="1" operator="equal">
      <formula>"OTHER ERROR"</formula>
    </cfRule>
    <cfRule type="cellIs" dxfId="500" priority="2" operator="equal">
      <formula>"Statistical Test not applicable"</formula>
    </cfRule>
    <cfRule type="cellIs" dxfId="499" priority="3" operator="equal">
      <formula>"Geography Selected"</formula>
    </cfRule>
    <cfRule type="cellIs" dxfId="498"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A945C731-1AF4-413C-9D6C-539C2A5DCA82}">
      <formula1>$O$10:$O$62</formula1>
    </dataValidation>
  </dataValidation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18BCB-1C24-470E-A461-3449046CBA19}">
  <sheetPr codeName="Sheet176"/>
  <dimension ref="A1:P73"/>
  <sheetViews>
    <sheetView zoomScaleNormal="100" workbookViewId="0">
      <pane ySplit="9" topLeftCell="A37" activePane="bottomLeft" state="frozen"/>
      <selection pane="bottomLeft"/>
    </sheetView>
  </sheetViews>
  <sheetFormatPr defaultRowHeight="15" x14ac:dyDescent="0.25"/>
  <cols>
    <col min="1" max="1" width="22.42578125" style="12" customWidth="1"/>
    <col min="2" max="2" width="18.7109375" style="12" bestFit="1" customWidth="1"/>
    <col min="3" max="3" width="11.85546875" style="12" bestFit="1" customWidth="1"/>
    <col min="4" max="4" width="19" style="12" bestFit="1" customWidth="1"/>
    <col min="5" max="5" width="29.140625" style="42" bestFit="1" customWidth="1"/>
    <col min="6" max="6" width="1.42578125" style="12" customWidth="1"/>
    <col min="7" max="7" width="9.7109375" style="12" hidden="1" customWidth="1"/>
    <col min="8" max="8" width="22.85546875" style="12" hidden="1" customWidth="1"/>
    <col min="9" max="9" width="24.42578125" style="12" hidden="1" customWidth="1"/>
    <col min="10" max="10" width="16.42578125" style="12" hidden="1" customWidth="1"/>
    <col min="11" max="11" width="17.85546875" style="13" hidden="1" customWidth="1"/>
    <col min="12" max="12" width="12" style="12" hidden="1" customWidth="1"/>
    <col min="13" max="13" width="14.7109375" style="12" hidden="1" customWidth="1"/>
    <col min="14" max="14" width="8.7109375" style="12" hidden="1" customWidth="1"/>
    <col min="15" max="15" width="38.85546875" style="12" hidden="1" customWidth="1"/>
    <col min="16" max="16384" width="9.140625" style="12"/>
  </cols>
  <sheetData>
    <row r="1" spans="1:16" x14ac:dyDescent="0.25">
      <c r="A1" s="14" t="s">
        <v>179</v>
      </c>
      <c r="B1" s="12" t="s">
        <v>175</v>
      </c>
    </row>
    <row r="2" spans="1:16" x14ac:dyDescent="0.25">
      <c r="A2" s="14" t="s">
        <v>181</v>
      </c>
      <c r="B2" s="12" t="s">
        <v>796</v>
      </c>
    </row>
    <row r="3" spans="1:16" ht="15.75" thickBot="1" x14ac:dyDescent="0.3"/>
    <row r="4" spans="1:16" ht="15.75" thickBot="1" x14ac:dyDescent="0.3">
      <c r="A4" s="15" t="s">
        <v>183</v>
      </c>
      <c r="B4" s="16" t="s">
        <v>184</v>
      </c>
      <c r="C4" s="17" t="s">
        <v>185</v>
      </c>
      <c r="D4" s="18"/>
      <c r="H4" s="19" t="s">
        <v>186</v>
      </c>
      <c r="I4" s="12">
        <v>1.645</v>
      </c>
      <c r="K4" s="20"/>
      <c r="L4" s="21"/>
      <c r="M4" s="21"/>
      <c r="N4" s="21"/>
      <c r="O4" s="21"/>
      <c r="P4" s="21"/>
    </row>
    <row r="5" spans="1:16" ht="15.75" thickBot="1" x14ac:dyDescent="0.3">
      <c r="A5" s="15"/>
      <c r="B5" s="21"/>
      <c r="K5" s="20"/>
      <c r="L5" s="21"/>
      <c r="M5" s="21"/>
      <c r="N5" s="21"/>
      <c r="O5" s="21"/>
      <c r="P5" s="21"/>
    </row>
    <row r="6" spans="1:16" x14ac:dyDescent="0.25">
      <c r="A6" s="15" t="s">
        <v>187</v>
      </c>
      <c r="B6" s="45">
        <f>VLOOKUP($B$4,$B$10:$D$62,2,FALSE)</f>
        <v>5.2</v>
      </c>
      <c r="C6" s="12" t="s">
        <v>188</v>
      </c>
      <c r="H6" s="19" t="s">
        <v>189</v>
      </c>
      <c r="I6" s="12">
        <f>VLOOKUP($B$4,$B$9:$K$62,6,FALSE)</f>
        <v>5.2</v>
      </c>
      <c r="K6" s="23"/>
      <c r="L6" s="21"/>
      <c r="M6" s="21"/>
      <c r="N6" s="21"/>
      <c r="O6" s="21"/>
      <c r="P6" s="21"/>
    </row>
    <row r="7" spans="1:16" ht="15.75" thickBot="1" x14ac:dyDescent="0.3">
      <c r="A7" s="15" t="s">
        <v>190</v>
      </c>
      <c r="B7" s="46" t="str">
        <f>VLOOKUP($B$4,$B$10:$D$62,3,FALSE)</f>
        <v>+/-0.1</v>
      </c>
      <c r="C7" s="12" t="s">
        <v>191</v>
      </c>
      <c r="H7" s="19" t="s">
        <v>192</v>
      </c>
      <c r="I7" s="25">
        <f>VLOOKUP($B$4,$B$9:$K$62,10,FALSE)</f>
        <v>6.0790273556231005E-2</v>
      </c>
      <c r="K7" s="26"/>
      <c r="L7" s="21"/>
      <c r="M7" s="21"/>
      <c r="N7" s="21"/>
      <c r="O7" s="21"/>
      <c r="P7" s="21"/>
    </row>
    <row r="8" spans="1:16" ht="15.75" thickBot="1" x14ac:dyDescent="0.3"/>
    <row r="9" spans="1:16" ht="15.75" thickBot="1" x14ac:dyDescent="0.3">
      <c r="A9" s="27" t="s">
        <v>193</v>
      </c>
      <c r="B9" s="28" t="s">
        <v>194</v>
      </c>
      <c r="C9" s="28" t="s">
        <v>195</v>
      </c>
      <c r="D9" s="28" t="s">
        <v>196</v>
      </c>
      <c r="E9" s="47" t="s">
        <v>197</v>
      </c>
      <c r="F9" s="19"/>
      <c r="G9" s="19" t="s">
        <v>195</v>
      </c>
      <c r="H9" s="19" t="s">
        <v>198</v>
      </c>
      <c r="I9" s="19" t="s">
        <v>199</v>
      </c>
      <c r="J9" s="19" t="s">
        <v>200</v>
      </c>
      <c r="K9" s="26" t="s">
        <v>201</v>
      </c>
      <c r="L9" s="19" t="s">
        <v>202</v>
      </c>
      <c r="M9" s="19" t="s">
        <v>203</v>
      </c>
      <c r="N9" s="19" t="s">
        <v>204</v>
      </c>
      <c r="O9" s="19" t="s">
        <v>205</v>
      </c>
      <c r="P9" s="19"/>
    </row>
    <row r="10" spans="1:16" x14ac:dyDescent="0.25">
      <c r="A10" s="30"/>
      <c r="B10" s="31" t="s">
        <v>184</v>
      </c>
      <c r="C10" s="32">
        <v>5.2</v>
      </c>
      <c r="D10" s="33"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12">
        <f>IF(ISNUMBER(C10),C10,"NAN")</f>
        <v>5.2</v>
      </c>
      <c r="H10" s="12">
        <f>LEN(TRIM(D10))</f>
        <v>6</v>
      </c>
      <c r="I10" s="12" t="str">
        <f>IF(H10&gt;=3,MID(TRIM(D10),1,3),"NO")</f>
        <v>+/-</v>
      </c>
      <c r="J10" s="12" t="str">
        <f>IF(TRIM(I10)="+/-",MID(TRIM(D10),4,H10-3),D10)</f>
        <v>0.1</v>
      </c>
      <c r="K10" s="13">
        <f>IF(TRIM(J10)="*****",0,IF(ISERROR(VALUE(J10)),"NA",VALUE(J10/$I$4)))</f>
        <v>6.0790273556231005E-2</v>
      </c>
      <c r="L10" s="13">
        <f>IF(AND(ISNUMBER(G10),ISNUMBER($I$6)),$I$6-G10,"N/A")</f>
        <v>0</v>
      </c>
      <c r="M10" s="13">
        <f>IF(AND(ISNUMBER(K10),ISNUMBER($I$7)),SQRT(K10^2+($I$7)^2),"N/A")</f>
        <v>8.5970429323592404E-2</v>
      </c>
      <c r="N10" s="13">
        <f>IF(AND(ISNUMBER(L10),ISNUMBER(M10),M10&lt;&gt;0),L10/M10,"NA")</f>
        <v>0</v>
      </c>
      <c r="O10" s="12" t="s">
        <v>184</v>
      </c>
    </row>
    <row r="11" spans="1:16" x14ac:dyDescent="0.25">
      <c r="A11" s="30">
        <v>1</v>
      </c>
      <c r="B11" s="31" t="s">
        <v>258</v>
      </c>
      <c r="C11" s="32">
        <v>11.2</v>
      </c>
      <c r="D11" s="35" t="s">
        <v>228</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12">
        <f t="shared" ref="G11:G62" si="1">IF(ISNUMBER(C11),C11,"NAN")</f>
        <v>11.2</v>
      </c>
      <c r="H11" s="12">
        <f t="shared" ref="H11:H62" si="2">LEN(TRIM(D11))</f>
        <v>6</v>
      </c>
      <c r="I11" s="12" t="str">
        <f t="shared" ref="I11:I62" si="3">IF(H11&gt;=3,MID(TRIM(D11),1,3),"NO")</f>
        <v>+/-</v>
      </c>
      <c r="J11" s="12" t="str">
        <f t="shared" ref="J11:J62" si="4">IF(TRIM(I11)="+/-",MID(TRIM(D11),4,H11-3),D11)</f>
        <v>0.3</v>
      </c>
      <c r="K11" s="13">
        <f t="shared" ref="K11:K62" si="5">IF(TRIM(J11)="*****",0,IF(ISERROR(VALUE(J11)),"NA",VALUE(J11/$I$4)))</f>
        <v>0.18237082066869301</v>
      </c>
      <c r="L11" s="13">
        <f t="shared" ref="L11:L62" si="6">IF(AND(ISNUMBER(G11),ISNUMBER($I$6)),$I$6-G11,"N/A")</f>
        <v>-5.9999999999999991</v>
      </c>
      <c r="M11" s="13">
        <f t="shared" ref="M11:M62" si="7">IF(AND(ISNUMBER(K11),ISNUMBER($I$7)),SQRT(K11^2+($I$7)^2),"N/A")</f>
        <v>0.19223572402239389</v>
      </c>
      <c r="N11" s="13">
        <f>IF(AND(ISNUMBER(L11),ISNUMBER(M11),M11&lt;&gt;0),L11/M11,"NA")</f>
        <v>-31.211680505861899</v>
      </c>
      <c r="O11" s="12" t="s">
        <v>208</v>
      </c>
    </row>
    <row r="12" spans="1:16" x14ac:dyDescent="0.25">
      <c r="A12" s="30">
        <v>2</v>
      </c>
      <c r="B12" s="31" t="s">
        <v>211</v>
      </c>
      <c r="C12" s="32">
        <v>9.4</v>
      </c>
      <c r="D12" s="33" t="s">
        <v>333</v>
      </c>
      <c r="E12" s="48" t="str">
        <f t="shared" si="0"/>
        <v>Significantly Different</v>
      </c>
      <c r="G12" s="12">
        <f t="shared" si="1"/>
        <v>9.4</v>
      </c>
      <c r="H12" s="12">
        <f t="shared" si="2"/>
        <v>6</v>
      </c>
      <c r="I12" s="12" t="str">
        <f t="shared" si="3"/>
        <v>+/-</v>
      </c>
      <c r="J12" s="12" t="str">
        <f t="shared" si="4"/>
        <v>1.3</v>
      </c>
      <c r="K12" s="13">
        <f t="shared" si="5"/>
        <v>0.79027355623100304</v>
      </c>
      <c r="L12" s="13">
        <f t="shared" si="6"/>
        <v>-4.2</v>
      </c>
      <c r="M12" s="13">
        <f t="shared" si="7"/>
        <v>0.79260819516141623</v>
      </c>
      <c r="N12" s="13">
        <f t="shared" ref="N12:N62" si="8">IF(AND(ISNUMBER(L12),ISNUMBER(M12),M12&lt;&gt;0),L12/M12,"NA")</f>
        <v>-5.2989611079464831</v>
      </c>
      <c r="O12" s="12" t="s">
        <v>211</v>
      </c>
    </row>
    <row r="13" spans="1:16" x14ac:dyDescent="0.25">
      <c r="A13" s="30">
        <v>3</v>
      </c>
      <c r="B13" s="31" t="s">
        <v>213</v>
      </c>
      <c r="C13" s="32">
        <v>8.4</v>
      </c>
      <c r="D13" s="33" t="s">
        <v>217</v>
      </c>
      <c r="E13" s="48" t="str">
        <f t="shared" si="0"/>
        <v>Significantly Different</v>
      </c>
      <c r="G13" s="12">
        <f t="shared" si="1"/>
        <v>8.4</v>
      </c>
      <c r="H13" s="12">
        <f t="shared" si="2"/>
        <v>6</v>
      </c>
      <c r="I13" s="12" t="str">
        <f t="shared" si="3"/>
        <v>+/-</v>
      </c>
      <c r="J13" s="12" t="str">
        <f t="shared" si="4"/>
        <v>0.5</v>
      </c>
      <c r="K13" s="13">
        <f t="shared" si="5"/>
        <v>0.303951367781155</v>
      </c>
      <c r="L13" s="13">
        <f t="shared" si="6"/>
        <v>-3.2</v>
      </c>
      <c r="M13" s="13">
        <f t="shared" si="7"/>
        <v>0.30997079109986531</v>
      </c>
      <c r="N13" s="13">
        <f t="shared" si="8"/>
        <v>-10.32355335367401</v>
      </c>
      <c r="O13" s="12" t="s">
        <v>213</v>
      </c>
    </row>
    <row r="14" spans="1:16" x14ac:dyDescent="0.25">
      <c r="A14" s="30">
        <v>4</v>
      </c>
      <c r="B14" s="31" t="s">
        <v>260</v>
      </c>
      <c r="C14" s="32">
        <v>8.1999999999999993</v>
      </c>
      <c r="D14" s="33" t="s">
        <v>255</v>
      </c>
      <c r="E14" s="48" t="str">
        <f t="shared" si="0"/>
        <v>Significantly Different</v>
      </c>
      <c r="G14" s="12">
        <f t="shared" si="1"/>
        <v>8.1999999999999993</v>
      </c>
      <c r="H14" s="12">
        <f t="shared" si="2"/>
        <v>6</v>
      </c>
      <c r="I14" s="12" t="str">
        <f t="shared" si="3"/>
        <v>+/-</v>
      </c>
      <c r="J14" s="12" t="str">
        <f t="shared" si="4"/>
        <v>0.4</v>
      </c>
      <c r="K14" s="13">
        <f t="shared" si="5"/>
        <v>0.24316109422492402</v>
      </c>
      <c r="L14" s="13">
        <f t="shared" si="6"/>
        <v>-2.9999999999999991</v>
      </c>
      <c r="M14" s="13">
        <f t="shared" si="7"/>
        <v>0.25064471888253259</v>
      </c>
      <c r="N14" s="13">
        <f t="shared" si="8"/>
        <v>-11.969133095543027</v>
      </c>
      <c r="O14" s="12" t="s">
        <v>215</v>
      </c>
    </row>
    <row r="15" spans="1:16" x14ac:dyDescent="0.25">
      <c r="A15" s="30">
        <v>5</v>
      </c>
      <c r="B15" s="31" t="s">
        <v>231</v>
      </c>
      <c r="C15" s="32">
        <v>8.1</v>
      </c>
      <c r="D15" s="33" t="s">
        <v>217</v>
      </c>
      <c r="E15" s="48" t="str">
        <f t="shared" si="0"/>
        <v>Significantly Different</v>
      </c>
      <c r="G15" s="12">
        <f t="shared" si="1"/>
        <v>8.1</v>
      </c>
      <c r="H15" s="12">
        <f t="shared" si="2"/>
        <v>6</v>
      </c>
      <c r="I15" s="12" t="str">
        <f t="shared" si="3"/>
        <v>+/-</v>
      </c>
      <c r="J15" s="12" t="str">
        <f t="shared" si="4"/>
        <v>0.5</v>
      </c>
      <c r="K15" s="13">
        <f t="shared" si="5"/>
        <v>0.303951367781155</v>
      </c>
      <c r="L15" s="13">
        <f t="shared" si="6"/>
        <v>-2.8999999999999995</v>
      </c>
      <c r="M15" s="13">
        <f t="shared" si="7"/>
        <v>0.30997079109986531</v>
      </c>
      <c r="N15" s="13">
        <f t="shared" si="8"/>
        <v>-9.3557202267670689</v>
      </c>
      <c r="O15" s="12" t="s">
        <v>218</v>
      </c>
    </row>
    <row r="16" spans="1:16" x14ac:dyDescent="0.25">
      <c r="A16" s="30">
        <v>6</v>
      </c>
      <c r="B16" s="31" t="s">
        <v>254</v>
      </c>
      <c r="C16" s="32">
        <v>8</v>
      </c>
      <c r="D16" s="33" t="s">
        <v>246</v>
      </c>
      <c r="E16" s="48" t="str">
        <f t="shared" si="0"/>
        <v>Significantly Different</v>
      </c>
      <c r="G16" s="12">
        <f t="shared" si="1"/>
        <v>8</v>
      </c>
      <c r="H16" s="12">
        <f t="shared" si="2"/>
        <v>6</v>
      </c>
      <c r="I16" s="12" t="str">
        <f t="shared" si="3"/>
        <v>+/-</v>
      </c>
      <c r="J16" s="12" t="str">
        <f t="shared" si="4"/>
        <v>0.9</v>
      </c>
      <c r="K16" s="13">
        <f t="shared" si="5"/>
        <v>0.54711246200607899</v>
      </c>
      <c r="L16" s="13">
        <f t="shared" si="6"/>
        <v>-2.8</v>
      </c>
      <c r="M16" s="13">
        <f t="shared" si="7"/>
        <v>0.55047933970440222</v>
      </c>
      <c r="N16" s="13">
        <f t="shared" si="8"/>
        <v>-5.086476091007432</v>
      </c>
      <c r="O16" s="12" t="s">
        <v>220</v>
      </c>
    </row>
    <row r="17" spans="1:15" x14ac:dyDescent="0.25">
      <c r="A17" s="30">
        <v>7</v>
      </c>
      <c r="B17" s="31" t="s">
        <v>229</v>
      </c>
      <c r="C17" s="32">
        <v>7.6</v>
      </c>
      <c r="D17" s="33" t="s">
        <v>228</v>
      </c>
      <c r="E17" s="48" t="str">
        <f t="shared" si="0"/>
        <v>Significantly Different</v>
      </c>
      <c r="G17" s="12">
        <f t="shared" si="1"/>
        <v>7.6</v>
      </c>
      <c r="H17" s="12">
        <f t="shared" si="2"/>
        <v>6</v>
      </c>
      <c r="I17" s="12" t="str">
        <f t="shared" si="3"/>
        <v>+/-</v>
      </c>
      <c r="J17" s="12" t="str">
        <f t="shared" si="4"/>
        <v>0.3</v>
      </c>
      <c r="K17" s="13">
        <f t="shared" si="5"/>
        <v>0.18237082066869301</v>
      </c>
      <c r="L17" s="13">
        <f t="shared" si="6"/>
        <v>-2.3999999999999995</v>
      </c>
      <c r="M17" s="13">
        <f t="shared" si="7"/>
        <v>0.19223572402239389</v>
      </c>
      <c r="N17" s="13">
        <f t="shared" si="8"/>
        <v>-12.484672202344758</v>
      </c>
      <c r="O17" s="12" t="s">
        <v>222</v>
      </c>
    </row>
    <row r="18" spans="1:15" x14ac:dyDescent="0.25">
      <c r="A18" s="30">
        <v>8</v>
      </c>
      <c r="B18" s="31" t="s">
        <v>232</v>
      </c>
      <c r="C18" s="32">
        <v>7.4</v>
      </c>
      <c r="D18" s="33" t="s">
        <v>265</v>
      </c>
      <c r="E18" s="48" t="str">
        <f t="shared" si="0"/>
        <v>Significantly Different</v>
      </c>
      <c r="G18" s="12">
        <f t="shared" si="1"/>
        <v>7.4</v>
      </c>
      <c r="H18" s="12">
        <f t="shared" si="2"/>
        <v>6</v>
      </c>
      <c r="I18" s="12" t="str">
        <f t="shared" si="3"/>
        <v>+/-</v>
      </c>
      <c r="J18" s="12" t="str">
        <f t="shared" si="4"/>
        <v>0.7</v>
      </c>
      <c r="K18" s="13">
        <f t="shared" si="5"/>
        <v>0.42553191489361697</v>
      </c>
      <c r="L18" s="13">
        <f t="shared" si="6"/>
        <v>-2.2000000000000002</v>
      </c>
      <c r="M18" s="13">
        <f t="shared" si="7"/>
        <v>0.42985214661796195</v>
      </c>
      <c r="N18" s="13">
        <f t="shared" si="8"/>
        <v>-5.1180388822282321</v>
      </c>
      <c r="O18" s="12" t="s">
        <v>224</v>
      </c>
    </row>
    <row r="19" spans="1:15" x14ac:dyDescent="0.25">
      <c r="A19" s="30">
        <v>9</v>
      </c>
      <c r="B19" s="31" t="s">
        <v>216</v>
      </c>
      <c r="C19" s="32">
        <v>7.1</v>
      </c>
      <c r="D19" s="33" t="s">
        <v>322</v>
      </c>
      <c r="E19" s="48" t="str">
        <f t="shared" si="0"/>
        <v>Significantly Different</v>
      </c>
      <c r="G19" s="12">
        <f t="shared" si="1"/>
        <v>7.1</v>
      </c>
      <c r="H19" s="12">
        <f t="shared" si="2"/>
        <v>6</v>
      </c>
      <c r="I19" s="12" t="str">
        <f t="shared" si="3"/>
        <v>+/-</v>
      </c>
      <c r="J19" s="12" t="str">
        <f t="shared" si="4"/>
        <v>1.5</v>
      </c>
      <c r="K19" s="13">
        <f t="shared" si="5"/>
        <v>0.91185410334346506</v>
      </c>
      <c r="L19" s="13">
        <f t="shared" si="6"/>
        <v>-1.8999999999999995</v>
      </c>
      <c r="M19" s="13">
        <f t="shared" si="7"/>
        <v>0.91387819929318592</v>
      </c>
      <c r="N19" s="13">
        <f t="shared" si="8"/>
        <v>-2.0790516739205538</v>
      </c>
      <c r="O19" s="12" t="s">
        <v>226</v>
      </c>
    </row>
    <row r="20" spans="1:15" x14ac:dyDescent="0.25">
      <c r="A20" s="30">
        <v>10</v>
      </c>
      <c r="B20" s="31" t="s">
        <v>237</v>
      </c>
      <c r="C20" s="32">
        <v>6.6</v>
      </c>
      <c r="D20" s="35" t="s">
        <v>255</v>
      </c>
      <c r="E20" s="48" t="str">
        <f t="shared" si="0"/>
        <v>Significantly Different</v>
      </c>
      <c r="G20" s="12">
        <f t="shared" si="1"/>
        <v>6.6</v>
      </c>
      <c r="H20" s="12">
        <f t="shared" si="2"/>
        <v>6</v>
      </c>
      <c r="I20" s="12" t="str">
        <f t="shared" si="3"/>
        <v>+/-</v>
      </c>
      <c r="J20" s="12" t="str">
        <f t="shared" si="4"/>
        <v>0.4</v>
      </c>
      <c r="K20" s="13">
        <f t="shared" si="5"/>
        <v>0.24316109422492402</v>
      </c>
      <c r="L20" s="13">
        <f t="shared" si="6"/>
        <v>-1.3999999999999995</v>
      </c>
      <c r="M20" s="13">
        <f t="shared" si="7"/>
        <v>0.25064471888253259</v>
      </c>
      <c r="N20" s="13">
        <f t="shared" si="8"/>
        <v>-5.5855954445867457</v>
      </c>
      <c r="O20" s="12" t="s">
        <v>229</v>
      </c>
    </row>
    <row r="21" spans="1:15" x14ac:dyDescent="0.25">
      <c r="A21" s="30">
        <v>11</v>
      </c>
      <c r="B21" s="31" t="s">
        <v>221</v>
      </c>
      <c r="C21" s="32">
        <v>6.1</v>
      </c>
      <c r="D21" s="33" t="s">
        <v>320</v>
      </c>
      <c r="E21" s="48" t="str">
        <f t="shared" si="0"/>
        <v>Not Significantly Different</v>
      </c>
      <c r="G21" s="12">
        <f t="shared" si="1"/>
        <v>6.1</v>
      </c>
      <c r="H21" s="12">
        <f t="shared" si="2"/>
        <v>6</v>
      </c>
      <c r="I21" s="12" t="str">
        <f t="shared" si="3"/>
        <v>+/-</v>
      </c>
      <c r="J21" s="12" t="str">
        <f t="shared" si="4"/>
        <v>1.0</v>
      </c>
      <c r="K21" s="13">
        <f t="shared" si="5"/>
        <v>0.60790273556231</v>
      </c>
      <c r="L21" s="13">
        <f t="shared" si="6"/>
        <v>-0.89999999999999947</v>
      </c>
      <c r="M21" s="13">
        <f t="shared" si="7"/>
        <v>0.61093468821403585</v>
      </c>
      <c r="N21" s="13">
        <f t="shared" si="8"/>
        <v>-1.4731525601058881</v>
      </c>
      <c r="O21" s="12" t="s">
        <v>231</v>
      </c>
    </row>
    <row r="22" spans="1:15" x14ac:dyDescent="0.25">
      <c r="A22" s="30">
        <v>11</v>
      </c>
      <c r="B22" s="31" t="s">
        <v>223</v>
      </c>
      <c r="C22" s="32">
        <v>6.1</v>
      </c>
      <c r="D22" s="33" t="s">
        <v>246</v>
      </c>
      <c r="E22" s="48" t="str">
        <f t="shared" si="0"/>
        <v>Not Significantly Different</v>
      </c>
      <c r="G22" s="12">
        <f t="shared" si="1"/>
        <v>6.1</v>
      </c>
      <c r="H22" s="12">
        <f t="shared" si="2"/>
        <v>6</v>
      </c>
      <c r="I22" s="12" t="str">
        <f t="shared" si="3"/>
        <v>+/-</v>
      </c>
      <c r="J22" s="12" t="str">
        <f t="shared" si="4"/>
        <v>0.9</v>
      </c>
      <c r="K22" s="13">
        <f t="shared" si="5"/>
        <v>0.54711246200607899</v>
      </c>
      <c r="L22" s="13">
        <f t="shared" si="6"/>
        <v>-0.89999999999999947</v>
      </c>
      <c r="M22" s="13">
        <f t="shared" si="7"/>
        <v>0.55047933970440222</v>
      </c>
      <c r="N22" s="13">
        <f t="shared" si="8"/>
        <v>-1.6349387435381022</v>
      </c>
      <c r="O22" s="12" t="s">
        <v>233</v>
      </c>
    </row>
    <row r="23" spans="1:15" x14ac:dyDescent="0.25">
      <c r="A23" s="30">
        <v>13</v>
      </c>
      <c r="B23" s="31" t="s">
        <v>230</v>
      </c>
      <c r="C23" s="32">
        <v>6</v>
      </c>
      <c r="D23" s="33" t="s">
        <v>320</v>
      </c>
      <c r="E23" s="48" t="str">
        <f t="shared" si="0"/>
        <v>Not Significantly Different</v>
      </c>
      <c r="G23" s="12">
        <f t="shared" si="1"/>
        <v>6</v>
      </c>
      <c r="H23" s="12">
        <f t="shared" si="2"/>
        <v>6</v>
      </c>
      <c r="I23" s="12" t="str">
        <f t="shared" si="3"/>
        <v>+/-</v>
      </c>
      <c r="J23" s="12" t="str">
        <f t="shared" si="4"/>
        <v>1.0</v>
      </c>
      <c r="K23" s="13">
        <f t="shared" si="5"/>
        <v>0.60790273556231</v>
      </c>
      <c r="L23" s="13">
        <f t="shared" si="6"/>
        <v>-0.79999999999999982</v>
      </c>
      <c r="M23" s="13">
        <f t="shared" si="7"/>
        <v>0.61093468821403585</v>
      </c>
      <c r="N23" s="13">
        <f t="shared" si="8"/>
        <v>-1.3094689423163455</v>
      </c>
      <c r="O23" s="12" t="s">
        <v>221</v>
      </c>
    </row>
    <row r="24" spans="1:15" x14ac:dyDescent="0.25">
      <c r="A24" s="30">
        <v>14</v>
      </c>
      <c r="B24" s="31" t="s">
        <v>238</v>
      </c>
      <c r="C24" s="32">
        <v>5.9</v>
      </c>
      <c r="D24" s="33" t="s">
        <v>246</v>
      </c>
      <c r="E24" s="48" t="str">
        <f t="shared" si="0"/>
        <v>Not Significantly Different</v>
      </c>
      <c r="G24" s="12">
        <f t="shared" si="1"/>
        <v>5.9</v>
      </c>
      <c r="H24" s="12">
        <f t="shared" si="2"/>
        <v>6</v>
      </c>
      <c r="I24" s="12" t="str">
        <f t="shared" si="3"/>
        <v>+/-</v>
      </c>
      <c r="J24" s="12" t="str">
        <f t="shared" si="4"/>
        <v>0.9</v>
      </c>
      <c r="K24" s="13">
        <f t="shared" si="5"/>
        <v>0.54711246200607899</v>
      </c>
      <c r="L24" s="13">
        <f t="shared" si="6"/>
        <v>-0.70000000000000018</v>
      </c>
      <c r="M24" s="13">
        <f t="shared" si="7"/>
        <v>0.55047933970440222</v>
      </c>
      <c r="N24" s="13">
        <f t="shared" si="8"/>
        <v>-1.2716190227518582</v>
      </c>
      <c r="O24" s="12" t="s">
        <v>235</v>
      </c>
    </row>
    <row r="25" spans="1:15" x14ac:dyDescent="0.25">
      <c r="A25" s="30">
        <v>15</v>
      </c>
      <c r="B25" s="31" t="s">
        <v>242</v>
      </c>
      <c r="C25" s="32">
        <v>5.7</v>
      </c>
      <c r="D25" s="33" t="s">
        <v>217</v>
      </c>
      <c r="E25" s="48" t="str">
        <f t="shared" si="0"/>
        <v>Not Significantly Different</v>
      </c>
      <c r="G25" s="12">
        <f t="shared" si="1"/>
        <v>5.7</v>
      </c>
      <c r="H25" s="12">
        <f t="shared" si="2"/>
        <v>6</v>
      </c>
      <c r="I25" s="12" t="str">
        <f t="shared" si="3"/>
        <v>+/-</v>
      </c>
      <c r="J25" s="12" t="str">
        <f t="shared" si="4"/>
        <v>0.5</v>
      </c>
      <c r="K25" s="13">
        <f t="shared" si="5"/>
        <v>0.303951367781155</v>
      </c>
      <c r="L25" s="13">
        <f t="shared" si="6"/>
        <v>-0.5</v>
      </c>
      <c r="M25" s="13">
        <f t="shared" si="7"/>
        <v>0.30997079109986531</v>
      </c>
      <c r="N25" s="13">
        <f t="shared" si="8"/>
        <v>-1.6130552115115637</v>
      </c>
      <c r="O25" s="12" t="s">
        <v>237</v>
      </c>
    </row>
    <row r="26" spans="1:15" x14ac:dyDescent="0.25">
      <c r="A26" s="30">
        <v>16</v>
      </c>
      <c r="B26" s="31" t="s">
        <v>207</v>
      </c>
      <c r="C26" s="32">
        <v>5.5</v>
      </c>
      <c r="D26" s="33" t="s">
        <v>294</v>
      </c>
      <c r="E26" s="48" t="str">
        <f t="shared" si="0"/>
        <v>Not Significantly Different</v>
      </c>
      <c r="G26" s="12">
        <f t="shared" si="1"/>
        <v>5.5</v>
      </c>
      <c r="H26" s="12">
        <f t="shared" si="2"/>
        <v>6</v>
      </c>
      <c r="I26" s="12" t="str">
        <f t="shared" si="3"/>
        <v>+/-</v>
      </c>
      <c r="J26" s="12" t="str">
        <f t="shared" si="4"/>
        <v>0.8</v>
      </c>
      <c r="K26" s="13">
        <f t="shared" si="5"/>
        <v>0.48632218844984804</v>
      </c>
      <c r="L26" s="13">
        <f t="shared" si="6"/>
        <v>-0.29999999999999982</v>
      </c>
      <c r="M26" s="13">
        <f t="shared" si="7"/>
        <v>0.49010685399991183</v>
      </c>
      <c r="N26" s="13">
        <f t="shared" si="8"/>
        <v>-0.61211141519774337</v>
      </c>
      <c r="O26" s="12" t="s">
        <v>219</v>
      </c>
    </row>
    <row r="27" spans="1:15" x14ac:dyDescent="0.25">
      <c r="A27" s="30">
        <v>17</v>
      </c>
      <c r="B27" s="31" t="s">
        <v>252</v>
      </c>
      <c r="C27" s="32">
        <v>5.3</v>
      </c>
      <c r="D27" s="33" t="s">
        <v>265</v>
      </c>
      <c r="E27" s="48" t="str">
        <f t="shared" si="0"/>
        <v>Not Significantly Different</v>
      </c>
      <c r="G27" s="12">
        <f t="shared" si="1"/>
        <v>5.3</v>
      </c>
      <c r="H27" s="12">
        <f t="shared" si="2"/>
        <v>6</v>
      </c>
      <c r="I27" s="12" t="str">
        <f t="shared" si="3"/>
        <v>+/-</v>
      </c>
      <c r="J27" s="12" t="str">
        <f t="shared" si="4"/>
        <v>0.7</v>
      </c>
      <c r="K27" s="13">
        <f t="shared" si="5"/>
        <v>0.42553191489361697</v>
      </c>
      <c r="L27" s="13">
        <f t="shared" si="6"/>
        <v>-9.9999999999999645E-2</v>
      </c>
      <c r="M27" s="13">
        <f t="shared" si="7"/>
        <v>0.42985214661796195</v>
      </c>
      <c r="N27" s="13">
        <f t="shared" si="8"/>
        <v>-0.23263813101037334</v>
      </c>
      <c r="O27" s="12" t="s">
        <v>236</v>
      </c>
    </row>
    <row r="28" spans="1:15" x14ac:dyDescent="0.25">
      <c r="A28" s="30">
        <v>17</v>
      </c>
      <c r="B28" s="31" t="s">
        <v>261</v>
      </c>
      <c r="C28" s="32">
        <v>5.3</v>
      </c>
      <c r="D28" s="33" t="s">
        <v>255</v>
      </c>
      <c r="E28" s="48" t="str">
        <f t="shared" si="0"/>
        <v>Not Significantly Different</v>
      </c>
      <c r="G28" s="12">
        <f t="shared" si="1"/>
        <v>5.3</v>
      </c>
      <c r="H28" s="12">
        <f t="shared" si="2"/>
        <v>6</v>
      </c>
      <c r="I28" s="12" t="str">
        <f t="shared" si="3"/>
        <v>+/-</v>
      </c>
      <c r="J28" s="12" t="str">
        <f t="shared" si="4"/>
        <v>0.4</v>
      </c>
      <c r="K28" s="13">
        <f t="shared" si="5"/>
        <v>0.24316109422492402</v>
      </c>
      <c r="L28" s="13">
        <f t="shared" si="6"/>
        <v>-9.9999999999999645E-2</v>
      </c>
      <c r="M28" s="13">
        <f t="shared" si="7"/>
        <v>0.25064471888253259</v>
      </c>
      <c r="N28" s="13">
        <f t="shared" si="8"/>
        <v>-0.39897110318476625</v>
      </c>
      <c r="O28" s="12" t="s">
        <v>225</v>
      </c>
    </row>
    <row r="29" spans="1:15" x14ac:dyDescent="0.25">
      <c r="A29" s="30">
        <v>19</v>
      </c>
      <c r="B29" s="31" t="s">
        <v>227</v>
      </c>
      <c r="C29" s="32">
        <v>5.2</v>
      </c>
      <c r="D29" s="33" t="s">
        <v>253</v>
      </c>
      <c r="E29" s="48" t="str">
        <f t="shared" si="0"/>
        <v>Not Significantly Different</v>
      </c>
      <c r="G29" s="12">
        <f t="shared" si="1"/>
        <v>5.2</v>
      </c>
      <c r="H29" s="12">
        <f t="shared" si="2"/>
        <v>6</v>
      </c>
      <c r="I29" s="12" t="str">
        <f t="shared" si="3"/>
        <v>+/-</v>
      </c>
      <c r="J29" s="12" t="str">
        <f t="shared" si="4"/>
        <v>0.6</v>
      </c>
      <c r="K29" s="13">
        <f t="shared" si="5"/>
        <v>0.36474164133738601</v>
      </c>
      <c r="L29" s="13">
        <f t="shared" si="6"/>
        <v>0</v>
      </c>
      <c r="M29" s="13">
        <f t="shared" si="7"/>
        <v>0.36977279819442066</v>
      </c>
      <c r="N29" s="13">
        <f t="shared" si="8"/>
        <v>0</v>
      </c>
      <c r="O29" s="12" t="s">
        <v>241</v>
      </c>
    </row>
    <row r="30" spans="1:15" x14ac:dyDescent="0.25">
      <c r="A30" s="30">
        <v>19</v>
      </c>
      <c r="B30" s="31" t="s">
        <v>251</v>
      </c>
      <c r="C30" s="32">
        <v>5.2</v>
      </c>
      <c r="D30" s="33" t="s">
        <v>255</v>
      </c>
      <c r="E30" s="48" t="str">
        <f t="shared" si="0"/>
        <v>Not Significantly Different</v>
      </c>
      <c r="G30" s="12">
        <f t="shared" si="1"/>
        <v>5.2</v>
      </c>
      <c r="H30" s="12">
        <f t="shared" si="2"/>
        <v>6</v>
      </c>
      <c r="I30" s="12" t="str">
        <f t="shared" si="3"/>
        <v>+/-</v>
      </c>
      <c r="J30" s="12" t="str">
        <f t="shared" si="4"/>
        <v>0.4</v>
      </c>
      <c r="K30" s="13">
        <f t="shared" si="5"/>
        <v>0.24316109422492402</v>
      </c>
      <c r="L30" s="13">
        <f t="shared" si="6"/>
        <v>0</v>
      </c>
      <c r="M30" s="13">
        <f t="shared" si="7"/>
        <v>0.25064471888253259</v>
      </c>
      <c r="N30" s="13">
        <f t="shared" si="8"/>
        <v>0</v>
      </c>
      <c r="O30" s="12" t="s">
        <v>207</v>
      </c>
    </row>
    <row r="31" spans="1:15" x14ac:dyDescent="0.25">
      <c r="A31" s="30">
        <v>21</v>
      </c>
      <c r="B31" s="31" t="s">
        <v>236</v>
      </c>
      <c r="C31" s="32">
        <v>5.0999999999999996</v>
      </c>
      <c r="D31" s="33" t="s">
        <v>253</v>
      </c>
      <c r="E31" s="48" t="str">
        <f t="shared" si="0"/>
        <v>Not Significantly Different</v>
      </c>
      <c r="G31" s="12">
        <f t="shared" si="1"/>
        <v>5.0999999999999996</v>
      </c>
      <c r="H31" s="12">
        <f t="shared" si="2"/>
        <v>6</v>
      </c>
      <c r="I31" s="12" t="str">
        <f t="shared" si="3"/>
        <v>+/-</v>
      </c>
      <c r="J31" s="12" t="str">
        <f t="shared" si="4"/>
        <v>0.6</v>
      </c>
      <c r="K31" s="13">
        <f t="shared" si="5"/>
        <v>0.36474164133738601</v>
      </c>
      <c r="L31" s="13">
        <f t="shared" si="6"/>
        <v>0.10000000000000053</v>
      </c>
      <c r="M31" s="13">
        <f t="shared" si="7"/>
        <v>0.36977279819442066</v>
      </c>
      <c r="N31" s="13">
        <f t="shared" si="8"/>
        <v>0.27043633411731416</v>
      </c>
      <c r="O31" s="12" t="s">
        <v>244</v>
      </c>
    </row>
    <row r="32" spans="1:15" x14ac:dyDescent="0.25">
      <c r="A32" s="30">
        <v>21</v>
      </c>
      <c r="B32" s="31" t="s">
        <v>262</v>
      </c>
      <c r="C32" s="32">
        <v>5.0999999999999996</v>
      </c>
      <c r="D32" s="33" t="s">
        <v>228</v>
      </c>
      <c r="E32" s="48" t="str">
        <f t="shared" si="0"/>
        <v>Not Significantly Different</v>
      </c>
      <c r="G32" s="12">
        <f t="shared" si="1"/>
        <v>5.0999999999999996</v>
      </c>
      <c r="H32" s="12">
        <f t="shared" si="2"/>
        <v>6</v>
      </c>
      <c r="I32" s="12" t="str">
        <f t="shared" si="3"/>
        <v>+/-</v>
      </c>
      <c r="J32" s="12" t="str">
        <f t="shared" si="4"/>
        <v>0.3</v>
      </c>
      <c r="K32" s="13">
        <f t="shared" si="5"/>
        <v>0.18237082066869301</v>
      </c>
      <c r="L32" s="13">
        <f t="shared" si="6"/>
        <v>0.10000000000000053</v>
      </c>
      <c r="M32" s="13">
        <f t="shared" si="7"/>
        <v>0.19223572402239389</v>
      </c>
      <c r="N32" s="13">
        <f t="shared" si="8"/>
        <v>0.52019467509770112</v>
      </c>
      <c r="O32" s="12" t="s">
        <v>247</v>
      </c>
    </row>
    <row r="33" spans="1:15" x14ac:dyDescent="0.25">
      <c r="A33" s="30">
        <v>23</v>
      </c>
      <c r="B33" s="31" t="s">
        <v>243</v>
      </c>
      <c r="C33" s="32">
        <v>4.8</v>
      </c>
      <c r="D33" s="33" t="s">
        <v>228</v>
      </c>
      <c r="E33" s="48" t="str">
        <f t="shared" si="0"/>
        <v>Significantly Different</v>
      </c>
      <c r="G33" s="12">
        <f t="shared" si="1"/>
        <v>4.8</v>
      </c>
      <c r="H33" s="12">
        <f t="shared" si="2"/>
        <v>6</v>
      </c>
      <c r="I33" s="12" t="str">
        <f t="shared" si="3"/>
        <v>+/-</v>
      </c>
      <c r="J33" s="12" t="str">
        <f t="shared" si="4"/>
        <v>0.3</v>
      </c>
      <c r="K33" s="13">
        <f t="shared" si="5"/>
        <v>0.18237082066869301</v>
      </c>
      <c r="L33" s="13">
        <f t="shared" si="6"/>
        <v>0.40000000000000036</v>
      </c>
      <c r="M33" s="13">
        <f t="shared" si="7"/>
        <v>0.19223572402239389</v>
      </c>
      <c r="N33" s="13">
        <f t="shared" si="8"/>
        <v>2.0807787003907952</v>
      </c>
      <c r="O33" s="12" t="s">
        <v>249</v>
      </c>
    </row>
    <row r="34" spans="1:15" x14ac:dyDescent="0.25">
      <c r="A34" s="30">
        <v>24</v>
      </c>
      <c r="B34" s="31" t="s">
        <v>250</v>
      </c>
      <c r="C34" s="32">
        <v>4.7</v>
      </c>
      <c r="D34" s="33" t="s">
        <v>217</v>
      </c>
      <c r="E34" s="48" t="str">
        <f t="shared" si="0"/>
        <v>Not Significantly Different</v>
      </c>
      <c r="G34" s="12">
        <f t="shared" si="1"/>
        <v>4.7</v>
      </c>
      <c r="H34" s="12">
        <f t="shared" si="2"/>
        <v>6</v>
      </c>
      <c r="I34" s="12" t="str">
        <f t="shared" si="3"/>
        <v>+/-</v>
      </c>
      <c r="J34" s="12" t="str">
        <f t="shared" si="4"/>
        <v>0.5</v>
      </c>
      <c r="K34" s="13">
        <f t="shared" si="5"/>
        <v>0.303951367781155</v>
      </c>
      <c r="L34" s="13">
        <f t="shared" si="6"/>
        <v>0.5</v>
      </c>
      <c r="M34" s="13">
        <f t="shared" si="7"/>
        <v>0.30997079109986531</v>
      </c>
      <c r="N34" s="13">
        <f t="shared" si="8"/>
        <v>1.6130552115115637</v>
      </c>
      <c r="O34" s="12" t="s">
        <v>240</v>
      </c>
    </row>
    <row r="35" spans="1:15" x14ac:dyDescent="0.25">
      <c r="A35" s="30">
        <v>24</v>
      </c>
      <c r="B35" s="31" t="s">
        <v>263</v>
      </c>
      <c r="C35" s="32">
        <v>4.7</v>
      </c>
      <c r="D35" s="33" t="s">
        <v>253</v>
      </c>
      <c r="E35" s="48" t="str">
        <f t="shared" si="0"/>
        <v>Not Significantly Different</v>
      </c>
      <c r="G35" s="12">
        <f t="shared" si="1"/>
        <v>4.7</v>
      </c>
      <c r="H35" s="12">
        <f t="shared" si="2"/>
        <v>6</v>
      </c>
      <c r="I35" s="12" t="str">
        <f t="shared" si="3"/>
        <v>+/-</v>
      </c>
      <c r="J35" s="12" t="str">
        <f t="shared" si="4"/>
        <v>0.6</v>
      </c>
      <c r="K35" s="13">
        <f t="shared" si="5"/>
        <v>0.36474164133738601</v>
      </c>
      <c r="L35" s="13">
        <f t="shared" si="6"/>
        <v>0.5</v>
      </c>
      <c r="M35" s="13">
        <f t="shared" si="7"/>
        <v>0.36977279819442066</v>
      </c>
      <c r="N35" s="13">
        <f t="shared" si="8"/>
        <v>1.3521816705865637</v>
      </c>
      <c r="O35" s="12" t="s">
        <v>250</v>
      </c>
    </row>
    <row r="36" spans="1:15" x14ac:dyDescent="0.25">
      <c r="A36" s="30">
        <v>26</v>
      </c>
      <c r="B36" s="31" t="s">
        <v>220</v>
      </c>
      <c r="C36" s="32">
        <v>4.5999999999999996</v>
      </c>
      <c r="D36" s="33" t="s">
        <v>217</v>
      </c>
      <c r="E36" s="48" t="str">
        <f t="shared" si="0"/>
        <v>Significantly Different</v>
      </c>
      <c r="G36" s="12">
        <f t="shared" si="1"/>
        <v>4.5999999999999996</v>
      </c>
      <c r="H36" s="12">
        <f t="shared" si="2"/>
        <v>6</v>
      </c>
      <c r="I36" s="12" t="str">
        <f t="shared" si="3"/>
        <v>+/-</v>
      </c>
      <c r="J36" s="12" t="str">
        <f t="shared" si="4"/>
        <v>0.5</v>
      </c>
      <c r="K36" s="13">
        <f t="shared" si="5"/>
        <v>0.303951367781155</v>
      </c>
      <c r="L36" s="13">
        <f t="shared" si="6"/>
        <v>0.60000000000000053</v>
      </c>
      <c r="M36" s="13">
        <f t="shared" si="7"/>
        <v>0.30997079109986531</v>
      </c>
      <c r="N36" s="13">
        <f t="shared" si="8"/>
        <v>1.9356662538138782</v>
      </c>
      <c r="O36" s="12" t="s">
        <v>242</v>
      </c>
    </row>
    <row r="37" spans="1:15" x14ac:dyDescent="0.25">
      <c r="A37" s="30">
        <v>27</v>
      </c>
      <c r="B37" s="31" t="s">
        <v>215</v>
      </c>
      <c r="C37" s="32">
        <v>4.5</v>
      </c>
      <c r="D37" s="33" t="s">
        <v>253</v>
      </c>
      <c r="E37" s="48" t="str">
        <f t="shared" si="0"/>
        <v>Significantly Different</v>
      </c>
      <c r="G37" s="12">
        <f t="shared" si="1"/>
        <v>4.5</v>
      </c>
      <c r="H37" s="12">
        <f t="shared" si="2"/>
        <v>6</v>
      </c>
      <c r="I37" s="12" t="str">
        <f t="shared" si="3"/>
        <v>+/-</v>
      </c>
      <c r="J37" s="12" t="str">
        <f t="shared" si="4"/>
        <v>0.6</v>
      </c>
      <c r="K37" s="13">
        <f t="shared" si="5"/>
        <v>0.36474164133738601</v>
      </c>
      <c r="L37" s="13">
        <f t="shared" si="6"/>
        <v>0.70000000000000018</v>
      </c>
      <c r="M37" s="13">
        <f t="shared" si="7"/>
        <v>0.36977279819442066</v>
      </c>
      <c r="N37" s="13">
        <f t="shared" si="8"/>
        <v>1.8930543388211896</v>
      </c>
      <c r="O37" s="12" t="s">
        <v>223</v>
      </c>
    </row>
    <row r="38" spans="1:15" x14ac:dyDescent="0.25">
      <c r="A38" s="30">
        <v>28</v>
      </c>
      <c r="B38" s="31" t="s">
        <v>248</v>
      </c>
      <c r="C38" s="32">
        <v>4.4000000000000004</v>
      </c>
      <c r="D38" s="33" t="s">
        <v>228</v>
      </c>
      <c r="E38" s="48" t="str">
        <f t="shared" si="0"/>
        <v>Significantly Different</v>
      </c>
      <c r="G38" s="12">
        <f t="shared" si="1"/>
        <v>4.4000000000000004</v>
      </c>
      <c r="H38" s="12">
        <f t="shared" si="2"/>
        <v>6</v>
      </c>
      <c r="I38" s="12" t="str">
        <f t="shared" si="3"/>
        <v>+/-</v>
      </c>
      <c r="J38" s="12" t="str">
        <f t="shared" si="4"/>
        <v>0.3</v>
      </c>
      <c r="K38" s="13">
        <f t="shared" si="5"/>
        <v>0.18237082066869301</v>
      </c>
      <c r="L38" s="13">
        <f t="shared" si="6"/>
        <v>0.79999999999999982</v>
      </c>
      <c r="M38" s="13">
        <f t="shared" si="7"/>
        <v>0.19223572402239389</v>
      </c>
      <c r="N38" s="13">
        <f t="shared" si="8"/>
        <v>4.1615574007815859</v>
      </c>
      <c r="O38" s="12" t="s">
        <v>227</v>
      </c>
    </row>
    <row r="39" spans="1:15" x14ac:dyDescent="0.25">
      <c r="A39" s="30">
        <v>29</v>
      </c>
      <c r="B39" s="31" t="s">
        <v>257</v>
      </c>
      <c r="C39" s="32">
        <v>3.9</v>
      </c>
      <c r="D39" s="33" t="s">
        <v>228</v>
      </c>
      <c r="E39" s="48" t="str">
        <f t="shared" si="0"/>
        <v>Significantly Different</v>
      </c>
      <c r="G39" s="12">
        <f t="shared" si="1"/>
        <v>3.9</v>
      </c>
      <c r="H39" s="12">
        <f t="shared" si="2"/>
        <v>6</v>
      </c>
      <c r="I39" s="12" t="str">
        <f t="shared" si="3"/>
        <v>+/-</v>
      </c>
      <c r="J39" s="12" t="str">
        <f t="shared" si="4"/>
        <v>0.3</v>
      </c>
      <c r="K39" s="13">
        <f t="shared" si="5"/>
        <v>0.18237082066869301</v>
      </c>
      <c r="L39" s="13">
        <f t="shared" si="6"/>
        <v>1.3000000000000003</v>
      </c>
      <c r="M39" s="13">
        <f t="shared" si="7"/>
        <v>0.19223572402239389</v>
      </c>
      <c r="N39" s="13">
        <f t="shared" si="8"/>
        <v>6.7625307762700801</v>
      </c>
      <c r="O39" s="12" t="s">
        <v>254</v>
      </c>
    </row>
    <row r="40" spans="1:15" x14ac:dyDescent="0.25">
      <c r="A40" s="30">
        <v>30</v>
      </c>
      <c r="B40" s="31" t="s">
        <v>225</v>
      </c>
      <c r="C40" s="32">
        <v>3.8</v>
      </c>
      <c r="D40" s="33" t="s">
        <v>217</v>
      </c>
      <c r="E40" s="48" t="str">
        <f t="shared" si="0"/>
        <v>Significantly Different</v>
      </c>
      <c r="G40" s="12">
        <f t="shared" si="1"/>
        <v>3.8</v>
      </c>
      <c r="H40" s="12">
        <f t="shared" si="2"/>
        <v>6</v>
      </c>
      <c r="I40" s="12" t="str">
        <f t="shared" si="3"/>
        <v>+/-</v>
      </c>
      <c r="J40" s="12" t="str">
        <f t="shared" si="4"/>
        <v>0.5</v>
      </c>
      <c r="K40" s="13">
        <f t="shared" si="5"/>
        <v>0.303951367781155</v>
      </c>
      <c r="L40" s="13">
        <f t="shared" si="6"/>
        <v>1.4000000000000004</v>
      </c>
      <c r="M40" s="13">
        <f t="shared" si="7"/>
        <v>0.30997079109986531</v>
      </c>
      <c r="N40" s="13">
        <f t="shared" si="8"/>
        <v>4.5165545922323798</v>
      </c>
      <c r="O40" s="12" t="s">
        <v>214</v>
      </c>
    </row>
    <row r="41" spans="1:15" x14ac:dyDescent="0.25">
      <c r="A41" s="30">
        <v>30</v>
      </c>
      <c r="B41" s="31" t="s">
        <v>234</v>
      </c>
      <c r="C41" s="32">
        <v>3.8</v>
      </c>
      <c r="D41" s="33" t="s">
        <v>228</v>
      </c>
      <c r="E41" s="48" t="str">
        <f t="shared" si="0"/>
        <v>Significantly Different</v>
      </c>
      <c r="G41" s="12">
        <f t="shared" si="1"/>
        <v>3.8</v>
      </c>
      <c r="H41" s="12">
        <f t="shared" si="2"/>
        <v>6</v>
      </c>
      <c r="I41" s="12" t="str">
        <f t="shared" si="3"/>
        <v>+/-</v>
      </c>
      <c r="J41" s="12" t="str">
        <f t="shared" si="4"/>
        <v>0.3</v>
      </c>
      <c r="K41" s="13">
        <f t="shared" si="5"/>
        <v>0.18237082066869301</v>
      </c>
      <c r="L41" s="13">
        <f t="shared" si="6"/>
        <v>1.4000000000000004</v>
      </c>
      <c r="M41" s="13">
        <f t="shared" si="7"/>
        <v>0.19223572402239389</v>
      </c>
      <c r="N41" s="13">
        <f t="shared" si="8"/>
        <v>7.2827254513677788</v>
      </c>
      <c r="O41" s="12" t="s">
        <v>257</v>
      </c>
    </row>
    <row r="42" spans="1:15" x14ac:dyDescent="0.25">
      <c r="A42" s="30">
        <v>32</v>
      </c>
      <c r="B42" s="31" t="s">
        <v>224</v>
      </c>
      <c r="C42" s="32">
        <v>3.6</v>
      </c>
      <c r="D42" s="33" t="s">
        <v>320</v>
      </c>
      <c r="E42" s="48" t="str">
        <f t="shared" si="0"/>
        <v>Significantly Different</v>
      </c>
      <c r="G42" s="12">
        <f t="shared" si="1"/>
        <v>3.6</v>
      </c>
      <c r="H42" s="12">
        <f t="shared" si="2"/>
        <v>6</v>
      </c>
      <c r="I42" s="12" t="str">
        <f t="shared" si="3"/>
        <v>+/-</v>
      </c>
      <c r="J42" s="12" t="str">
        <f t="shared" si="4"/>
        <v>1.0</v>
      </c>
      <c r="K42" s="13">
        <f t="shared" si="5"/>
        <v>0.60790273556231</v>
      </c>
      <c r="L42" s="13">
        <f t="shared" si="6"/>
        <v>1.6</v>
      </c>
      <c r="M42" s="13">
        <f t="shared" si="7"/>
        <v>0.61093468821403585</v>
      </c>
      <c r="N42" s="13">
        <f t="shared" si="8"/>
        <v>2.6189378846326918</v>
      </c>
      <c r="O42" s="12" t="s">
        <v>252</v>
      </c>
    </row>
    <row r="43" spans="1:15" x14ac:dyDescent="0.25">
      <c r="A43" s="30">
        <v>32</v>
      </c>
      <c r="B43" s="31" t="s">
        <v>239</v>
      </c>
      <c r="C43" s="32">
        <v>3.6</v>
      </c>
      <c r="D43" s="33" t="s">
        <v>217</v>
      </c>
      <c r="E43" s="48" t="str">
        <f t="shared" si="0"/>
        <v>Significantly Different</v>
      </c>
      <c r="G43" s="12">
        <f t="shared" si="1"/>
        <v>3.6</v>
      </c>
      <c r="H43" s="12">
        <f t="shared" si="2"/>
        <v>6</v>
      </c>
      <c r="I43" s="12" t="str">
        <f t="shared" si="3"/>
        <v>+/-</v>
      </c>
      <c r="J43" s="12" t="str">
        <f t="shared" si="4"/>
        <v>0.5</v>
      </c>
      <c r="K43" s="13">
        <f t="shared" si="5"/>
        <v>0.303951367781155</v>
      </c>
      <c r="L43" s="13">
        <f t="shared" si="6"/>
        <v>1.6</v>
      </c>
      <c r="M43" s="13">
        <f t="shared" si="7"/>
        <v>0.30997079109986531</v>
      </c>
      <c r="N43" s="13">
        <f t="shared" si="8"/>
        <v>5.1617766768370048</v>
      </c>
      <c r="O43" s="12" t="s">
        <v>259</v>
      </c>
    </row>
    <row r="44" spans="1:15" x14ac:dyDescent="0.25">
      <c r="A44" s="30">
        <v>34</v>
      </c>
      <c r="B44" s="31" t="s">
        <v>208</v>
      </c>
      <c r="C44" s="32">
        <v>3.5</v>
      </c>
      <c r="D44" s="33" t="s">
        <v>217</v>
      </c>
      <c r="E44" s="48" t="str">
        <f t="shared" si="0"/>
        <v>Significantly Different</v>
      </c>
      <c r="G44" s="12">
        <f t="shared" si="1"/>
        <v>3.5</v>
      </c>
      <c r="H44" s="12">
        <f t="shared" si="2"/>
        <v>6</v>
      </c>
      <c r="I44" s="12" t="str">
        <f t="shared" si="3"/>
        <v>+/-</v>
      </c>
      <c r="J44" s="12" t="str">
        <f t="shared" si="4"/>
        <v>0.5</v>
      </c>
      <c r="K44" s="13">
        <f t="shared" si="5"/>
        <v>0.303951367781155</v>
      </c>
      <c r="L44" s="13">
        <f t="shared" si="6"/>
        <v>1.7000000000000002</v>
      </c>
      <c r="M44" s="13">
        <f t="shared" si="7"/>
        <v>0.30997079109986531</v>
      </c>
      <c r="N44" s="13">
        <f t="shared" si="8"/>
        <v>5.4843877191393178</v>
      </c>
      <c r="O44" s="12" t="s">
        <v>261</v>
      </c>
    </row>
    <row r="45" spans="1:15" x14ac:dyDescent="0.25">
      <c r="A45" s="30">
        <v>35</v>
      </c>
      <c r="B45" s="31" t="s">
        <v>235</v>
      </c>
      <c r="C45" s="32">
        <v>3.4</v>
      </c>
      <c r="D45" s="33" t="s">
        <v>210</v>
      </c>
      <c r="E45" s="48" t="str">
        <f t="shared" si="0"/>
        <v>Significantly Different</v>
      </c>
      <c r="G45" s="12">
        <f t="shared" si="1"/>
        <v>3.4</v>
      </c>
      <c r="H45" s="12">
        <f t="shared" si="2"/>
        <v>6</v>
      </c>
      <c r="I45" s="12" t="str">
        <f t="shared" si="3"/>
        <v>+/-</v>
      </c>
      <c r="J45" s="12" t="str">
        <f t="shared" si="4"/>
        <v>0.2</v>
      </c>
      <c r="K45" s="13">
        <f t="shared" si="5"/>
        <v>0.12158054711246201</v>
      </c>
      <c r="L45" s="13">
        <f t="shared" si="6"/>
        <v>1.8000000000000003</v>
      </c>
      <c r="M45" s="13">
        <f t="shared" si="7"/>
        <v>0.1359311840425404</v>
      </c>
      <c r="N45" s="13">
        <f t="shared" si="8"/>
        <v>13.241994562753757</v>
      </c>
      <c r="O45" s="12" t="s">
        <v>230</v>
      </c>
    </row>
    <row r="46" spans="1:15" x14ac:dyDescent="0.25">
      <c r="A46" s="30">
        <v>35</v>
      </c>
      <c r="B46" s="31" t="s">
        <v>241</v>
      </c>
      <c r="C46" s="32">
        <v>3.4</v>
      </c>
      <c r="D46" s="33" t="s">
        <v>255</v>
      </c>
      <c r="E46" s="48" t="str">
        <f t="shared" si="0"/>
        <v>Significantly Different</v>
      </c>
      <c r="G46" s="12">
        <f t="shared" si="1"/>
        <v>3.4</v>
      </c>
      <c r="H46" s="12">
        <f t="shared" si="2"/>
        <v>6</v>
      </c>
      <c r="I46" s="12" t="str">
        <f t="shared" si="3"/>
        <v>+/-</v>
      </c>
      <c r="J46" s="12" t="str">
        <f t="shared" si="4"/>
        <v>0.4</v>
      </c>
      <c r="K46" s="13">
        <f t="shared" si="5"/>
        <v>0.24316109422492402</v>
      </c>
      <c r="L46" s="13">
        <f t="shared" si="6"/>
        <v>1.8000000000000003</v>
      </c>
      <c r="M46" s="13">
        <f t="shared" si="7"/>
        <v>0.25064471888253259</v>
      </c>
      <c r="N46" s="13">
        <f t="shared" si="8"/>
        <v>7.1814798573258196</v>
      </c>
      <c r="O46" s="12" t="s">
        <v>243</v>
      </c>
    </row>
    <row r="47" spans="1:15" x14ac:dyDescent="0.25">
      <c r="A47" s="30">
        <v>35</v>
      </c>
      <c r="B47" s="31" t="s">
        <v>249</v>
      </c>
      <c r="C47" s="32">
        <v>3.4</v>
      </c>
      <c r="D47" s="33" t="s">
        <v>228</v>
      </c>
      <c r="E47" s="48" t="str">
        <f t="shared" si="0"/>
        <v>Significantly Different</v>
      </c>
      <c r="G47" s="12">
        <f t="shared" si="1"/>
        <v>3.4</v>
      </c>
      <c r="H47" s="12">
        <f t="shared" si="2"/>
        <v>6</v>
      </c>
      <c r="I47" s="12" t="str">
        <f t="shared" si="3"/>
        <v>+/-</v>
      </c>
      <c r="J47" s="12" t="str">
        <f t="shared" si="4"/>
        <v>0.3</v>
      </c>
      <c r="K47" s="13">
        <f t="shared" si="5"/>
        <v>0.18237082066869301</v>
      </c>
      <c r="L47" s="13">
        <f t="shared" si="6"/>
        <v>1.8000000000000003</v>
      </c>
      <c r="M47" s="13">
        <f t="shared" si="7"/>
        <v>0.19223572402239389</v>
      </c>
      <c r="N47" s="13">
        <f t="shared" si="8"/>
        <v>9.3635041517585726</v>
      </c>
      <c r="O47" s="12" t="s">
        <v>260</v>
      </c>
    </row>
    <row r="48" spans="1:15" x14ac:dyDescent="0.25">
      <c r="A48" s="30">
        <v>35</v>
      </c>
      <c r="B48" s="31" t="s">
        <v>212</v>
      </c>
      <c r="C48" s="32">
        <v>3.4</v>
      </c>
      <c r="D48" s="33" t="s">
        <v>294</v>
      </c>
      <c r="E48" s="48" t="str">
        <f t="shared" si="0"/>
        <v>Significantly Different</v>
      </c>
      <c r="G48" s="12">
        <f t="shared" si="1"/>
        <v>3.4</v>
      </c>
      <c r="H48" s="12">
        <f t="shared" si="2"/>
        <v>6</v>
      </c>
      <c r="I48" s="12" t="str">
        <f t="shared" si="3"/>
        <v>+/-</v>
      </c>
      <c r="J48" s="12" t="str">
        <f t="shared" si="4"/>
        <v>0.8</v>
      </c>
      <c r="K48" s="13">
        <f t="shared" si="5"/>
        <v>0.48632218844984804</v>
      </c>
      <c r="L48" s="13">
        <f t="shared" si="6"/>
        <v>1.8000000000000003</v>
      </c>
      <c r="M48" s="13">
        <f t="shared" si="7"/>
        <v>0.49010685399991183</v>
      </c>
      <c r="N48" s="13">
        <f t="shared" si="8"/>
        <v>3.6726684911864629</v>
      </c>
      <c r="O48" s="12" t="s">
        <v>239</v>
      </c>
    </row>
    <row r="49" spans="1:15" x14ac:dyDescent="0.25">
      <c r="A49" s="30">
        <v>39</v>
      </c>
      <c r="B49" s="31" t="s">
        <v>244</v>
      </c>
      <c r="C49" s="32">
        <v>3.3</v>
      </c>
      <c r="D49" s="33" t="s">
        <v>255</v>
      </c>
      <c r="E49" s="48" t="str">
        <f t="shared" si="0"/>
        <v>Significantly Different</v>
      </c>
      <c r="G49" s="12">
        <f t="shared" si="1"/>
        <v>3.3</v>
      </c>
      <c r="H49" s="12">
        <f t="shared" si="2"/>
        <v>6</v>
      </c>
      <c r="I49" s="12" t="str">
        <f t="shared" si="3"/>
        <v>+/-</v>
      </c>
      <c r="J49" s="12" t="str">
        <f t="shared" si="4"/>
        <v>0.4</v>
      </c>
      <c r="K49" s="13">
        <f t="shared" si="5"/>
        <v>0.24316109422492402</v>
      </c>
      <c r="L49" s="13">
        <f t="shared" si="6"/>
        <v>1.9000000000000004</v>
      </c>
      <c r="M49" s="13">
        <f t="shared" si="7"/>
        <v>0.25064471888253259</v>
      </c>
      <c r="N49" s="13">
        <f t="shared" si="8"/>
        <v>7.5804509605105874</v>
      </c>
      <c r="O49" s="12" t="s">
        <v>248</v>
      </c>
    </row>
    <row r="50" spans="1:15" x14ac:dyDescent="0.25">
      <c r="A50" s="30">
        <v>39</v>
      </c>
      <c r="B50" s="31" t="s">
        <v>240</v>
      </c>
      <c r="C50" s="32">
        <v>3.3</v>
      </c>
      <c r="D50" s="33" t="s">
        <v>228</v>
      </c>
      <c r="E50" s="48" t="str">
        <f t="shared" si="0"/>
        <v>Significantly Different</v>
      </c>
      <c r="G50" s="12">
        <f t="shared" si="1"/>
        <v>3.3</v>
      </c>
      <c r="H50" s="12">
        <f t="shared" si="2"/>
        <v>6</v>
      </c>
      <c r="I50" s="12" t="str">
        <f t="shared" si="3"/>
        <v>+/-</v>
      </c>
      <c r="J50" s="12" t="str">
        <f t="shared" si="4"/>
        <v>0.3</v>
      </c>
      <c r="K50" s="13">
        <f t="shared" si="5"/>
        <v>0.18237082066869301</v>
      </c>
      <c r="L50" s="13">
        <f t="shared" si="6"/>
        <v>1.9000000000000004</v>
      </c>
      <c r="M50" s="13">
        <f t="shared" si="7"/>
        <v>0.19223572402239389</v>
      </c>
      <c r="N50" s="13">
        <f t="shared" si="8"/>
        <v>9.8836988268562713</v>
      </c>
      <c r="O50" s="12" t="s">
        <v>245</v>
      </c>
    </row>
    <row r="51" spans="1:15" x14ac:dyDescent="0.25">
      <c r="A51" s="30">
        <v>41</v>
      </c>
      <c r="B51" s="31" t="s">
        <v>218</v>
      </c>
      <c r="C51" s="32">
        <v>3.1</v>
      </c>
      <c r="D51" s="33" t="s">
        <v>206</v>
      </c>
      <c r="E51" s="48" t="str">
        <f t="shared" si="0"/>
        <v>Significantly Different</v>
      </c>
      <c r="G51" s="12">
        <f t="shared" si="1"/>
        <v>3.1</v>
      </c>
      <c r="H51" s="12">
        <f t="shared" si="2"/>
        <v>6</v>
      </c>
      <c r="I51" s="12" t="str">
        <f t="shared" si="3"/>
        <v>+/-</v>
      </c>
      <c r="J51" s="12" t="str">
        <f t="shared" si="4"/>
        <v>0.1</v>
      </c>
      <c r="K51" s="13">
        <f t="shared" si="5"/>
        <v>6.0790273556231005E-2</v>
      </c>
      <c r="L51" s="13">
        <f t="shared" si="6"/>
        <v>2.1</v>
      </c>
      <c r="M51" s="13">
        <f t="shared" si="7"/>
        <v>8.5970429323592404E-2</v>
      </c>
      <c r="N51" s="13">
        <f t="shared" si="8"/>
        <v>24.427003756089285</v>
      </c>
      <c r="O51" s="12" t="s">
        <v>263</v>
      </c>
    </row>
    <row r="52" spans="1:15" x14ac:dyDescent="0.25">
      <c r="A52" s="30">
        <v>42</v>
      </c>
      <c r="B52" s="31" t="s">
        <v>219</v>
      </c>
      <c r="C52" s="32">
        <v>2.7</v>
      </c>
      <c r="D52" s="33" t="s">
        <v>255</v>
      </c>
      <c r="E52" s="48" t="str">
        <f t="shared" si="0"/>
        <v>Significantly Different</v>
      </c>
      <c r="G52" s="12">
        <f t="shared" si="1"/>
        <v>2.7</v>
      </c>
      <c r="H52" s="12">
        <f t="shared" si="2"/>
        <v>6</v>
      </c>
      <c r="I52" s="12" t="str">
        <f t="shared" si="3"/>
        <v>+/-</v>
      </c>
      <c r="J52" s="12" t="str">
        <f t="shared" si="4"/>
        <v>0.4</v>
      </c>
      <c r="K52" s="13">
        <f t="shared" si="5"/>
        <v>0.24316109422492402</v>
      </c>
      <c r="L52" s="13">
        <f t="shared" si="6"/>
        <v>2.5</v>
      </c>
      <c r="M52" s="13">
        <f t="shared" si="7"/>
        <v>0.25064471888253259</v>
      </c>
      <c r="N52" s="13">
        <f t="shared" si="8"/>
        <v>9.9742775796191925</v>
      </c>
      <c r="O52" s="12" t="s">
        <v>238</v>
      </c>
    </row>
    <row r="53" spans="1:15" x14ac:dyDescent="0.25">
      <c r="A53" s="30">
        <v>42</v>
      </c>
      <c r="B53" s="31" t="s">
        <v>256</v>
      </c>
      <c r="C53" s="32">
        <v>2.7</v>
      </c>
      <c r="D53" s="33" t="s">
        <v>228</v>
      </c>
      <c r="E53" s="48" t="str">
        <f t="shared" si="0"/>
        <v>Significantly Different</v>
      </c>
      <c r="G53" s="12">
        <f t="shared" si="1"/>
        <v>2.7</v>
      </c>
      <c r="H53" s="12">
        <f t="shared" si="2"/>
        <v>6</v>
      </c>
      <c r="I53" s="12" t="str">
        <f t="shared" si="3"/>
        <v>+/-</v>
      </c>
      <c r="J53" s="12" t="str">
        <f t="shared" si="4"/>
        <v>0.3</v>
      </c>
      <c r="K53" s="13">
        <f t="shared" si="5"/>
        <v>0.18237082066869301</v>
      </c>
      <c r="L53" s="13">
        <f t="shared" si="6"/>
        <v>2.5</v>
      </c>
      <c r="M53" s="13">
        <f t="shared" si="7"/>
        <v>0.19223572402239389</v>
      </c>
      <c r="N53" s="13">
        <f t="shared" si="8"/>
        <v>13.00486687744246</v>
      </c>
      <c r="O53" s="12" t="s">
        <v>251</v>
      </c>
    </row>
    <row r="54" spans="1:15" x14ac:dyDescent="0.25">
      <c r="A54" s="30">
        <v>44</v>
      </c>
      <c r="B54" s="31" t="s">
        <v>222</v>
      </c>
      <c r="C54" s="32">
        <v>2.6</v>
      </c>
      <c r="D54" s="33" t="s">
        <v>217</v>
      </c>
      <c r="E54" s="48" t="str">
        <f t="shared" si="0"/>
        <v>Significantly Different</v>
      </c>
      <c r="G54" s="12">
        <f t="shared" si="1"/>
        <v>2.6</v>
      </c>
      <c r="H54" s="12">
        <f t="shared" si="2"/>
        <v>6</v>
      </c>
      <c r="I54" s="12" t="str">
        <f t="shared" si="3"/>
        <v>+/-</v>
      </c>
      <c r="J54" s="12" t="str">
        <f t="shared" si="4"/>
        <v>0.5</v>
      </c>
      <c r="K54" s="13">
        <f t="shared" si="5"/>
        <v>0.303951367781155</v>
      </c>
      <c r="L54" s="13">
        <f t="shared" si="6"/>
        <v>2.6</v>
      </c>
      <c r="M54" s="13">
        <f t="shared" si="7"/>
        <v>0.30997079109986531</v>
      </c>
      <c r="N54" s="13">
        <f t="shared" si="8"/>
        <v>8.3878870998601318</v>
      </c>
      <c r="O54" s="12" t="s">
        <v>258</v>
      </c>
    </row>
    <row r="55" spans="1:15" x14ac:dyDescent="0.25">
      <c r="A55" s="30">
        <v>44</v>
      </c>
      <c r="B55" s="31" t="s">
        <v>233</v>
      </c>
      <c r="C55" s="32">
        <v>2.6</v>
      </c>
      <c r="D55" s="33" t="s">
        <v>265</v>
      </c>
      <c r="E55" s="48" t="str">
        <f t="shared" si="0"/>
        <v>Significantly Different</v>
      </c>
      <c r="G55" s="12">
        <f t="shared" si="1"/>
        <v>2.6</v>
      </c>
      <c r="H55" s="12">
        <f t="shared" si="2"/>
        <v>6</v>
      </c>
      <c r="I55" s="12" t="str">
        <f t="shared" si="3"/>
        <v>+/-</v>
      </c>
      <c r="J55" s="12" t="str">
        <f t="shared" si="4"/>
        <v>0.7</v>
      </c>
      <c r="K55" s="13">
        <f t="shared" si="5"/>
        <v>0.42553191489361697</v>
      </c>
      <c r="L55" s="13">
        <f t="shared" si="6"/>
        <v>2.6</v>
      </c>
      <c r="M55" s="13">
        <f t="shared" si="7"/>
        <v>0.42985214661796195</v>
      </c>
      <c r="N55" s="13">
        <f t="shared" si="8"/>
        <v>6.048591406269729</v>
      </c>
      <c r="O55" s="12" t="s">
        <v>232</v>
      </c>
    </row>
    <row r="56" spans="1:15" x14ac:dyDescent="0.25">
      <c r="A56" s="30">
        <v>44</v>
      </c>
      <c r="B56" s="31" t="s">
        <v>214</v>
      </c>
      <c r="C56" s="32">
        <v>2.6</v>
      </c>
      <c r="D56" s="33" t="s">
        <v>253</v>
      </c>
      <c r="E56" s="48" t="str">
        <f t="shared" si="0"/>
        <v>Significantly Different</v>
      </c>
      <c r="G56" s="12">
        <f t="shared" si="1"/>
        <v>2.6</v>
      </c>
      <c r="H56" s="12">
        <f t="shared" si="2"/>
        <v>6</v>
      </c>
      <c r="I56" s="12" t="str">
        <f t="shared" si="3"/>
        <v>+/-</v>
      </c>
      <c r="J56" s="12" t="str">
        <f t="shared" si="4"/>
        <v>0.6</v>
      </c>
      <c r="K56" s="13">
        <f t="shared" si="5"/>
        <v>0.36474164133738601</v>
      </c>
      <c r="L56" s="13">
        <f t="shared" si="6"/>
        <v>2.6</v>
      </c>
      <c r="M56" s="13">
        <f t="shared" si="7"/>
        <v>0.36977279819442066</v>
      </c>
      <c r="N56" s="13">
        <f t="shared" si="8"/>
        <v>7.0313446870501313</v>
      </c>
      <c r="O56" s="12" t="s">
        <v>209</v>
      </c>
    </row>
    <row r="57" spans="1:15" x14ac:dyDescent="0.25">
      <c r="A57" s="30">
        <v>47</v>
      </c>
      <c r="B57" s="31" t="s">
        <v>259</v>
      </c>
      <c r="C57" s="32">
        <v>2.5</v>
      </c>
      <c r="D57" s="33" t="s">
        <v>210</v>
      </c>
      <c r="E57" s="48" t="str">
        <f t="shared" si="0"/>
        <v>Significantly Different</v>
      </c>
      <c r="G57" s="12">
        <f t="shared" si="1"/>
        <v>2.5</v>
      </c>
      <c r="H57" s="12">
        <f t="shared" si="2"/>
        <v>6</v>
      </c>
      <c r="I57" s="12" t="str">
        <f t="shared" si="3"/>
        <v>+/-</v>
      </c>
      <c r="J57" s="12" t="str">
        <f t="shared" si="4"/>
        <v>0.2</v>
      </c>
      <c r="K57" s="13">
        <f t="shared" si="5"/>
        <v>0.12158054711246201</v>
      </c>
      <c r="L57" s="13">
        <f t="shared" si="6"/>
        <v>2.7</v>
      </c>
      <c r="M57" s="13">
        <f t="shared" si="7"/>
        <v>0.1359311840425404</v>
      </c>
      <c r="N57" s="13">
        <f t="shared" si="8"/>
        <v>19.862991844130633</v>
      </c>
      <c r="O57" s="12" t="s">
        <v>262</v>
      </c>
    </row>
    <row r="58" spans="1:15" x14ac:dyDescent="0.25">
      <c r="A58" s="30">
        <v>48</v>
      </c>
      <c r="B58" s="31" t="s">
        <v>245</v>
      </c>
      <c r="C58" s="32">
        <v>2.2000000000000002</v>
      </c>
      <c r="D58" s="33" t="s">
        <v>294</v>
      </c>
      <c r="E58" s="48" t="str">
        <f t="shared" si="0"/>
        <v>Significantly Different</v>
      </c>
      <c r="G58" s="12">
        <f t="shared" si="1"/>
        <v>2.2000000000000002</v>
      </c>
      <c r="H58" s="12">
        <f t="shared" si="2"/>
        <v>6</v>
      </c>
      <c r="I58" s="12" t="str">
        <f t="shared" si="3"/>
        <v>+/-</v>
      </c>
      <c r="J58" s="12" t="str">
        <f t="shared" si="4"/>
        <v>0.8</v>
      </c>
      <c r="K58" s="13">
        <f t="shared" si="5"/>
        <v>0.48632218844984804</v>
      </c>
      <c r="L58" s="13">
        <f t="shared" si="6"/>
        <v>3</v>
      </c>
      <c r="M58" s="13">
        <f t="shared" si="7"/>
        <v>0.49010685399991183</v>
      </c>
      <c r="N58" s="13">
        <f t="shared" si="8"/>
        <v>6.1211141519774372</v>
      </c>
      <c r="O58" s="12" t="s">
        <v>256</v>
      </c>
    </row>
    <row r="59" spans="1:15" x14ac:dyDescent="0.25">
      <c r="A59" s="30">
        <v>49</v>
      </c>
      <c r="B59" s="31" t="s">
        <v>209</v>
      </c>
      <c r="C59" s="32">
        <v>2</v>
      </c>
      <c r="D59" s="33" t="s">
        <v>246</v>
      </c>
      <c r="E59" s="48" t="str">
        <f t="shared" si="0"/>
        <v>Significantly Different</v>
      </c>
      <c r="G59" s="12">
        <f t="shared" si="1"/>
        <v>2</v>
      </c>
      <c r="H59" s="12">
        <f t="shared" si="2"/>
        <v>6</v>
      </c>
      <c r="I59" s="12" t="str">
        <f t="shared" si="3"/>
        <v>+/-</v>
      </c>
      <c r="J59" s="12" t="str">
        <f t="shared" si="4"/>
        <v>0.9</v>
      </c>
      <c r="K59" s="13">
        <f t="shared" si="5"/>
        <v>0.54711246200607899</v>
      </c>
      <c r="L59" s="13">
        <f t="shared" si="6"/>
        <v>3.2</v>
      </c>
      <c r="M59" s="13">
        <f t="shared" si="7"/>
        <v>0.55047933970440222</v>
      </c>
      <c r="N59" s="13">
        <f t="shared" si="8"/>
        <v>5.8131155325799222</v>
      </c>
      <c r="O59" s="12" t="s">
        <v>212</v>
      </c>
    </row>
    <row r="60" spans="1:15" x14ac:dyDescent="0.25">
      <c r="A60" s="30">
        <v>50</v>
      </c>
      <c r="B60" s="31" t="s">
        <v>226</v>
      </c>
      <c r="C60" s="32">
        <v>1.8</v>
      </c>
      <c r="D60" s="33" t="s">
        <v>320</v>
      </c>
      <c r="E60" s="48" t="str">
        <f t="shared" si="0"/>
        <v>Significantly Different</v>
      </c>
      <c r="G60" s="12">
        <f t="shared" si="1"/>
        <v>1.8</v>
      </c>
      <c r="H60" s="12">
        <f t="shared" si="2"/>
        <v>6</v>
      </c>
      <c r="I60" s="12" t="str">
        <f t="shared" si="3"/>
        <v>+/-</v>
      </c>
      <c r="J60" s="12" t="str">
        <f t="shared" si="4"/>
        <v>1.0</v>
      </c>
      <c r="K60" s="13">
        <f t="shared" si="5"/>
        <v>0.60790273556231</v>
      </c>
      <c r="L60" s="13">
        <f t="shared" si="6"/>
        <v>3.4000000000000004</v>
      </c>
      <c r="M60" s="13">
        <f t="shared" si="7"/>
        <v>0.61093468821403585</v>
      </c>
      <c r="N60" s="13">
        <f t="shared" si="8"/>
        <v>5.5652430048444703</v>
      </c>
      <c r="O60" s="12" t="s">
        <v>234</v>
      </c>
    </row>
    <row r="61" spans="1:15" x14ac:dyDescent="0.25">
      <c r="A61" s="30">
        <v>51</v>
      </c>
      <c r="B61" s="31" t="s">
        <v>247</v>
      </c>
      <c r="C61" s="32">
        <v>1.2</v>
      </c>
      <c r="D61" s="33" t="s">
        <v>210</v>
      </c>
      <c r="E61" s="48" t="str">
        <f t="shared" si="0"/>
        <v>Significantly Different</v>
      </c>
      <c r="G61" s="12">
        <f t="shared" si="1"/>
        <v>1.2</v>
      </c>
      <c r="H61" s="12">
        <f t="shared" si="2"/>
        <v>6</v>
      </c>
      <c r="I61" s="12" t="str">
        <f t="shared" si="3"/>
        <v>+/-</v>
      </c>
      <c r="J61" s="12" t="str">
        <f t="shared" si="4"/>
        <v>0.2</v>
      </c>
      <c r="K61" s="13">
        <f t="shared" si="5"/>
        <v>0.12158054711246201</v>
      </c>
      <c r="L61" s="13">
        <f t="shared" si="6"/>
        <v>4</v>
      </c>
      <c r="M61" s="13">
        <f t="shared" si="7"/>
        <v>0.1359311840425404</v>
      </c>
      <c r="N61" s="13">
        <f t="shared" si="8"/>
        <v>29.426654583897236</v>
      </c>
      <c r="O61" s="12" t="s">
        <v>216</v>
      </c>
    </row>
    <row r="62" spans="1:15" ht="15.75" thickBot="1" x14ac:dyDescent="0.3">
      <c r="A62" s="36"/>
      <c r="B62" s="37" t="s">
        <v>264</v>
      </c>
      <c r="C62" s="38">
        <v>2.9</v>
      </c>
      <c r="D62" s="39" t="s">
        <v>217</v>
      </c>
      <c r="E62" s="49" t="str">
        <f t="shared" si="0"/>
        <v>Significantly Different</v>
      </c>
      <c r="G62" s="12">
        <f t="shared" si="1"/>
        <v>2.9</v>
      </c>
      <c r="H62" s="12">
        <f t="shared" si="2"/>
        <v>6</v>
      </c>
      <c r="I62" s="12" t="str">
        <f t="shared" si="3"/>
        <v>+/-</v>
      </c>
      <c r="J62" s="12" t="str">
        <f t="shared" si="4"/>
        <v>0.5</v>
      </c>
      <c r="K62" s="13">
        <f t="shared" si="5"/>
        <v>0.303951367781155</v>
      </c>
      <c r="L62" s="13">
        <f t="shared" si="6"/>
        <v>2.3000000000000003</v>
      </c>
      <c r="M62" s="13">
        <f t="shared" si="7"/>
        <v>0.30997079109986531</v>
      </c>
      <c r="N62" s="13">
        <f t="shared" si="8"/>
        <v>7.4200539729531947</v>
      </c>
      <c r="O62" s="12" t="s">
        <v>264</v>
      </c>
    </row>
    <row r="64" spans="1:15" x14ac:dyDescent="0.25">
      <c r="A64" s="12" t="s">
        <v>266</v>
      </c>
    </row>
    <row r="66" spans="1:1" x14ac:dyDescent="0.25">
      <c r="A66" s="12" t="s">
        <v>267</v>
      </c>
    </row>
    <row r="67" spans="1:1" x14ac:dyDescent="0.25">
      <c r="A67" s="12" t="s">
        <v>268</v>
      </c>
    </row>
    <row r="68" spans="1:1" x14ac:dyDescent="0.25">
      <c r="A68" s="12" t="s">
        <v>269</v>
      </c>
    </row>
    <row r="69" spans="1:1" x14ac:dyDescent="0.25">
      <c r="A69" s="12" t="s">
        <v>270</v>
      </c>
    </row>
    <row r="70" spans="1:1" x14ac:dyDescent="0.25">
      <c r="A70" s="12" t="s">
        <v>271</v>
      </c>
    </row>
    <row r="71" spans="1:1" x14ac:dyDescent="0.25">
      <c r="A71" s="12" t="s">
        <v>272</v>
      </c>
    </row>
    <row r="72" spans="1:1" x14ac:dyDescent="0.25">
      <c r="A72" s="12" t="s">
        <v>273</v>
      </c>
    </row>
    <row r="73" spans="1:1" x14ac:dyDescent="0.25">
      <c r="A73" s="12" t="s">
        <v>274</v>
      </c>
    </row>
  </sheetData>
  <sheetProtection sheet="1" objects="1" scenarios="1"/>
  <conditionalFormatting sqref="F10:J62">
    <cfRule type="cellIs" dxfId="11" priority="5" operator="equal">
      <formula>"State Selected"</formula>
    </cfRule>
    <cfRule type="cellIs" dxfId="10" priority="6" operator="equal">
      <formula>"Not Significantly Different"</formula>
    </cfRule>
  </conditionalFormatting>
  <conditionalFormatting sqref="E10:E62">
    <cfRule type="cellIs" dxfId="9" priority="1" operator="equal">
      <formula>"OTHER ERROR"</formula>
    </cfRule>
    <cfRule type="cellIs" dxfId="8" priority="2" operator="equal">
      <formula>"Statistical Test not applicable"</formula>
    </cfRule>
    <cfRule type="cellIs" dxfId="7" priority="3" operator="equal">
      <formula>"Geography Selected"</formula>
    </cfRule>
    <cfRule type="cellIs" dxfId="6"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E32E98D3-223E-4D89-B418-61CF539E5F68}">
      <formula1>$O$10:$O$62</formula1>
    </dataValidation>
  </dataValidation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DF9B8-673C-4AD5-899C-FD856F6ADB1E}">
  <sheetPr codeName="Sheet178"/>
  <dimension ref="A1:P73"/>
  <sheetViews>
    <sheetView zoomScaleNormal="100" workbookViewId="0">
      <pane ySplit="9" topLeftCell="A10" activePane="bottomLeft" state="frozen"/>
      <selection pane="bottomLeft"/>
    </sheetView>
  </sheetViews>
  <sheetFormatPr defaultRowHeight="15" x14ac:dyDescent="0.25"/>
  <cols>
    <col min="1" max="1" width="22.42578125" style="42" customWidth="1"/>
    <col min="2" max="2" width="18.7109375" style="42" bestFit="1" customWidth="1"/>
    <col min="3" max="3" width="11.85546875" style="42" bestFit="1" customWidth="1"/>
    <col min="4" max="4" width="19" style="42" bestFit="1" customWidth="1"/>
    <col min="5" max="5" width="29.140625" style="42" bestFit="1" customWidth="1"/>
    <col min="6" max="6" width="1.42578125" style="42" customWidth="1"/>
    <col min="7" max="7" width="9.7109375" style="42" hidden="1" customWidth="1"/>
    <col min="8" max="8" width="22.85546875" style="42" hidden="1" customWidth="1"/>
    <col min="9" max="9" width="24.42578125" style="42" hidden="1" customWidth="1"/>
    <col min="10" max="10" width="16.42578125" style="42" hidden="1" customWidth="1"/>
    <col min="11" max="11" width="17.85546875" style="50" hidden="1" customWidth="1"/>
    <col min="12" max="12" width="12" style="42" hidden="1" customWidth="1"/>
    <col min="13" max="13" width="14.7109375" style="42" hidden="1" customWidth="1"/>
    <col min="14" max="14" width="8.7109375" style="42" hidden="1" customWidth="1"/>
    <col min="15" max="15" width="38.85546875" style="42" hidden="1" customWidth="1"/>
    <col min="16" max="16384" width="9.140625" style="42"/>
  </cols>
  <sheetData>
    <row r="1" spans="1:16" x14ac:dyDescent="0.25">
      <c r="A1" s="11" t="s">
        <v>179</v>
      </c>
      <c r="B1" s="42" t="s">
        <v>177</v>
      </c>
    </row>
    <row r="2" spans="1:16" x14ac:dyDescent="0.25">
      <c r="A2" s="11" t="s">
        <v>181</v>
      </c>
      <c r="B2" s="42" t="s">
        <v>797</v>
      </c>
    </row>
    <row r="3" spans="1:16" ht="15.75" thickBot="1" x14ac:dyDescent="0.3"/>
    <row r="4" spans="1:16" ht="15.75" thickBot="1" x14ac:dyDescent="0.3">
      <c r="A4" s="51" t="s">
        <v>183</v>
      </c>
      <c r="B4" s="16" t="s">
        <v>184</v>
      </c>
      <c r="C4" s="52" t="s">
        <v>185</v>
      </c>
      <c r="D4" s="53"/>
      <c r="H4" s="54" t="s">
        <v>186</v>
      </c>
      <c r="I4" s="42">
        <v>1.645</v>
      </c>
      <c r="K4" s="55"/>
      <c r="L4" s="56"/>
      <c r="M4" s="56"/>
      <c r="N4" s="56"/>
      <c r="O4" s="56"/>
      <c r="P4" s="56"/>
    </row>
    <row r="5" spans="1:16" ht="15.75" thickBot="1" x14ac:dyDescent="0.3">
      <c r="A5" s="51"/>
      <c r="B5" s="56"/>
      <c r="K5" s="55"/>
      <c r="L5" s="56"/>
      <c r="M5" s="56"/>
      <c r="N5" s="56"/>
      <c r="O5" s="56"/>
      <c r="P5" s="56"/>
    </row>
    <row r="6" spans="1:16" x14ac:dyDescent="0.25">
      <c r="A6" s="51" t="s">
        <v>187</v>
      </c>
      <c r="B6" s="45">
        <f>VLOOKUP($B$4,$B$10:$D$62,2,FALSE)</f>
        <v>85.1</v>
      </c>
      <c r="C6" s="42" t="s">
        <v>188</v>
      </c>
      <c r="H6" s="54" t="s">
        <v>189</v>
      </c>
      <c r="I6" s="42">
        <f>VLOOKUP($B$4,$B$9:$K$62,6,FALSE)</f>
        <v>85.1</v>
      </c>
      <c r="K6" s="57"/>
      <c r="L6" s="56"/>
      <c r="M6" s="56"/>
      <c r="N6" s="56"/>
      <c r="O6" s="56"/>
      <c r="P6" s="56"/>
    </row>
    <row r="7" spans="1:16" ht="15.75" thickBot="1" x14ac:dyDescent="0.3">
      <c r="A7" s="51" t="s">
        <v>190</v>
      </c>
      <c r="B7" s="46" t="str">
        <f>VLOOKUP($B$4,$B$10:$D$62,3,FALSE)</f>
        <v>+/-0.1</v>
      </c>
      <c r="C7" s="42" t="s">
        <v>191</v>
      </c>
      <c r="H7" s="54" t="s">
        <v>192</v>
      </c>
      <c r="I7" s="58">
        <f>VLOOKUP($B$4,$B$9:$K$62,10,FALSE)</f>
        <v>6.0790273556231005E-2</v>
      </c>
      <c r="K7" s="59"/>
      <c r="L7" s="56"/>
      <c r="M7" s="56"/>
      <c r="N7" s="56"/>
      <c r="O7" s="56"/>
      <c r="P7" s="56"/>
    </row>
    <row r="8" spans="1:16" ht="15.75" thickBot="1" x14ac:dyDescent="0.3"/>
    <row r="9" spans="1:16" ht="15.75" thickBot="1" x14ac:dyDescent="0.3">
      <c r="A9" s="60" t="s">
        <v>193</v>
      </c>
      <c r="B9" s="61" t="s">
        <v>194</v>
      </c>
      <c r="C9" s="61" t="s">
        <v>195</v>
      </c>
      <c r="D9" s="61" t="s">
        <v>196</v>
      </c>
      <c r="E9" s="47" t="s">
        <v>197</v>
      </c>
      <c r="F9" s="54"/>
      <c r="G9" s="54" t="s">
        <v>195</v>
      </c>
      <c r="H9" s="54" t="s">
        <v>198</v>
      </c>
      <c r="I9" s="54" t="s">
        <v>199</v>
      </c>
      <c r="J9" s="54" t="s">
        <v>200</v>
      </c>
      <c r="K9" s="59" t="s">
        <v>201</v>
      </c>
      <c r="L9" s="54" t="s">
        <v>202</v>
      </c>
      <c r="M9" s="54" t="s">
        <v>203</v>
      </c>
      <c r="N9" s="54" t="s">
        <v>204</v>
      </c>
      <c r="O9" s="54" t="s">
        <v>205</v>
      </c>
      <c r="P9" s="54"/>
    </row>
    <row r="10" spans="1:16" x14ac:dyDescent="0.25">
      <c r="A10" s="62"/>
      <c r="B10" s="63" t="s">
        <v>184</v>
      </c>
      <c r="C10" s="64">
        <v>85.1</v>
      </c>
      <c r="D10" s="65" t="s">
        <v>206</v>
      </c>
      <c r="E10" s="48" t="str">
        <f>IF($B$4=B10,"Geography Selected",
IF(AND(ISNUMBER(N10),ISNUMBER($I$4)),
IF(ABS(N10)&lt;=$I$4,"Not Significantly Different",
IF(ABS(N10)&gt;$I$4,"Significantly Different","Error - Both Z-score and Confidence Level are Numbers but Comparison Failed")),
IF(N10="NA","Statistical Test not applicable","N/A")
))</f>
        <v>Geography Selected</v>
      </c>
      <c r="G10" s="42">
        <f>IF(ISNUMBER(C10),C10,"NAN")</f>
        <v>85.1</v>
      </c>
      <c r="H10" s="42">
        <f>LEN(TRIM(D10))</f>
        <v>6</v>
      </c>
      <c r="I10" s="42" t="str">
        <f>IF(H10&gt;=3,MID(TRIM(D10),1,3),"NO")</f>
        <v>+/-</v>
      </c>
      <c r="J10" s="42" t="str">
        <f>IF(TRIM(I10)="+/-",MID(TRIM(D10),4,H10-3),D10)</f>
        <v>0.1</v>
      </c>
      <c r="K10" s="50">
        <f>IF(TRIM(J10)="*****",0,IF(ISERROR(VALUE(J10)),"NA",VALUE(J10/$I$4)))</f>
        <v>6.0790273556231005E-2</v>
      </c>
      <c r="L10" s="50">
        <f>IF(AND(ISNUMBER(G10),ISNUMBER($I$6)),$I$6-G10,"N/A")</f>
        <v>0</v>
      </c>
      <c r="M10" s="50">
        <f>IF(AND(ISNUMBER(K10),ISNUMBER($I$7)),SQRT(K10^2+($I$7)^2),"N/A")</f>
        <v>8.5970429323592404E-2</v>
      </c>
      <c r="N10" s="50">
        <f>IF(AND(ISNUMBER(L10),ISNUMBER(M10),M10&lt;&gt;0),L10/M10,"NA")</f>
        <v>0</v>
      </c>
      <c r="O10" s="42" t="s">
        <v>184</v>
      </c>
    </row>
    <row r="11" spans="1:16" x14ac:dyDescent="0.25">
      <c r="A11" s="62">
        <v>1</v>
      </c>
      <c r="B11" s="63" t="s">
        <v>232</v>
      </c>
      <c r="C11" s="64">
        <v>90</v>
      </c>
      <c r="D11" s="66" t="s">
        <v>217</v>
      </c>
      <c r="E11" s="48" t="str">
        <f t="shared" ref="E11:E62" si="0">IF($B$4=B11,"Geography Selected",
IF(AND(ISNUMBER(N11),ISNUMBER($I$4)),
IF(ABS(N11)&lt;=$I$4,"Not Significantly Different",
IF(ABS(N11)&gt;$I$4,"Significantly Different","Error - Both Z-score and Confidence Level are Numbers but Comparison Failed")),
IF(N11="NA","Statistical Test not applicable","N/A")
))</f>
        <v>Significantly Different</v>
      </c>
      <c r="G11" s="42">
        <f t="shared" ref="G11:G62" si="1">IF(ISNUMBER(C11),C11,"NAN")</f>
        <v>90</v>
      </c>
      <c r="H11" s="42">
        <f t="shared" ref="H11:H62" si="2">LEN(TRIM(D11))</f>
        <v>6</v>
      </c>
      <c r="I11" s="42" t="str">
        <f t="shared" ref="I11:I62" si="3">IF(H11&gt;=3,MID(TRIM(D11),1,3),"NO")</f>
        <v>+/-</v>
      </c>
      <c r="J11" s="42" t="str">
        <f t="shared" ref="J11:J62" si="4">IF(TRIM(I11)="+/-",MID(TRIM(D11),4,H11-3),D11)</f>
        <v>0.5</v>
      </c>
      <c r="K11" s="50">
        <f t="shared" ref="K11:K62" si="5">IF(TRIM(J11)="*****",0,IF(ISERROR(VALUE(J11)),"NA",VALUE(J11/$I$4)))</f>
        <v>0.303951367781155</v>
      </c>
      <c r="L11" s="50">
        <f t="shared" ref="L11:L62" si="6">IF(AND(ISNUMBER(G11),ISNUMBER($I$6)),$I$6-G11,"N/A")</f>
        <v>-4.9000000000000057</v>
      </c>
      <c r="M11" s="50">
        <f t="shared" ref="M11:M62" si="7">IF(AND(ISNUMBER(K11),ISNUMBER($I$7)),SQRT(K11^2+($I$7)^2),"N/A")</f>
        <v>0.30997079109986531</v>
      </c>
      <c r="N11" s="50">
        <f>IF(AND(ISNUMBER(L11),ISNUMBER(M11),M11&lt;&gt;0),L11/M11,"NA")</f>
        <v>-15.807941072813344</v>
      </c>
      <c r="O11" s="42" t="s">
        <v>208</v>
      </c>
    </row>
    <row r="12" spans="1:16" x14ac:dyDescent="0.25">
      <c r="A12" s="62">
        <v>1</v>
      </c>
      <c r="B12" s="63" t="s">
        <v>256</v>
      </c>
      <c r="C12" s="64">
        <v>90</v>
      </c>
      <c r="D12" s="65" t="s">
        <v>228</v>
      </c>
      <c r="E12" s="48" t="str">
        <f t="shared" si="0"/>
        <v>Significantly Different</v>
      </c>
      <c r="G12" s="42">
        <f t="shared" si="1"/>
        <v>90</v>
      </c>
      <c r="H12" s="42">
        <f t="shared" si="2"/>
        <v>6</v>
      </c>
      <c r="I12" s="42" t="str">
        <f t="shared" si="3"/>
        <v>+/-</v>
      </c>
      <c r="J12" s="42" t="str">
        <f t="shared" si="4"/>
        <v>0.3</v>
      </c>
      <c r="K12" s="50">
        <f t="shared" si="5"/>
        <v>0.18237082066869301</v>
      </c>
      <c r="L12" s="50">
        <f t="shared" si="6"/>
        <v>-4.9000000000000057</v>
      </c>
      <c r="M12" s="50">
        <f t="shared" si="7"/>
        <v>0.19223572402239389</v>
      </c>
      <c r="N12" s="50">
        <f t="shared" ref="N12:N62" si="8">IF(AND(ISNUMBER(L12),ISNUMBER(M12),M12&lt;&gt;0),L12/M12,"NA")</f>
        <v>-25.489539079787249</v>
      </c>
      <c r="O12" s="42" t="s">
        <v>211</v>
      </c>
    </row>
    <row r="13" spans="1:16" x14ac:dyDescent="0.25">
      <c r="A13" s="62">
        <v>3</v>
      </c>
      <c r="B13" s="63" t="s">
        <v>220</v>
      </c>
      <c r="C13" s="64">
        <v>89.4</v>
      </c>
      <c r="D13" s="65" t="s">
        <v>228</v>
      </c>
      <c r="E13" s="48" t="str">
        <f t="shared" si="0"/>
        <v>Significantly Different</v>
      </c>
      <c r="G13" s="42">
        <f t="shared" si="1"/>
        <v>89.4</v>
      </c>
      <c r="H13" s="42">
        <f t="shared" si="2"/>
        <v>6</v>
      </c>
      <c r="I13" s="42" t="str">
        <f t="shared" si="3"/>
        <v>+/-</v>
      </c>
      <c r="J13" s="42" t="str">
        <f t="shared" si="4"/>
        <v>0.3</v>
      </c>
      <c r="K13" s="50">
        <f t="shared" si="5"/>
        <v>0.18237082066869301</v>
      </c>
      <c r="L13" s="50">
        <f t="shared" si="6"/>
        <v>-4.3000000000000114</v>
      </c>
      <c r="M13" s="50">
        <f t="shared" si="7"/>
        <v>0.19223572402239389</v>
      </c>
      <c r="N13" s="50">
        <f t="shared" si="8"/>
        <v>-22.368371029201089</v>
      </c>
      <c r="O13" s="42" t="s">
        <v>213</v>
      </c>
    </row>
    <row r="14" spans="1:16" x14ac:dyDescent="0.25">
      <c r="A14" s="62">
        <v>4</v>
      </c>
      <c r="B14" s="63" t="s">
        <v>214</v>
      </c>
      <c r="C14" s="64">
        <v>89.1</v>
      </c>
      <c r="D14" s="65" t="s">
        <v>294</v>
      </c>
      <c r="E14" s="48" t="str">
        <f t="shared" si="0"/>
        <v>Significantly Different</v>
      </c>
      <c r="G14" s="42">
        <f t="shared" si="1"/>
        <v>89.1</v>
      </c>
      <c r="H14" s="42">
        <f t="shared" si="2"/>
        <v>6</v>
      </c>
      <c r="I14" s="42" t="str">
        <f t="shared" si="3"/>
        <v>+/-</v>
      </c>
      <c r="J14" s="42" t="str">
        <f t="shared" si="4"/>
        <v>0.8</v>
      </c>
      <c r="K14" s="50">
        <f t="shared" si="5"/>
        <v>0.48632218844984804</v>
      </c>
      <c r="L14" s="50">
        <f t="shared" si="6"/>
        <v>-4</v>
      </c>
      <c r="M14" s="50">
        <f t="shared" si="7"/>
        <v>0.49010685399991183</v>
      </c>
      <c r="N14" s="50">
        <f t="shared" si="8"/>
        <v>-8.1614855359699163</v>
      </c>
      <c r="O14" s="42" t="s">
        <v>215</v>
      </c>
    </row>
    <row r="15" spans="1:16" x14ac:dyDescent="0.25">
      <c r="A15" s="62">
        <v>5</v>
      </c>
      <c r="B15" s="63" t="s">
        <v>218</v>
      </c>
      <c r="C15" s="64">
        <v>88.7</v>
      </c>
      <c r="D15" s="65" t="s">
        <v>206</v>
      </c>
      <c r="E15" s="48" t="str">
        <f t="shared" si="0"/>
        <v>Significantly Different</v>
      </c>
      <c r="G15" s="42">
        <f t="shared" si="1"/>
        <v>88.7</v>
      </c>
      <c r="H15" s="42">
        <f t="shared" si="2"/>
        <v>6</v>
      </c>
      <c r="I15" s="42" t="str">
        <f t="shared" si="3"/>
        <v>+/-</v>
      </c>
      <c r="J15" s="42" t="str">
        <f t="shared" si="4"/>
        <v>0.1</v>
      </c>
      <c r="K15" s="50">
        <f t="shared" si="5"/>
        <v>6.0790273556231005E-2</v>
      </c>
      <c r="L15" s="50">
        <f t="shared" si="6"/>
        <v>-3.6000000000000085</v>
      </c>
      <c r="M15" s="50">
        <f t="shared" si="7"/>
        <v>8.5970429323592404E-2</v>
      </c>
      <c r="N15" s="50">
        <f t="shared" si="8"/>
        <v>-41.874863581867444</v>
      </c>
      <c r="O15" s="42" t="s">
        <v>218</v>
      </c>
    </row>
    <row r="16" spans="1:16" x14ac:dyDescent="0.25">
      <c r="A16" s="62">
        <v>6</v>
      </c>
      <c r="B16" s="63" t="s">
        <v>224</v>
      </c>
      <c r="C16" s="64">
        <v>88.4</v>
      </c>
      <c r="D16" s="65" t="s">
        <v>294</v>
      </c>
      <c r="E16" s="48" t="str">
        <f t="shared" si="0"/>
        <v>Significantly Different</v>
      </c>
      <c r="G16" s="42">
        <f t="shared" si="1"/>
        <v>88.4</v>
      </c>
      <c r="H16" s="42">
        <f t="shared" si="2"/>
        <v>6</v>
      </c>
      <c r="I16" s="42" t="str">
        <f t="shared" si="3"/>
        <v>+/-</v>
      </c>
      <c r="J16" s="42" t="str">
        <f t="shared" si="4"/>
        <v>0.8</v>
      </c>
      <c r="K16" s="50">
        <f t="shared" si="5"/>
        <v>0.48632218844984804</v>
      </c>
      <c r="L16" s="50">
        <f t="shared" si="6"/>
        <v>-3.3000000000000114</v>
      </c>
      <c r="M16" s="50">
        <f t="shared" si="7"/>
        <v>0.49010685399991183</v>
      </c>
      <c r="N16" s="50">
        <f t="shared" si="8"/>
        <v>-6.7332255671752046</v>
      </c>
      <c r="O16" s="42" t="s">
        <v>220</v>
      </c>
    </row>
    <row r="17" spans="1:15" x14ac:dyDescent="0.25">
      <c r="A17" s="62">
        <v>7</v>
      </c>
      <c r="B17" s="63" t="s">
        <v>244</v>
      </c>
      <c r="C17" s="64">
        <v>88.2</v>
      </c>
      <c r="D17" s="65" t="s">
        <v>255</v>
      </c>
      <c r="E17" s="48" t="str">
        <f t="shared" si="0"/>
        <v>Significantly Different</v>
      </c>
      <c r="G17" s="42">
        <f t="shared" si="1"/>
        <v>88.2</v>
      </c>
      <c r="H17" s="42">
        <f t="shared" si="2"/>
        <v>6</v>
      </c>
      <c r="I17" s="42" t="str">
        <f t="shared" si="3"/>
        <v>+/-</v>
      </c>
      <c r="J17" s="42" t="str">
        <f t="shared" si="4"/>
        <v>0.4</v>
      </c>
      <c r="K17" s="50">
        <f t="shared" si="5"/>
        <v>0.24316109422492402</v>
      </c>
      <c r="L17" s="50">
        <f t="shared" si="6"/>
        <v>-3.1000000000000085</v>
      </c>
      <c r="M17" s="50">
        <f t="shared" si="7"/>
        <v>0.25064471888253259</v>
      </c>
      <c r="N17" s="50">
        <f t="shared" si="8"/>
        <v>-12.368104198727833</v>
      </c>
      <c r="O17" s="42" t="s">
        <v>222</v>
      </c>
    </row>
    <row r="18" spans="1:15" x14ac:dyDescent="0.25">
      <c r="A18" s="62">
        <v>8</v>
      </c>
      <c r="B18" s="63" t="s">
        <v>257</v>
      </c>
      <c r="C18" s="64">
        <v>88</v>
      </c>
      <c r="D18" s="65" t="s">
        <v>228</v>
      </c>
      <c r="E18" s="48" t="str">
        <f t="shared" si="0"/>
        <v>Significantly Different</v>
      </c>
      <c r="G18" s="42">
        <f t="shared" si="1"/>
        <v>88</v>
      </c>
      <c r="H18" s="42">
        <f t="shared" si="2"/>
        <v>6</v>
      </c>
      <c r="I18" s="42" t="str">
        <f t="shared" si="3"/>
        <v>+/-</v>
      </c>
      <c r="J18" s="42" t="str">
        <f t="shared" si="4"/>
        <v>0.3</v>
      </c>
      <c r="K18" s="50">
        <f t="shared" si="5"/>
        <v>0.18237082066869301</v>
      </c>
      <c r="L18" s="50">
        <f t="shared" si="6"/>
        <v>-2.9000000000000057</v>
      </c>
      <c r="M18" s="50">
        <f t="shared" si="7"/>
        <v>0.19223572402239389</v>
      </c>
      <c r="N18" s="50">
        <f t="shared" si="8"/>
        <v>-15.085645577833283</v>
      </c>
      <c r="O18" s="42" t="s">
        <v>224</v>
      </c>
    </row>
    <row r="19" spans="1:15" x14ac:dyDescent="0.25">
      <c r="A19" s="62">
        <v>9</v>
      </c>
      <c r="B19" s="63" t="s">
        <v>247</v>
      </c>
      <c r="C19" s="64">
        <v>87.9</v>
      </c>
      <c r="D19" s="65" t="s">
        <v>228</v>
      </c>
      <c r="E19" s="48" t="str">
        <f t="shared" si="0"/>
        <v>Significantly Different</v>
      </c>
      <c r="G19" s="42">
        <f t="shared" si="1"/>
        <v>87.9</v>
      </c>
      <c r="H19" s="42">
        <f t="shared" si="2"/>
        <v>6</v>
      </c>
      <c r="I19" s="42" t="str">
        <f t="shared" si="3"/>
        <v>+/-</v>
      </c>
      <c r="J19" s="42" t="str">
        <f t="shared" si="4"/>
        <v>0.3</v>
      </c>
      <c r="K19" s="50">
        <f t="shared" si="5"/>
        <v>0.18237082066869301</v>
      </c>
      <c r="L19" s="50">
        <f t="shared" si="6"/>
        <v>-2.8000000000000114</v>
      </c>
      <c r="M19" s="50">
        <f t="shared" si="7"/>
        <v>0.19223572402239389</v>
      </c>
      <c r="N19" s="50">
        <f t="shared" si="8"/>
        <v>-14.565450902735614</v>
      </c>
      <c r="O19" s="42" t="s">
        <v>226</v>
      </c>
    </row>
    <row r="20" spans="1:15" x14ac:dyDescent="0.25">
      <c r="A20" s="62">
        <v>9</v>
      </c>
      <c r="B20" s="63" t="s">
        <v>239</v>
      </c>
      <c r="C20" s="64">
        <v>87.9</v>
      </c>
      <c r="D20" s="66" t="s">
        <v>255</v>
      </c>
      <c r="E20" s="48" t="str">
        <f t="shared" si="0"/>
        <v>Significantly Different</v>
      </c>
      <c r="G20" s="42">
        <f t="shared" si="1"/>
        <v>87.9</v>
      </c>
      <c r="H20" s="42">
        <f t="shared" si="2"/>
        <v>6</v>
      </c>
      <c r="I20" s="42" t="str">
        <f t="shared" si="3"/>
        <v>+/-</v>
      </c>
      <c r="J20" s="42" t="str">
        <f t="shared" si="4"/>
        <v>0.4</v>
      </c>
      <c r="K20" s="50">
        <f t="shared" si="5"/>
        <v>0.24316109422492402</v>
      </c>
      <c r="L20" s="50">
        <f t="shared" si="6"/>
        <v>-2.8000000000000114</v>
      </c>
      <c r="M20" s="50">
        <f t="shared" si="7"/>
        <v>0.25064471888253259</v>
      </c>
      <c r="N20" s="50">
        <f t="shared" si="8"/>
        <v>-11.171190889173541</v>
      </c>
      <c r="O20" s="42" t="s">
        <v>229</v>
      </c>
    </row>
    <row r="21" spans="1:15" x14ac:dyDescent="0.25">
      <c r="A21" s="62">
        <v>11</v>
      </c>
      <c r="B21" s="63" t="s">
        <v>211</v>
      </c>
      <c r="C21" s="64">
        <v>87.5</v>
      </c>
      <c r="D21" s="65" t="s">
        <v>294</v>
      </c>
      <c r="E21" s="48" t="str">
        <f t="shared" si="0"/>
        <v>Significantly Different</v>
      </c>
      <c r="G21" s="42">
        <f t="shared" si="1"/>
        <v>87.5</v>
      </c>
      <c r="H21" s="42">
        <f t="shared" si="2"/>
        <v>6</v>
      </c>
      <c r="I21" s="42" t="str">
        <f t="shared" si="3"/>
        <v>+/-</v>
      </c>
      <c r="J21" s="42" t="str">
        <f t="shared" si="4"/>
        <v>0.8</v>
      </c>
      <c r="K21" s="50">
        <f t="shared" si="5"/>
        <v>0.48632218844984804</v>
      </c>
      <c r="L21" s="50">
        <f t="shared" si="6"/>
        <v>-2.4000000000000057</v>
      </c>
      <c r="M21" s="50">
        <f t="shared" si="7"/>
        <v>0.49010685399991183</v>
      </c>
      <c r="N21" s="50">
        <f t="shared" si="8"/>
        <v>-4.8968913215819612</v>
      </c>
      <c r="O21" s="42" t="s">
        <v>231</v>
      </c>
    </row>
    <row r="22" spans="1:15" x14ac:dyDescent="0.25">
      <c r="A22" s="62">
        <v>12</v>
      </c>
      <c r="B22" s="63" t="s">
        <v>222</v>
      </c>
      <c r="C22" s="64">
        <v>87</v>
      </c>
      <c r="D22" s="65" t="s">
        <v>253</v>
      </c>
      <c r="E22" s="48" t="str">
        <f t="shared" si="0"/>
        <v>Significantly Different</v>
      </c>
      <c r="G22" s="42">
        <f t="shared" si="1"/>
        <v>87</v>
      </c>
      <c r="H22" s="42">
        <f t="shared" si="2"/>
        <v>6</v>
      </c>
      <c r="I22" s="42" t="str">
        <f t="shared" si="3"/>
        <v>+/-</v>
      </c>
      <c r="J22" s="42" t="str">
        <f t="shared" si="4"/>
        <v>0.6</v>
      </c>
      <c r="K22" s="50">
        <f t="shared" si="5"/>
        <v>0.36474164133738601</v>
      </c>
      <c r="L22" s="50">
        <f t="shared" si="6"/>
        <v>-1.9000000000000057</v>
      </c>
      <c r="M22" s="50">
        <f t="shared" si="7"/>
        <v>0.36977279819442066</v>
      </c>
      <c r="N22" s="50">
        <f t="shared" si="8"/>
        <v>-5.1382903482289572</v>
      </c>
      <c r="O22" s="42" t="s">
        <v>233</v>
      </c>
    </row>
    <row r="23" spans="1:15" x14ac:dyDescent="0.25">
      <c r="A23" s="62">
        <v>13</v>
      </c>
      <c r="B23" s="63" t="s">
        <v>240</v>
      </c>
      <c r="C23" s="64">
        <v>86.8</v>
      </c>
      <c r="D23" s="65" t="s">
        <v>228</v>
      </c>
      <c r="E23" s="48" t="str">
        <f t="shared" si="0"/>
        <v>Significantly Different</v>
      </c>
      <c r="G23" s="42">
        <f t="shared" si="1"/>
        <v>86.8</v>
      </c>
      <c r="H23" s="42">
        <f t="shared" si="2"/>
        <v>6</v>
      </c>
      <c r="I23" s="42" t="str">
        <f t="shared" si="3"/>
        <v>+/-</v>
      </c>
      <c r="J23" s="42" t="str">
        <f t="shared" si="4"/>
        <v>0.3</v>
      </c>
      <c r="K23" s="50">
        <f t="shared" si="5"/>
        <v>0.18237082066869301</v>
      </c>
      <c r="L23" s="50">
        <f t="shared" si="6"/>
        <v>-1.7000000000000028</v>
      </c>
      <c r="M23" s="50">
        <f t="shared" si="7"/>
        <v>0.19223572402239389</v>
      </c>
      <c r="N23" s="50">
        <f t="shared" si="8"/>
        <v>-8.8433094766608864</v>
      </c>
      <c r="O23" s="42" t="s">
        <v>221</v>
      </c>
    </row>
    <row r="24" spans="1:15" x14ac:dyDescent="0.25">
      <c r="A24" s="62">
        <v>14</v>
      </c>
      <c r="B24" s="63" t="s">
        <v>213</v>
      </c>
      <c r="C24" s="64">
        <v>86.2</v>
      </c>
      <c r="D24" s="65" t="s">
        <v>255</v>
      </c>
      <c r="E24" s="48" t="str">
        <f t="shared" si="0"/>
        <v>Significantly Different</v>
      </c>
      <c r="G24" s="42">
        <f t="shared" si="1"/>
        <v>86.2</v>
      </c>
      <c r="H24" s="42">
        <f t="shared" si="2"/>
        <v>6</v>
      </c>
      <c r="I24" s="42" t="str">
        <f t="shared" si="3"/>
        <v>+/-</v>
      </c>
      <c r="J24" s="42" t="str">
        <f t="shared" si="4"/>
        <v>0.4</v>
      </c>
      <c r="K24" s="50">
        <f t="shared" si="5"/>
        <v>0.24316109422492402</v>
      </c>
      <c r="L24" s="50">
        <f t="shared" si="6"/>
        <v>-1.1000000000000085</v>
      </c>
      <c r="M24" s="50">
        <f t="shared" si="7"/>
        <v>0.25064471888253259</v>
      </c>
      <c r="N24" s="50">
        <f t="shared" si="8"/>
        <v>-4.3886821350324787</v>
      </c>
      <c r="O24" s="42" t="s">
        <v>235</v>
      </c>
    </row>
    <row r="25" spans="1:15" x14ac:dyDescent="0.25">
      <c r="A25" s="62">
        <v>14</v>
      </c>
      <c r="B25" s="63" t="s">
        <v>221</v>
      </c>
      <c r="C25" s="64">
        <v>86.2</v>
      </c>
      <c r="D25" s="65" t="s">
        <v>265</v>
      </c>
      <c r="E25" s="48" t="str">
        <f t="shared" si="0"/>
        <v>Significantly Different</v>
      </c>
      <c r="G25" s="42">
        <f t="shared" si="1"/>
        <v>86.2</v>
      </c>
      <c r="H25" s="42">
        <f t="shared" si="2"/>
        <v>6</v>
      </c>
      <c r="I25" s="42" t="str">
        <f t="shared" si="3"/>
        <v>+/-</v>
      </c>
      <c r="J25" s="42" t="str">
        <f t="shared" si="4"/>
        <v>0.7</v>
      </c>
      <c r="K25" s="50">
        <f t="shared" si="5"/>
        <v>0.42553191489361697</v>
      </c>
      <c r="L25" s="50">
        <f t="shared" si="6"/>
        <v>-1.1000000000000085</v>
      </c>
      <c r="M25" s="50">
        <f t="shared" si="7"/>
        <v>0.42985214661796195</v>
      </c>
      <c r="N25" s="50">
        <f t="shared" si="8"/>
        <v>-2.5590194411141356</v>
      </c>
      <c r="O25" s="42" t="s">
        <v>237</v>
      </c>
    </row>
    <row r="26" spans="1:15" x14ac:dyDescent="0.25">
      <c r="A26" s="62">
        <v>16</v>
      </c>
      <c r="B26" s="63" t="s">
        <v>226</v>
      </c>
      <c r="C26" s="64">
        <v>86.1</v>
      </c>
      <c r="D26" s="65" t="s">
        <v>314</v>
      </c>
      <c r="E26" s="48" t="str">
        <f t="shared" si="0"/>
        <v>Not Significantly Different</v>
      </c>
      <c r="G26" s="42">
        <f t="shared" si="1"/>
        <v>86.1</v>
      </c>
      <c r="H26" s="42">
        <f t="shared" si="2"/>
        <v>6</v>
      </c>
      <c r="I26" s="42" t="str">
        <f t="shared" si="3"/>
        <v>+/-</v>
      </c>
      <c r="J26" s="42" t="str">
        <f t="shared" si="4"/>
        <v>1.1</v>
      </c>
      <c r="K26" s="50">
        <f t="shared" si="5"/>
        <v>0.66869300911854113</v>
      </c>
      <c r="L26" s="50">
        <f t="shared" si="6"/>
        <v>-1</v>
      </c>
      <c r="M26" s="50">
        <f t="shared" si="7"/>
        <v>0.67145051776214359</v>
      </c>
      <c r="N26" s="50">
        <f t="shared" si="8"/>
        <v>-1.4893130223994298</v>
      </c>
      <c r="O26" s="42" t="s">
        <v>219</v>
      </c>
    </row>
    <row r="27" spans="1:15" x14ac:dyDescent="0.25">
      <c r="A27" s="62">
        <v>17</v>
      </c>
      <c r="B27" s="63" t="s">
        <v>254</v>
      </c>
      <c r="C27" s="64">
        <v>85.9</v>
      </c>
      <c r="D27" s="65" t="s">
        <v>217</v>
      </c>
      <c r="E27" s="48" t="str">
        <f t="shared" si="0"/>
        <v>Significantly Different</v>
      </c>
      <c r="G27" s="42">
        <f t="shared" si="1"/>
        <v>85.9</v>
      </c>
      <c r="H27" s="42">
        <f t="shared" si="2"/>
        <v>6</v>
      </c>
      <c r="I27" s="42" t="str">
        <f t="shared" si="3"/>
        <v>+/-</v>
      </c>
      <c r="J27" s="42" t="str">
        <f t="shared" si="4"/>
        <v>0.5</v>
      </c>
      <c r="K27" s="50">
        <f t="shared" si="5"/>
        <v>0.303951367781155</v>
      </c>
      <c r="L27" s="50">
        <f t="shared" si="6"/>
        <v>-0.80000000000001137</v>
      </c>
      <c r="M27" s="50">
        <f t="shared" si="7"/>
        <v>0.30997079109986531</v>
      </c>
      <c r="N27" s="50">
        <f t="shared" si="8"/>
        <v>-2.5808883384185388</v>
      </c>
      <c r="O27" s="42" t="s">
        <v>236</v>
      </c>
    </row>
    <row r="28" spans="1:15" x14ac:dyDescent="0.25">
      <c r="A28" s="62">
        <v>18</v>
      </c>
      <c r="B28" s="63" t="s">
        <v>233</v>
      </c>
      <c r="C28" s="64">
        <v>85.7</v>
      </c>
      <c r="D28" s="65" t="s">
        <v>246</v>
      </c>
      <c r="E28" s="48" t="str">
        <f t="shared" si="0"/>
        <v>Not Significantly Different</v>
      </c>
      <c r="G28" s="42">
        <f t="shared" si="1"/>
        <v>85.7</v>
      </c>
      <c r="H28" s="42">
        <f t="shared" si="2"/>
        <v>6</v>
      </c>
      <c r="I28" s="42" t="str">
        <f t="shared" si="3"/>
        <v>+/-</v>
      </c>
      <c r="J28" s="42" t="str">
        <f t="shared" si="4"/>
        <v>0.9</v>
      </c>
      <c r="K28" s="50">
        <f t="shared" si="5"/>
        <v>0.54711246200607899</v>
      </c>
      <c r="L28" s="50">
        <f t="shared" si="6"/>
        <v>-0.60000000000000853</v>
      </c>
      <c r="M28" s="50">
        <f t="shared" si="7"/>
        <v>0.55047933970440222</v>
      </c>
      <c r="N28" s="50">
        <f t="shared" si="8"/>
        <v>-1.089959162358751</v>
      </c>
      <c r="O28" s="42" t="s">
        <v>225</v>
      </c>
    </row>
    <row r="29" spans="1:15" x14ac:dyDescent="0.25">
      <c r="A29" s="62">
        <v>18</v>
      </c>
      <c r="B29" s="63" t="s">
        <v>227</v>
      </c>
      <c r="C29" s="64">
        <v>85.7</v>
      </c>
      <c r="D29" s="65" t="s">
        <v>217</v>
      </c>
      <c r="E29" s="48" t="str">
        <f t="shared" si="0"/>
        <v>Significantly Different</v>
      </c>
      <c r="G29" s="42">
        <f t="shared" si="1"/>
        <v>85.7</v>
      </c>
      <c r="H29" s="42">
        <f t="shared" si="2"/>
        <v>6</v>
      </c>
      <c r="I29" s="42" t="str">
        <f t="shared" si="3"/>
        <v>+/-</v>
      </c>
      <c r="J29" s="42" t="str">
        <f t="shared" si="4"/>
        <v>0.5</v>
      </c>
      <c r="K29" s="50">
        <f t="shared" si="5"/>
        <v>0.303951367781155</v>
      </c>
      <c r="L29" s="50">
        <f t="shared" si="6"/>
        <v>-0.60000000000000853</v>
      </c>
      <c r="M29" s="50">
        <f t="shared" si="7"/>
        <v>0.30997079109986531</v>
      </c>
      <c r="N29" s="50">
        <f t="shared" si="8"/>
        <v>-1.935666253813904</v>
      </c>
      <c r="O29" s="42" t="s">
        <v>241</v>
      </c>
    </row>
    <row r="30" spans="1:15" x14ac:dyDescent="0.25">
      <c r="A30" s="62">
        <v>18</v>
      </c>
      <c r="B30" s="63" t="s">
        <v>216</v>
      </c>
      <c r="C30" s="64">
        <v>85.7</v>
      </c>
      <c r="D30" s="65" t="s">
        <v>333</v>
      </c>
      <c r="E30" s="48" t="str">
        <f t="shared" si="0"/>
        <v>Not Significantly Different</v>
      </c>
      <c r="G30" s="42">
        <f t="shared" si="1"/>
        <v>85.7</v>
      </c>
      <c r="H30" s="42">
        <f t="shared" si="2"/>
        <v>6</v>
      </c>
      <c r="I30" s="42" t="str">
        <f t="shared" si="3"/>
        <v>+/-</v>
      </c>
      <c r="J30" s="42" t="str">
        <f t="shared" si="4"/>
        <v>1.3</v>
      </c>
      <c r="K30" s="50">
        <f t="shared" si="5"/>
        <v>0.79027355623100304</v>
      </c>
      <c r="L30" s="50">
        <f t="shared" si="6"/>
        <v>-0.60000000000000853</v>
      </c>
      <c r="M30" s="50">
        <f t="shared" si="7"/>
        <v>0.79260819516141623</v>
      </c>
      <c r="N30" s="50">
        <f t="shared" si="8"/>
        <v>-0.75699444399236537</v>
      </c>
      <c r="O30" s="42" t="s">
        <v>207</v>
      </c>
    </row>
    <row r="31" spans="1:15" x14ac:dyDescent="0.25">
      <c r="A31" s="62">
        <v>21</v>
      </c>
      <c r="B31" s="63" t="s">
        <v>262</v>
      </c>
      <c r="C31" s="64">
        <v>85.6</v>
      </c>
      <c r="D31" s="65" t="s">
        <v>255</v>
      </c>
      <c r="E31" s="48" t="str">
        <f t="shared" si="0"/>
        <v>Significantly Different</v>
      </c>
      <c r="G31" s="42">
        <f t="shared" si="1"/>
        <v>85.6</v>
      </c>
      <c r="H31" s="42">
        <f t="shared" si="2"/>
        <v>6</v>
      </c>
      <c r="I31" s="42" t="str">
        <f t="shared" si="3"/>
        <v>+/-</v>
      </c>
      <c r="J31" s="42" t="str">
        <f t="shared" si="4"/>
        <v>0.4</v>
      </c>
      <c r="K31" s="50">
        <f t="shared" si="5"/>
        <v>0.24316109422492402</v>
      </c>
      <c r="L31" s="50">
        <f t="shared" si="6"/>
        <v>-0.5</v>
      </c>
      <c r="M31" s="50">
        <f t="shared" si="7"/>
        <v>0.25064471888253259</v>
      </c>
      <c r="N31" s="50">
        <f t="shared" si="8"/>
        <v>-1.9948555159238384</v>
      </c>
      <c r="O31" s="42" t="s">
        <v>244</v>
      </c>
    </row>
    <row r="32" spans="1:15" x14ac:dyDescent="0.25">
      <c r="A32" s="62">
        <v>22</v>
      </c>
      <c r="B32" s="63" t="s">
        <v>259</v>
      </c>
      <c r="C32" s="64">
        <v>85.3</v>
      </c>
      <c r="D32" s="65" t="s">
        <v>210</v>
      </c>
      <c r="E32" s="48" t="str">
        <f t="shared" si="0"/>
        <v>Not Significantly Different</v>
      </c>
      <c r="G32" s="42">
        <f t="shared" si="1"/>
        <v>85.3</v>
      </c>
      <c r="H32" s="42">
        <f t="shared" si="2"/>
        <v>6</v>
      </c>
      <c r="I32" s="42" t="str">
        <f t="shared" si="3"/>
        <v>+/-</v>
      </c>
      <c r="J32" s="42" t="str">
        <f t="shared" si="4"/>
        <v>0.2</v>
      </c>
      <c r="K32" s="50">
        <f t="shared" si="5"/>
        <v>0.12158054711246201</v>
      </c>
      <c r="L32" s="50">
        <f t="shared" si="6"/>
        <v>-0.20000000000000284</v>
      </c>
      <c r="M32" s="50">
        <f t="shared" si="7"/>
        <v>0.1359311840425404</v>
      </c>
      <c r="N32" s="50">
        <f t="shared" si="8"/>
        <v>-1.4713327291948826</v>
      </c>
      <c r="O32" s="42" t="s">
        <v>247</v>
      </c>
    </row>
    <row r="33" spans="1:15" x14ac:dyDescent="0.25">
      <c r="A33" s="62">
        <v>22</v>
      </c>
      <c r="B33" s="63" t="s">
        <v>245</v>
      </c>
      <c r="C33" s="64">
        <v>85.3</v>
      </c>
      <c r="D33" s="65" t="s">
        <v>320</v>
      </c>
      <c r="E33" s="48" t="str">
        <f t="shared" si="0"/>
        <v>Not Significantly Different</v>
      </c>
      <c r="G33" s="42">
        <f t="shared" si="1"/>
        <v>85.3</v>
      </c>
      <c r="H33" s="42">
        <f t="shared" si="2"/>
        <v>6</v>
      </c>
      <c r="I33" s="42" t="str">
        <f t="shared" si="3"/>
        <v>+/-</v>
      </c>
      <c r="J33" s="42" t="str">
        <f t="shared" si="4"/>
        <v>1.0</v>
      </c>
      <c r="K33" s="50">
        <f t="shared" si="5"/>
        <v>0.60790273556231</v>
      </c>
      <c r="L33" s="50">
        <f t="shared" si="6"/>
        <v>-0.20000000000000284</v>
      </c>
      <c r="M33" s="50">
        <f t="shared" si="7"/>
        <v>0.61093468821403585</v>
      </c>
      <c r="N33" s="50">
        <f t="shared" si="8"/>
        <v>-0.32736723557909109</v>
      </c>
      <c r="O33" s="42" t="s">
        <v>249</v>
      </c>
    </row>
    <row r="34" spans="1:15" x14ac:dyDescent="0.25">
      <c r="A34" s="62">
        <v>24</v>
      </c>
      <c r="B34" s="63" t="s">
        <v>229</v>
      </c>
      <c r="C34" s="64">
        <v>85.2</v>
      </c>
      <c r="D34" s="65" t="s">
        <v>210</v>
      </c>
      <c r="E34" s="48" t="str">
        <f t="shared" si="0"/>
        <v>Not Significantly Different</v>
      </c>
      <c r="G34" s="42">
        <f t="shared" si="1"/>
        <v>85.2</v>
      </c>
      <c r="H34" s="42">
        <f t="shared" si="2"/>
        <v>6</v>
      </c>
      <c r="I34" s="42" t="str">
        <f t="shared" si="3"/>
        <v>+/-</v>
      </c>
      <c r="J34" s="42" t="str">
        <f t="shared" si="4"/>
        <v>0.2</v>
      </c>
      <c r="K34" s="50">
        <f t="shared" si="5"/>
        <v>0.12158054711246201</v>
      </c>
      <c r="L34" s="50">
        <f t="shared" si="6"/>
        <v>-0.10000000000000853</v>
      </c>
      <c r="M34" s="50">
        <f t="shared" si="7"/>
        <v>0.1359311840425404</v>
      </c>
      <c r="N34" s="50">
        <f t="shared" si="8"/>
        <v>-0.73566636459749357</v>
      </c>
      <c r="O34" s="42" t="s">
        <v>240</v>
      </c>
    </row>
    <row r="35" spans="1:15" x14ac:dyDescent="0.25">
      <c r="A35" s="62">
        <v>25</v>
      </c>
      <c r="B35" s="63" t="s">
        <v>235</v>
      </c>
      <c r="C35" s="64">
        <v>85.1</v>
      </c>
      <c r="D35" s="65" t="s">
        <v>228</v>
      </c>
      <c r="E35" s="48" t="str">
        <f t="shared" si="0"/>
        <v>Not Significantly Different</v>
      </c>
      <c r="G35" s="42">
        <f t="shared" si="1"/>
        <v>85.1</v>
      </c>
      <c r="H35" s="42">
        <f t="shared" si="2"/>
        <v>6</v>
      </c>
      <c r="I35" s="42" t="str">
        <f t="shared" si="3"/>
        <v>+/-</v>
      </c>
      <c r="J35" s="42" t="str">
        <f t="shared" si="4"/>
        <v>0.3</v>
      </c>
      <c r="K35" s="50">
        <f t="shared" si="5"/>
        <v>0.18237082066869301</v>
      </c>
      <c r="L35" s="50">
        <f t="shared" si="6"/>
        <v>0</v>
      </c>
      <c r="M35" s="50">
        <f t="shared" si="7"/>
        <v>0.19223572402239389</v>
      </c>
      <c r="N35" s="50">
        <f t="shared" si="8"/>
        <v>0</v>
      </c>
      <c r="O35" s="42" t="s">
        <v>250</v>
      </c>
    </row>
    <row r="36" spans="1:15" x14ac:dyDescent="0.25">
      <c r="A36" s="62">
        <v>26</v>
      </c>
      <c r="B36" s="63" t="s">
        <v>243</v>
      </c>
      <c r="C36" s="64">
        <v>84.5</v>
      </c>
      <c r="D36" s="65" t="s">
        <v>228</v>
      </c>
      <c r="E36" s="48" t="str">
        <f t="shared" si="0"/>
        <v>Significantly Different</v>
      </c>
      <c r="G36" s="42">
        <f t="shared" si="1"/>
        <v>84.5</v>
      </c>
      <c r="H36" s="42">
        <f t="shared" si="2"/>
        <v>6</v>
      </c>
      <c r="I36" s="42" t="str">
        <f t="shared" si="3"/>
        <v>+/-</v>
      </c>
      <c r="J36" s="42" t="str">
        <f t="shared" si="4"/>
        <v>0.3</v>
      </c>
      <c r="K36" s="50">
        <f t="shared" si="5"/>
        <v>0.18237082066869301</v>
      </c>
      <c r="L36" s="50">
        <f t="shared" si="6"/>
        <v>0.59999999999999432</v>
      </c>
      <c r="M36" s="50">
        <f t="shared" si="7"/>
        <v>0.19223572402239389</v>
      </c>
      <c r="N36" s="50">
        <f t="shared" si="8"/>
        <v>3.1211680505861605</v>
      </c>
      <c r="O36" s="42" t="s">
        <v>242</v>
      </c>
    </row>
    <row r="37" spans="1:15" x14ac:dyDescent="0.25">
      <c r="A37" s="62">
        <v>26</v>
      </c>
      <c r="B37" s="63" t="s">
        <v>258</v>
      </c>
      <c r="C37" s="64">
        <v>84.5</v>
      </c>
      <c r="D37" s="65" t="s">
        <v>210</v>
      </c>
      <c r="E37" s="48" t="str">
        <f t="shared" si="0"/>
        <v>Significantly Different</v>
      </c>
      <c r="G37" s="42">
        <f t="shared" si="1"/>
        <v>84.5</v>
      </c>
      <c r="H37" s="42">
        <f t="shared" si="2"/>
        <v>6</v>
      </c>
      <c r="I37" s="42" t="str">
        <f t="shared" si="3"/>
        <v>+/-</v>
      </c>
      <c r="J37" s="42" t="str">
        <f t="shared" si="4"/>
        <v>0.2</v>
      </c>
      <c r="K37" s="50">
        <f t="shared" si="5"/>
        <v>0.12158054711246201</v>
      </c>
      <c r="L37" s="50">
        <f t="shared" si="6"/>
        <v>0.59999999999999432</v>
      </c>
      <c r="M37" s="50">
        <f t="shared" si="7"/>
        <v>0.1359311840425404</v>
      </c>
      <c r="N37" s="50">
        <f t="shared" si="8"/>
        <v>4.4139981875845438</v>
      </c>
      <c r="O37" s="42" t="s">
        <v>223</v>
      </c>
    </row>
    <row r="38" spans="1:15" x14ac:dyDescent="0.25">
      <c r="A38" s="62">
        <v>28</v>
      </c>
      <c r="B38" s="63" t="s">
        <v>234</v>
      </c>
      <c r="C38" s="64">
        <v>84.4</v>
      </c>
      <c r="D38" s="65" t="s">
        <v>228</v>
      </c>
      <c r="E38" s="48" t="str">
        <f t="shared" si="0"/>
        <v>Significantly Different</v>
      </c>
      <c r="G38" s="42">
        <f t="shared" si="1"/>
        <v>84.4</v>
      </c>
      <c r="H38" s="42">
        <f t="shared" si="2"/>
        <v>6</v>
      </c>
      <c r="I38" s="42" t="str">
        <f t="shared" si="3"/>
        <v>+/-</v>
      </c>
      <c r="J38" s="42" t="str">
        <f t="shared" si="4"/>
        <v>0.3</v>
      </c>
      <c r="K38" s="50">
        <f t="shared" si="5"/>
        <v>0.18237082066869301</v>
      </c>
      <c r="L38" s="50">
        <f t="shared" si="6"/>
        <v>0.69999999999998863</v>
      </c>
      <c r="M38" s="50">
        <f t="shared" si="7"/>
        <v>0.19223572402239389</v>
      </c>
      <c r="N38" s="50">
        <f t="shared" si="8"/>
        <v>3.6413627256838295</v>
      </c>
      <c r="O38" s="42" t="s">
        <v>227</v>
      </c>
    </row>
    <row r="39" spans="1:15" x14ac:dyDescent="0.25">
      <c r="A39" s="62">
        <v>29</v>
      </c>
      <c r="B39" s="63" t="s">
        <v>236</v>
      </c>
      <c r="C39" s="64">
        <v>84.3</v>
      </c>
      <c r="D39" s="65" t="s">
        <v>217</v>
      </c>
      <c r="E39" s="48" t="str">
        <f t="shared" si="0"/>
        <v>Significantly Different</v>
      </c>
      <c r="G39" s="42">
        <f t="shared" si="1"/>
        <v>84.3</v>
      </c>
      <c r="H39" s="42">
        <f t="shared" si="2"/>
        <v>6</v>
      </c>
      <c r="I39" s="42" t="str">
        <f t="shared" si="3"/>
        <v>+/-</v>
      </c>
      <c r="J39" s="42" t="str">
        <f t="shared" si="4"/>
        <v>0.5</v>
      </c>
      <c r="K39" s="50">
        <f t="shared" si="5"/>
        <v>0.303951367781155</v>
      </c>
      <c r="L39" s="50">
        <f t="shared" si="6"/>
        <v>0.79999999999999716</v>
      </c>
      <c r="M39" s="50">
        <f t="shared" si="7"/>
        <v>0.30997079109986531</v>
      </c>
      <c r="N39" s="50">
        <f t="shared" si="8"/>
        <v>2.5808883384184931</v>
      </c>
      <c r="O39" s="42" t="s">
        <v>254</v>
      </c>
    </row>
    <row r="40" spans="1:15" x14ac:dyDescent="0.25">
      <c r="A40" s="62">
        <v>30</v>
      </c>
      <c r="B40" s="63" t="s">
        <v>249</v>
      </c>
      <c r="C40" s="64">
        <v>84.1</v>
      </c>
      <c r="D40" s="65" t="s">
        <v>210</v>
      </c>
      <c r="E40" s="48" t="str">
        <f t="shared" si="0"/>
        <v>Significantly Different</v>
      </c>
      <c r="G40" s="42">
        <f t="shared" si="1"/>
        <v>84.1</v>
      </c>
      <c r="H40" s="42">
        <f t="shared" si="2"/>
        <v>6</v>
      </c>
      <c r="I40" s="42" t="str">
        <f t="shared" si="3"/>
        <v>+/-</v>
      </c>
      <c r="J40" s="42" t="str">
        <f t="shared" si="4"/>
        <v>0.2</v>
      </c>
      <c r="K40" s="50">
        <f t="shared" si="5"/>
        <v>0.12158054711246201</v>
      </c>
      <c r="L40" s="50">
        <f t="shared" si="6"/>
        <v>1</v>
      </c>
      <c r="M40" s="50">
        <f t="shared" si="7"/>
        <v>0.1359311840425404</v>
      </c>
      <c r="N40" s="50">
        <f t="shared" si="8"/>
        <v>7.3566636459743089</v>
      </c>
      <c r="O40" s="42" t="s">
        <v>214</v>
      </c>
    </row>
    <row r="41" spans="1:15" x14ac:dyDescent="0.25">
      <c r="A41" s="62">
        <v>30</v>
      </c>
      <c r="B41" s="63" t="s">
        <v>248</v>
      </c>
      <c r="C41" s="64">
        <v>84.1</v>
      </c>
      <c r="D41" s="65" t="s">
        <v>210</v>
      </c>
      <c r="E41" s="48" t="str">
        <f t="shared" si="0"/>
        <v>Significantly Different</v>
      </c>
      <c r="G41" s="42">
        <f t="shared" si="1"/>
        <v>84.1</v>
      </c>
      <c r="H41" s="42">
        <f t="shared" si="2"/>
        <v>6</v>
      </c>
      <c r="I41" s="42" t="str">
        <f t="shared" si="3"/>
        <v>+/-</v>
      </c>
      <c r="J41" s="42" t="str">
        <f t="shared" si="4"/>
        <v>0.2</v>
      </c>
      <c r="K41" s="50">
        <f t="shared" si="5"/>
        <v>0.12158054711246201</v>
      </c>
      <c r="L41" s="50">
        <f t="shared" si="6"/>
        <v>1</v>
      </c>
      <c r="M41" s="50">
        <f t="shared" si="7"/>
        <v>0.1359311840425404</v>
      </c>
      <c r="N41" s="50">
        <f t="shared" si="8"/>
        <v>7.3566636459743089</v>
      </c>
      <c r="O41" s="42" t="s">
        <v>257</v>
      </c>
    </row>
    <row r="42" spans="1:15" x14ac:dyDescent="0.25">
      <c r="A42" s="62">
        <v>32</v>
      </c>
      <c r="B42" s="63" t="s">
        <v>207</v>
      </c>
      <c r="C42" s="64">
        <v>84</v>
      </c>
      <c r="D42" s="65" t="s">
        <v>265</v>
      </c>
      <c r="E42" s="48" t="str">
        <f t="shared" si="0"/>
        <v>Significantly Different</v>
      </c>
      <c r="G42" s="42">
        <f t="shared" si="1"/>
        <v>84</v>
      </c>
      <c r="H42" s="42">
        <f t="shared" si="2"/>
        <v>6</v>
      </c>
      <c r="I42" s="42" t="str">
        <f t="shared" si="3"/>
        <v>+/-</v>
      </c>
      <c r="J42" s="42" t="str">
        <f t="shared" si="4"/>
        <v>0.7</v>
      </c>
      <c r="K42" s="50">
        <f t="shared" si="5"/>
        <v>0.42553191489361697</v>
      </c>
      <c r="L42" s="50">
        <f t="shared" si="6"/>
        <v>1.0999999999999943</v>
      </c>
      <c r="M42" s="50">
        <f t="shared" si="7"/>
        <v>0.42985214661796195</v>
      </c>
      <c r="N42" s="50">
        <f t="shared" si="8"/>
        <v>2.5590194411141027</v>
      </c>
      <c r="O42" s="42" t="s">
        <v>252</v>
      </c>
    </row>
    <row r="43" spans="1:15" x14ac:dyDescent="0.25">
      <c r="A43" s="62">
        <v>33</v>
      </c>
      <c r="B43" s="63" t="s">
        <v>231</v>
      </c>
      <c r="C43" s="64">
        <v>83.7</v>
      </c>
      <c r="D43" s="65" t="s">
        <v>255</v>
      </c>
      <c r="E43" s="48" t="str">
        <f t="shared" si="0"/>
        <v>Significantly Different</v>
      </c>
      <c r="G43" s="42">
        <f t="shared" si="1"/>
        <v>83.7</v>
      </c>
      <c r="H43" s="42">
        <f t="shared" si="2"/>
        <v>6</v>
      </c>
      <c r="I43" s="42" t="str">
        <f t="shared" si="3"/>
        <v>+/-</v>
      </c>
      <c r="J43" s="42" t="str">
        <f t="shared" si="4"/>
        <v>0.4</v>
      </c>
      <c r="K43" s="50">
        <f t="shared" si="5"/>
        <v>0.24316109422492402</v>
      </c>
      <c r="L43" s="50">
        <f t="shared" si="6"/>
        <v>1.3999999999999915</v>
      </c>
      <c r="M43" s="50">
        <f t="shared" si="7"/>
        <v>0.25064471888253259</v>
      </c>
      <c r="N43" s="50">
        <f t="shared" si="8"/>
        <v>5.5855954445867138</v>
      </c>
      <c r="O43" s="42" t="s">
        <v>259</v>
      </c>
    </row>
    <row r="44" spans="1:15" x14ac:dyDescent="0.25">
      <c r="A44" s="62">
        <v>34</v>
      </c>
      <c r="B44" s="63" t="s">
        <v>219</v>
      </c>
      <c r="C44" s="64">
        <v>83.6</v>
      </c>
      <c r="D44" s="65" t="s">
        <v>217</v>
      </c>
      <c r="E44" s="48" t="str">
        <f t="shared" si="0"/>
        <v>Significantly Different</v>
      </c>
      <c r="G44" s="42">
        <f t="shared" si="1"/>
        <v>83.6</v>
      </c>
      <c r="H44" s="42">
        <f t="shared" si="2"/>
        <v>6</v>
      </c>
      <c r="I44" s="42" t="str">
        <f t="shared" si="3"/>
        <v>+/-</v>
      </c>
      <c r="J44" s="42" t="str">
        <f t="shared" si="4"/>
        <v>0.5</v>
      </c>
      <c r="K44" s="50">
        <f t="shared" si="5"/>
        <v>0.303951367781155</v>
      </c>
      <c r="L44" s="50">
        <f t="shared" si="6"/>
        <v>1.5</v>
      </c>
      <c r="M44" s="50">
        <f t="shared" si="7"/>
        <v>0.30997079109986531</v>
      </c>
      <c r="N44" s="50">
        <f t="shared" si="8"/>
        <v>4.8391656345346918</v>
      </c>
      <c r="O44" s="42" t="s">
        <v>261</v>
      </c>
    </row>
    <row r="45" spans="1:15" x14ac:dyDescent="0.25">
      <c r="A45" s="62">
        <v>34</v>
      </c>
      <c r="B45" s="63" t="s">
        <v>223</v>
      </c>
      <c r="C45" s="64">
        <v>83.6</v>
      </c>
      <c r="D45" s="65" t="s">
        <v>246</v>
      </c>
      <c r="E45" s="48" t="str">
        <f t="shared" si="0"/>
        <v>Significantly Different</v>
      </c>
      <c r="G45" s="42">
        <f t="shared" si="1"/>
        <v>83.6</v>
      </c>
      <c r="H45" s="42">
        <f t="shared" si="2"/>
        <v>6</v>
      </c>
      <c r="I45" s="42" t="str">
        <f t="shared" si="3"/>
        <v>+/-</v>
      </c>
      <c r="J45" s="42" t="str">
        <f t="shared" si="4"/>
        <v>0.9</v>
      </c>
      <c r="K45" s="50">
        <f t="shared" si="5"/>
        <v>0.54711246200607899</v>
      </c>
      <c r="L45" s="50">
        <f t="shared" si="6"/>
        <v>1.5</v>
      </c>
      <c r="M45" s="50">
        <f t="shared" si="7"/>
        <v>0.55047933970440222</v>
      </c>
      <c r="N45" s="50">
        <f t="shared" si="8"/>
        <v>2.7248979058968383</v>
      </c>
      <c r="O45" s="42" t="s">
        <v>230</v>
      </c>
    </row>
    <row r="46" spans="1:15" x14ac:dyDescent="0.25">
      <c r="A46" s="62">
        <v>36</v>
      </c>
      <c r="B46" s="63" t="s">
        <v>261</v>
      </c>
      <c r="C46" s="64">
        <v>83.5</v>
      </c>
      <c r="D46" s="65" t="s">
        <v>228</v>
      </c>
      <c r="E46" s="48" t="str">
        <f t="shared" si="0"/>
        <v>Significantly Different</v>
      </c>
      <c r="G46" s="42">
        <f t="shared" si="1"/>
        <v>83.5</v>
      </c>
      <c r="H46" s="42">
        <f t="shared" si="2"/>
        <v>6</v>
      </c>
      <c r="I46" s="42" t="str">
        <f t="shared" si="3"/>
        <v>+/-</v>
      </c>
      <c r="J46" s="42" t="str">
        <f t="shared" si="4"/>
        <v>0.3</v>
      </c>
      <c r="K46" s="50">
        <f t="shared" si="5"/>
        <v>0.18237082066869301</v>
      </c>
      <c r="L46" s="50">
        <f t="shared" si="6"/>
        <v>1.5999999999999943</v>
      </c>
      <c r="M46" s="50">
        <f t="shared" si="7"/>
        <v>0.19223572402239389</v>
      </c>
      <c r="N46" s="50">
        <f t="shared" si="8"/>
        <v>8.3231148015631451</v>
      </c>
      <c r="O46" s="42" t="s">
        <v>243</v>
      </c>
    </row>
    <row r="47" spans="1:15" x14ac:dyDescent="0.25">
      <c r="A47" s="62">
        <v>37</v>
      </c>
      <c r="B47" s="63" t="s">
        <v>242</v>
      </c>
      <c r="C47" s="64">
        <v>82.9</v>
      </c>
      <c r="D47" s="65" t="s">
        <v>255</v>
      </c>
      <c r="E47" s="48" t="str">
        <f t="shared" si="0"/>
        <v>Significantly Different</v>
      </c>
      <c r="G47" s="42">
        <f t="shared" si="1"/>
        <v>82.9</v>
      </c>
      <c r="H47" s="42">
        <f t="shared" si="2"/>
        <v>6</v>
      </c>
      <c r="I47" s="42" t="str">
        <f t="shared" si="3"/>
        <v>+/-</v>
      </c>
      <c r="J47" s="42" t="str">
        <f t="shared" si="4"/>
        <v>0.4</v>
      </c>
      <c r="K47" s="50">
        <f t="shared" si="5"/>
        <v>0.24316109422492402</v>
      </c>
      <c r="L47" s="50">
        <f t="shared" si="6"/>
        <v>2.1999999999999886</v>
      </c>
      <c r="M47" s="50">
        <f t="shared" si="7"/>
        <v>0.25064471888253259</v>
      </c>
      <c r="N47" s="50">
        <f t="shared" si="8"/>
        <v>8.7773642700648438</v>
      </c>
      <c r="O47" s="42" t="s">
        <v>260</v>
      </c>
    </row>
    <row r="48" spans="1:15" x14ac:dyDescent="0.25">
      <c r="A48" s="62">
        <v>38</v>
      </c>
      <c r="B48" s="63" t="s">
        <v>237</v>
      </c>
      <c r="C48" s="64">
        <v>82.8</v>
      </c>
      <c r="D48" s="65" t="s">
        <v>255</v>
      </c>
      <c r="E48" s="48" t="str">
        <f t="shared" si="0"/>
        <v>Significantly Different</v>
      </c>
      <c r="G48" s="42">
        <f t="shared" si="1"/>
        <v>82.8</v>
      </c>
      <c r="H48" s="42">
        <f t="shared" si="2"/>
        <v>6</v>
      </c>
      <c r="I48" s="42" t="str">
        <f t="shared" si="3"/>
        <v>+/-</v>
      </c>
      <c r="J48" s="42" t="str">
        <f t="shared" si="4"/>
        <v>0.4</v>
      </c>
      <c r="K48" s="50">
        <f t="shared" si="5"/>
        <v>0.24316109422492402</v>
      </c>
      <c r="L48" s="50">
        <f t="shared" si="6"/>
        <v>2.2999999999999972</v>
      </c>
      <c r="M48" s="50">
        <f t="shared" si="7"/>
        <v>0.25064471888253259</v>
      </c>
      <c r="N48" s="50">
        <f t="shared" si="8"/>
        <v>9.1763353732496462</v>
      </c>
      <c r="O48" s="42" t="s">
        <v>239</v>
      </c>
    </row>
    <row r="49" spans="1:15" x14ac:dyDescent="0.25">
      <c r="A49" s="62">
        <v>39</v>
      </c>
      <c r="B49" s="63" t="s">
        <v>209</v>
      </c>
      <c r="C49" s="64">
        <v>82.5</v>
      </c>
      <c r="D49" s="65" t="s">
        <v>320</v>
      </c>
      <c r="E49" s="48" t="str">
        <f t="shared" si="0"/>
        <v>Significantly Different</v>
      </c>
      <c r="G49" s="42">
        <f t="shared" si="1"/>
        <v>82.5</v>
      </c>
      <c r="H49" s="42">
        <f t="shared" si="2"/>
        <v>6</v>
      </c>
      <c r="I49" s="42" t="str">
        <f t="shared" si="3"/>
        <v>+/-</v>
      </c>
      <c r="J49" s="42" t="str">
        <f t="shared" si="4"/>
        <v>1.0</v>
      </c>
      <c r="K49" s="50">
        <f t="shared" si="5"/>
        <v>0.60790273556231</v>
      </c>
      <c r="L49" s="50">
        <f t="shared" si="6"/>
        <v>2.5999999999999943</v>
      </c>
      <c r="M49" s="50">
        <f t="shared" si="7"/>
        <v>0.61093468821403585</v>
      </c>
      <c r="N49" s="50">
        <f t="shared" si="8"/>
        <v>4.2557740625281149</v>
      </c>
      <c r="O49" s="42" t="s">
        <v>248</v>
      </c>
    </row>
    <row r="50" spans="1:15" x14ac:dyDescent="0.25">
      <c r="A50" s="62">
        <v>40</v>
      </c>
      <c r="B50" s="63" t="s">
        <v>238</v>
      </c>
      <c r="C50" s="64">
        <v>82.1</v>
      </c>
      <c r="D50" s="65" t="s">
        <v>320</v>
      </c>
      <c r="E50" s="48" t="str">
        <f t="shared" si="0"/>
        <v>Significantly Different</v>
      </c>
      <c r="G50" s="42">
        <f t="shared" si="1"/>
        <v>82.1</v>
      </c>
      <c r="H50" s="42">
        <f t="shared" si="2"/>
        <v>6</v>
      </c>
      <c r="I50" s="42" t="str">
        <f t="shared" si="3"/>
        <v>+/-</v>
      </c>
      <c r="J50" s="42" t="str">
        <f t="shared" si="4"/>
        <v>1.0</v>
      </c>
      <c r="K50" s="50">
        <f t="shared" si="5"/>
        <v>0.60790273556231</v>
      </c>
      <c r="L50" s="50">
        <f t="shared" si="6"/>
        <v>3</v>
      </c>
      <c r="M50" s="50">
        <f t="shared" si="7"/>
        <v>0.61093468821403585</v>
      </c>
      <c r="N50" s="50">
        <f t="shared" si="8"/>
        <v>4.910508533686297</v>
      </c>
      <c r="O50" s="42" t="s">
        <v>245</v>
      </c>
    </row>
    <row r="51" spans="1:15" x14ac:dyDescent="0.25">
      <c r="A51" s="62">
        <v>40</v>
      </c>
      <c r="B51" s="63" t="s">
        <v>251</v>
      </c>
      <c r="C51" s="64">
        <v>82.1</v>
      </c>
      <c r="D51" s="65" t="s">
        <v>255</v>
      </c>
      <c r="E51" s="48" t="str">
        <f t="shared" si="0"/>
        <v>Significantly Different</v>
      </c>
      <c r="G51" s="42">
        <f t="shared" si="1"/>
        <v>82.1</v>
      </c>
      <c r="H51" s="42">
        <f t="shared" si="2"/>
        <v>6</v>
      </c>
      <c r="I51" s="42" t="str">
        <f t="shared" si="3"/>
        <v>+/-</v>
      </c>
      <c r="J51" s="42" t="str">
        <f t="shared" si="4"/>
        <v>0.4</v>
      </c>
      <c r="K51" s="50">
        <f t="shared" si="5"/>
        <v>0.24316109422492402</v>
      </c>
      <c r="L51" s="50">
        <f t="shared" si="6"/>
        <v>3</v>
      </c>
      <c r="M51" s="50">
        <f t="shared" si="7"/>
        <v>0.25064471888253259</v>
      </c>
      <c r="N51" s="50">
        <f t="shared" si="8"/>
        <v>11.969133095543031</v>
      </c>
      <c r="O51" s="42" t="s">
        <v>263</v>
      </c>
    </row>
    <row r="52" spans="1:15" x14ac:dyDescent="0.25">
      <c r="A52" s="62">
        <v>42</v>
      </c>
      <c r="B52" s="63" t="s">
        <v>260</v>
      </c>
      <c r="C52" s="64">
        <v>81.900000000000006</v>
      </c>
      <c r="D52" s="65" t="s">
        <v>255</v>
      </c>
      <c r="E52" s="48" t="str">
        <f t="shared" si="0"/>
        <v>Significantly Different</v>
      </c>
      <c r="G52" s="42">
        <f t="shared" si="1"/>
        <v>81.900000000000006</v>
      </c>
      <c r="H52" s="42">
        <f t="shared" si="2"/>
        <v>6</v>
      </c>
      <c r="I52" s="42" t="str">
        <f t="shared" si="3"/>
        <v>+/-</v>
      </c>
      <c r="J52" s="42" t="str">
        <f t="shared" si="4"/>
        <v>0.4</v>
      </c>
      <c r="K52" s="50">
        <f t="shared" si="5"/>
        <v>0.24316109422492402</v>
      </c>
      <c r="L52" s="50">
        <f t="shared" si="6"/>
        <v>3.1999999999999886</v>
      </c>
      <c r="M52" s="50">
        <f t="shared" si="7"/>
        <v>0.25064471888253259</v>
      </c>
      <c r="N52" s="50">
        <f t="shared" si="8"/>
        <v>12.76707530191252</v>
      </c>
      <c r="O52" s="42" t="s">
        <v>238</v>
      </c>
    </row>
    <row r="53" spans="1:15" x14ac:dyDescent="0.25">
      <c r="A53" s="62">
        <v>43</v>
      </c>
      <c r="B53" s="63" t="s">
        <v>225</v>
      </c>
      <c r="C53" s="64">
        <v>81.7</v>
      </c>
      <c r="D53" s="65" t="s">
        <v>217</v>
      </c>
      <c r="E53" s="48" t="str">
        <f t="shared" si="0"/>
        <v>Significantly Different</v>
      </c>
      <c r="G53" s="42">
        <f t="shared" si="1"/>
        <v>81.7</v>
      </c>
      <c r="H53" s="42">
        <f t="shared" si="2"/>
        <v>6</v>
      </c>
      <c r="I53" s="42" t="str">
        <f t="shared" si="3"/>
        <v>+/-</v>
      </c>
      <c r="J53" s="42" t="str">
        <f t="shared" si="4"/>
        <v>0.5</v>
      </c>
      <c r="K53" s="50">
        <f t="shared" si="5"/>
        <v>0.303951367781155</v>
      </c>
      <c r="L53" s="50">
        <f t="shared" si="6"/>
        <v>3.3999999999999915</v>
      </c>
      <c r="M53" s="50">
        <f t="shared" si="7"/>
        <v>0.30997079109986531</v>
      </c>
      <c r="N53" s="50">
        <f t="shared" si="8"/>
        <v>10.968775438278607</v>
      </c>
      <c r="O53" s="42" t="s">
        <v>251</v>
      </c>
    </row>
    <row r="54" spans="1:15" x14ac:dyDescent="0.25">
      <c r="A54" s="62">
        <v>44</v>
      </c>
      <c r="B54" s="63" t="s">
        <v>263</v>
      </c>
      <c r="C54" s="64">
        <v>81.5</v>
      </c>
      <c r="D54" s="65" t="s">
        <v>217</v>
      </c>
      <c r="E54" s="48" t="str">
        <f t="shared" si="0"/>
        <v>Significantly Different</v>
      </c>
      <c r="G54" s="42">
        <f t="shared" si="1"/>
        <v>81.5</v>
      </c>
      <c r="H54" s="42">
        <f t="shared" si="2"/>
        <v>6</v>
      </c>
      <c r="I54" s="42" t="str">
        <f t="shared" si="3"/>
        <v>+/-</v>
      </c>
      <c r="J54" s="42" t="str">
        <f t="shared" si="4"/>
        <v>0.5</v>
      </c>
      <c r="K54" s="50">
        <f t="shared" si="5"/>
        <v>0.303951367781155</v>
      </c>
      <c r="L54" s="50">
        <f t="shared" si="6"/>
        <v>3.5999999999999943</v>
      </c>
      <c r="M54" s="50">
        <f t="shared" si="7"/>
        <v>0.30997079109986531</v>
      </c>
      <c r="N54" s="50">
        <f t="shared" si="8"/>
        <v>11.613997522883242</v>
      </c>
      <c r="O54" s="42" t="s">
        <v>258</v>
      </c>
    </row>
    <row r="55" spans="1:15" x14ac:dyDescent="0.25">
      <c r="A55" s="62">
        <v>45</v>
      </c>
      <c r="B55" s="63" t="s">
        <v>230</v>
      </c>
      <c r="C55" s="64">
        <v>80.3</v>
      </c>
      <c r="D55" s="65" t="s">
        <v>333</v>
      </c>
      <c r="E55" s="48" t="str">
        <f t="shared" si="0"/>
        <v>Significantly Different</v>
      </c>
      <c r="G55" s="42">
        <f t="shared" si="1"/>
        <v>80.3</v>
      </c>
      <c r="H55" s="42">
        <f t="shared" si="2"/>
        <v>6</v>
      </c>
      <c r="I55" s="42" t="str">
        <f t="shared" si="3"/>
        <v>+/-</v>
      </c>
      <c r="J55" s="42" t="str">
        <f t="shared" si="4"/>
        <v>1.3</v>
      </c>
      <c r="K55" s="50">
        <f t="shared" si="5"/>
        <v>0.79027355623100304</v>
      </c>
      <c r="L55" s="50">
        <f t="shared" si="6"/>
        <v>4.7999999999999972</v>
      </c>
      <c r="M55" s="50">
        <f t="shared" si="7"/>
        <v>0.79260819516141623</v>
      </c>
      <c r="N55" s="50">
        <f t="shared" si="8"/>
        <v>6.0559555519388333</v>
      </c>
      <c r="O55" s="42" t="s">
        <v>232</v>
      </c>
    </row>
    <row r="56" spans="1:15" x14ac:dyDescent="0.25">
      <c r="A56" s="62">
        <v>46</v>
      </c>
      <c r="B56" s="63" t="s">
        <v>208</v>
      </c>
      <c r="C56" s="64">
        <v>79.3</v>
      </c>
      <c r="D56" s="65" t="s">
        <v>217</v>
      </c>
      <c r="E56" s="48" t="str">
        <f t="shared" si="0"/>
        <v>Significantly Different</v>
      </c>
      <c r="G56" s="42">
        <f t="shared" si="1"/>
        <v>79.3</v>
      </c>
      <c r="H56" s="42">
        <f t="shared" si="2"/>
        <v>6</v>
      </c>
      <c r="I56" s="42" t="str">
        <f t="shared" si="3"/>
        <v>+/-</v>
      </c>
      <c r="J56" s="42" t="str">
        <f t="shared" si="4"/>
        <v>0.5</v>
      </c>
      <c r="K56" s="50">
        <f t="shared" si="5"/>
        <v>0.303951367781155</v>
      </c>
      <c r="L56" s="50">
        <f t="shared" si="6"/>
        <v>5.7999999999999972</v>
      </c>
      <c r="M56" s="50">
        <f t="shared" si="7"/>
        <v>0.30997079109986531</v>
      </c>
      <c r="N56" s="50">
        <f t="shared" si="8"/>
        <v>18.711440453534131</v>
      </c>
      <c r="O56" s="42" t="s">
        <v>209</v>
      </c>
    </row>
    <row r="57" spans="1:15" x14ac:dyDescent="0.25">
      <c r="A57" s="62">
        <v>47</v>
      </c>
      <c r="B57" s="63" t="s">
        <v>212</v>
      </c>
      <c r="C57" s="64">
        <v>79</v>
      </c>
      <c r="D57" s="65" t="s">
        <v>294</v>
      </c>
      <c r="E57" s="48" t="str">
        <f t="shared" si="0"/>
        <v>Significantly Different</v>
      </c>
      <c r="G57" s="42">
        <f t="shared" si="1"/>
        <v>79</v>
      </c>
      <c r="H57" s="42">
        <f t="shared" si="2"/>
        <v>6</v>
      </c>
      <c r="I57" s="42" t="str">
        <f t="shared" si="3"/>
        <v>+/-</v>
      </c>
      <c r="J57" s="42" t="str">
        <f t="shared" si="4"/>
        <v>0.8</v>
      </c>
      <c r="K57" s="50">
        <f t="shared" si="5"/>
        <v>0.48632218844984804</v>
      </c>
      <c r="L57" s="50">
        <f t="shared" si="6"/>
        <v>6.0999999999999943</v>
      </c>
      <c r="M57" s="50">
        <f t="shared" si="7"/>
        <v>0.49010685399991183</v>
      </c>
      <c r="N57" s="50">
        <f t="shared" si="8"/>
        <v>12.446265442354111</v>
      </c>
      <c r="O57" s="42" t="s">
        <v>262</v>
      </c>
    </row>
    <row r="58" spans="1:15" x14ac:dyDescent="0.25">
      <c r="A58" s="62">
        <v>48</v>
      </c>
      <c r="B58" s="63" t="s">
        <v>241</v>
      </c>
      <c r="C58" s="64">
        <v>78.099999999999994</v>
      </c>
      <c r="D58" s="65" t="s">
        <v>217</v>
      </c>
      <c r="E58" s="48" t="str">
        <f t="shared" si="0"/>
        <v>Significantly Different</v>
      </c>
      <c r="G58" s="42">
        <f t="shared" si="1"/>
        <v>78.099999999999994</v>
      </c>
      <c r="H58" s="42">
        <f t="shared" si="2"/>
        <v>6</v>
      </c>
      <c r="I58" s="42" t="str">
        <f t="shared" si="3"/>
        <v>+/-</v>
      </c>
      <c r="J58" s="42" t="str">
        <f t="shared" si="4"/>
        <v>0.5</v>
      </c>
      <c r="K58" s="50">
        <f t="shared" si="5"/>
        <v>0.303951367781155</v>
      </c>
      <c r="L58" s="50">
        <f t="shared" si="6"/>
        <v>7</v>
      </c>
      <c r="M58" s="50">
        <f t="shared" si="7"/>
        <v>0.30997079109986531</v>
      </c>
      <c r="N58" s="50">
        <f t="shared" si="8"/>
        <v>22.582772961161893</v>
      </c>
      <c r="O58" s="42" t="s">
        <v>256</v>
      </c>
    </row>
    <row r="59" spans="1:15" x14ac:dyDescent="0.25">
      <c r="A59" s="62">
        <v>49</v>
      </c>
      <c r="B59" s="63" t="s">
        <v>215</v>
      </c>
      <c r="C59" s="64">
        <v>76.900000000000006</v>
      </c>
      <c r="D59" s="65" t="s">
        <v>253</v>
      </c>
      <c r="E59" s="48" t="str">
        <f t="shared" si="0"/>
        <v>Significantly Different</v>
      </c>
      <c r="G59" s="42">
        <f t="shared" si="1"/>
        <v>76.900000000000006</v>
      </c>
      <c r="H59" s="42">
        <f t="shared" si="2"/>
        <v>6</v>
      </c>
      <c r="I59" s="42" t="str">
        <f t="shared" si="3"/>
        <v>+/-</v>
      </c>
      <c r="J59" s="42" t="str">
        <f t="shared" si="4"/>
        <v>0.6</v>
      </c>
      <c r="K59" s="50">
        <f t="shared" si="5"/>
        <v>0.36474164133738601</v>
      </c>
      <c r="L59" s="50">
        <f t="shared" si="6"/>
        <v>8.1999999999999886</v>
      </c>
      <c r="M59" s="50">
        <f t="shared" si="7"/>
        <v>0.36977279819442066</v>
      </c>
      <c r="N59" s="50">
        <f t="shared" si="8"/>
        <v>22.175779397619614</v>
      </c>
      <c r="O59" s="42" t="s">
        <v>212</v>
      </c>
    </row>
    <row r="60" spans="1:15" x14ac:dyDescent="0.25">
      <c r="A60" s="62">
        <v>49</v>
      </c>
      <c r="B60" s="63" t="s">
        <v>252</v>
      </c>
      <c r="C60" s="64">
        <v>76.900000000000006</v>
      </c>
      <c r="D60" s="65" t="s">
        <v>294</v>
      </c>
      <c r="E60" s="48" t="str">
        <f t="shared" si="0"/>
        <v>Significantly Different</v>
      </c>
      <c r="G60" s="42">
        <f t="shared" si="1"/>
        <v>76.900000000000006</v>
      </c>
      <c r="H60" s="42">
        <f t="shared" si="2"/>
        <v>6</v>
      </c>
      <c r="I60" s="42" t="str">
        <f t="shared" si="3"/>
        <v>+/-</v>
      </c>
      <c r="J60" s="42" t="str">
        <f t="shared" si="4"/>
        <v>0.8</v>
      </c>
      <c r="K60" s="50">
        <f t="shared" si="5"/>
        <v>0.48632218844984804</v>
      </c>
      <c r="L60" s="50">
        <f t="shared" si="6"/>
        <v>8.1999999999999886</v>
      </c>
      <c r="M60" s="50">
        <f t="shared" si="7"/>
        <v>0.49010685399991183</v>
      </c>
      <c r="N60" s="50">
        <f t="shared" si="8"/>
        <v>16.731045348738306</v>
      </c>
      <c r="O60" s="42" t="s">
        <v>234</v>
      </c>
    </row>
    <row r="61" spans="1:15" x14ac:dyDescent="0.25">
      <c r="A61" s="62">
        <v>51</v>
      </c>
      <c r="B61" s="63" t="s">
        <v>250</v>
      </c>
      <c r="C61" s="64">
        <v>76.3</v>
      </c>
      <c r="D61" s="65" t="s">
        <v>265</v>
      </c>
      <c r="E61" s="48" t="str">
        <f t="shared" si="0"/>
        <v>Significantly Different</v>
      </c>
      <c r="G61" s="42">
        <f t="shared" si="1"/>
        <v>76.3</v>
      </c>
      <c r="H61" s="42">
        <f t="shared" si="2"/>
        <v>6</v>
      </c>
      <c r="I61" s="42" t="str">
        <f t="shared" si="3"/>
        <v>+/-</v>
      </c>
      <c r="J61" s="42" t="str">
        <f t="shared" si="4"/>
        <v>0.7</v>
      </c>
      <c r="K61" s="50">
        <f t="shared" si="5"/>
        <v>0.42553191489361697</v>
      </c>
      <c r="L61" s="50">
        <f t="shared" si="6"/>
        <v>8.7999999999999972</v>
      </c>
      <c r="M61" s="50">
        <f t="shared" si="7"/>
        <v>0.42985214661796195</v>
      </c>
      <c r="N61" s="50">
        <f t="shared" si="8"/>
        <v>20.472155528912921</v>
      </c>
      <c r="O61" s="42" t="s">
        <v>216</v>
      </c>
    </row>
    <row r="62" spans="1:15" ht="15.75" thickBot="1" x14ac:dyDescent="0.3">
      <c r="A62" s="67"/>
      <c r="B62" s="68" t="s">
        <v>264</v>
      </c>
      <c r="C62" s="69">
        <v>62.2</v>
      </c>
      <c r="D62" s="70" t="s">
        <v>265</v>
      </c>
      <c r="E62" s="49" t="str">
        <f t="shared" si="0"/>
        <v>Significantly Different</v>
      </c>
      <c r="G62" s="42">
        <f t="shared" si="1"/>
        <v>62.2</v>
      </c>
      <c r="H62" s="42">
        <f t="shared" si="2"/>
        <v>6</v>
      </c>
      <c r="I62" s="42" t="str">
        <f t="shared" si="3"/>
        <v>+/-</v>
      </c>
      <c r="J62" s="42" t="str">
        <f t="shared" si="4"/>
        <v>0.7</v>
      </c>
      <c r="K62" s="50">
        <f t="shared" si="5"/>
        <v>0.42553191489361697</v>
      </c>
      <c r="L62" s="50">
        <f t="shared" si="6"/>
        <v>22.899999999999991</v>
      </c>
      <c r="M62" s="50">
        <f t="shared" si="7"/>
        <v>0.42985214661796195</v>
      </c>
      <c r="N62" s="50">
        <f t="shared" si="8"/>
        <v>53.274132001375669</v>
      </c>
      <c r="O62" s="42" t="s">
        <v>264</v>
      </c>
    </row>
    <row r="64" spans="1:15" x14ac:dyDescent="0.25">
      <c r="A64" s="42" t="s">
        <v>266</v>
      </c>
    </row>
    <row r="66" spans="1:1" x14ac:dyDescent="0.25">
      <c r="A66" s="42" t="s">
        <v>267</v>
      </c>
    </row>
    <row r="67" spans="1:1" x14ac:dyDescent="0.25">
      <c r="A67" s="42" t="s">
        <v>268</v>
      </c>
    </row>
    <row r="68" spans="1:1" x14ac:dyDescent="0.25">
      <c r="A68" s="42" t="s">
        <v>269</v>
      </c>
    </row>
    <row r="69" spans="1:1" x14ac:dyDescent="0.25">
      <c r="A69" s="42" t="s">
        <v>270</v>
      </c>
    </row>
    <row r="70" spans="1:1" x14ac:dyDescent="0.25">
      <c r="A70" s="42" t="s">
        <v>271</v>
      </c>
    </row>
    <row r="71" spans="1:1" x14ac:dyDescent="0.25">
      <c r="A71" s="42" t="s">
        <v>272</v>
      </c>
    </row>
    <row r="72" spans="1:1" x14ac:dyDescent="0.25">
      <c r="A72" s="42" t="s">
        <v>273</v>
      </c>
    </row>
    <row r="73" spans="1:1" x14ac:dyDescent="0.25">
      <c r="A73" s="42" t="s">
        <v>274</v>
      </c>
    </row>
  </sheetData>
  <sheetProtection sheet="1" objects="1" scenarios="1"/>
  <conditionalFormatting sqref="F10:J62">
    <cfRule type="cellIs" dxfId="5" priority="5" operator="equal">
      <formula>"State Selected"</formula>
    </cfRule>
    <cfRule type="cellIs" dxfId="4" priority="6" operator="equal">
      <formula>"Not Significantly Different"</formula>
    </cfRule>
  </conditionalFormatting>
  <conditionalFormatting sqref="E10:E62">
    <cfRule type="cellIs" dxfId="3" priority="1" operator="equal">
      <formula>"OTHER ERROR"</formula>
    </cfRule>
    <cfRule type="cellIs" dxfId="2" priority="2" operator="equal">
      <formula>"Statistical Test not applicable"</formula>
    </cfRule>
    <cfRule type="cellIs" dxfId="1" priority="3" operator="equal">
      <formula>"Geography Selected"</formula>
    </cfRule>
    <cfRule type="cellIs" dxfId="0" priority="4" operator="equal">
      <formula>"Not Significantly Different"</formula>
    </cfRule>
  </conditionalFormatting>
  <dataValidations count="1">
    <dataValidation type="list" allowBlank="1" showInputMessage="1" showErrorMessage="1" errorTitle="Invalid Geography Entered" error="Please enter a geography from the list provided._x000a__x000a_Note that Washington, D.C. is listed under District of Columbia." promptTitle="Select a Geography" prompt="Select a Geography to compare to all states, state equivalents (District of Columbia and Puerto Rico) and the Nation." sqref="B4" xr:uid="{8182A5AC-AA42-4A4B-881A-DC0054128573}">
      <formula1>$O$10:$O$62</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91</vt:i4>
      </vt:variant>
      <vt:variant>
        <vt:lpstr>Named Ranges</vt:lpstr>
      </vt:variant>
      <vt:variant>
        <vt:i4>1</vt:i4>
      </vt:variant>
    </vt:vector>
  </HeadingPairs>
  <TitlesOfParts>
    <vt:vector size="92" baseType="lpstr">
      <vt:lpstr>Titles</vt:lpstr>
      <vt:lpstr>Read_Me</vt:lpstr>
      <vt:lpstr>R0201</vt:lpstr>
      <vt:lpstr>R0202</vt:lpstr>
      <vt:lpstr>R0203</vt:lpstr>
      <vt:lpstr>R0204</vt:lpstr>
      <vt:lpstr>R0205</vt:lpstr>
      <vt:lpstr>R0206</vt:lpstr>
      <vt:lpstr>R0207</vt:lpstr>
      <vt:lpstr>R0208</vt:lpstr>
      <vt:lpstr>R0209</vt:lpstr>
      <vt:lpstr>R0501</vt:lpstr>
      <vt:lpstr>R0502</vt:lpstr>
      <vt:lpstr>R0503</vt:lpstr>
      <vt:lpstr>R0504</vt:lpstr>
      <vt:lpstr>R0505</vt:lpstr>
      <vt:lpstr>R0601</vt:lpstr>
      <vt:lpstr>R0701</vt:lpstr>
      <vt:lpstr>R0702</vt:lpstr>
      <vt:lpstr>R0703</vt:lpstr>
      <vt:lpstr>R0801</vt:lpstr>
      <vt:lpstr>R0802</vt:lpstr>
      <vt:lpstr>R0803</vt:lpstr>
      <vt:lpstr>R0804</vt:lpstr>
      <vt:lpstr>R0805</vt:lpstr>
      <vt:lpstr>R1001</vt:lpstr>
      <vt:lpstr>R1101</vt:lpstr>
      <vt:lpstr>R1102</vt:lpstr>
      <vt:lpstr>R1103</vt:lpstr>
      <vt:lpstr>R1104</vt:lpstr>
      <vt:lpstr>R1105</vt:lpstr>
      <vt:lpstr>R1106</vt:lpstr>
      <vt:lpstr>R1201</vt:lpstr>
      <vt:lpstr>R1202</vt:lpstr>
      <vt:lpstr>R1203</vt:lpstr>
      <vt:lpstr>R1204</vt:lpstr>
      <vt:lpstr>R1205</vt:lpstr>
      <vt:lpstr>R1251</vt:lpstr>
      <vt:lpstr>R1252</vt:lpstr>
      <vt:lpstr>R1253</vt:lpstr>
      <vt:lpstr>R1254</vt:lpstr>
      <vt:lpstr>R1303</vt:lpstr>
      <vt:lpstr>R1304</vt:lpstr>
      <vt:lpstr>R1501</vt:lpstr>
      <vt:lpstr>R1502</vt:lpstr>
      <vt:lpstr>R1503</vt:lpstr>
      <vt:lpstr>R1601</vt:lpstr>
      <vt:lpstr>R1602</vt:lpstr>
      <vt:lpstr>R1603</vt:lpstr>
      <vt:lpstr>R1701</vt:lpstr>
      <vt:lpstr>R1702</vt:lpstr>
      <vt:lpstr>R1703</vt:lpstr>
      <vt:lpstr>R1704</vt:lpstr>
      <vt:lpstr>R1810</vt:lpstr>
      <vt:lpstr>R1811</vt:lpstr>
      <vt:lpstr>R1901</vt:lpstr>
      <vt:lpstr>R1902</vt:lpstr>
      <vt:lpstr>R1903</vt:lpstr>
      <vt:lpstr>R1904</vt:lpstr>
      <vt:lpstr>R2001</vt:lpstr>
      <vt:lpstr>R2002</vt:lpstr>
      <vt:lpstr>R2101</vt:lpstr>
      <vt:lpstr>R2201</vt:lpstr>
      <vt:lpstr>R2301</vt:lpstr>
      <vt:lpstr>R2302</vt:lpstr>
      <vt:lpstr>R2303</vt:lpstr>
      <vt:lpstr>R2304</vt:lpstr>
      <vt:lpstr>R2401</vt:lpstr>
      <vt:lpstr>R2403</vt:lpstr>
      <vt:lpstr>R2404</vt:lpstr>
      <vt:lpstr>R2405</vt:lpstr>
      <vt:lpstr>R2406</vt:lpstr>
      <vt:lpstr>R2407</vt:lpstr>
      <vt:lpstr>R2408</vt:lpstr>
      <vt:lpstr>R2501</vt:lpstr>
      <vt:lpstr>R2502</vt:lpstr>
      <vt:lpstr>R2503</vt:lpstr>
      <vt:lpstr>R2504</vt:lpstr>
      <vt:lpstr>R2505</vt:lpstr>
      <vt:lpstr>R2506</vt:lpstr>
      <vt:lpstr>R2507</vt:lpstr>
      <vt:lpstr>R2509</vt:lpstr>
      <vt:lpstr>R2510</vt:lpstr>
      <vt:lpstr>R2511</vt:lpstr>
      <vt:lpstr>R2512</vt:lpstr>
      <vt:lpstr>R2513</vt:lpstr>
      <vt:lpstr>R2514</vt:lpstr>
      <vt:lpstr>R2515</vt:lpstr>
      <vt:lpstr>R2701</vt:lpstr>
      <vt:lpstr>R2702</vt:lpstr>
      <vt:lpstr>R2801</vt:lpstr>
      <vt:lpstr>Titles!Print_Titles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Carlie E. Liddell</dc:creator>
  <cp:lastModifiedBy>Carlie</cp:lastModifiedBy>
  <dcterms:created xsi:type="dcterms:W3CDTF">2020-01-09T19:47:44Z</dcterms:created>
  <dcterms:modified xsi:type="dcterms:W3CDTF">2020-01-18T02:11:24Z</dcterms:modified>
</cp:coreProperties>
</file>