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960" windowWidth="11205" windowHeight="6705" activeTab="0"/>
  </bookViews>
  <sheets>
    <sheet name="Titles" sheetId="1" r:id="rId1"/>
    <sheet name="Narrative" sheetId="2" r:id="rId2"/>
    <sheet name="02.01" sheetId="3" r:id="rId3"/>
    <sheet name="02.02" sheetId="4" r:id="rId4"/>
    <sheet name="02.03" sheetId="5" r:id="rId5"/>
    <sheet name="02.04" sheetId="6" r:id="rId6"/>
    <sheet name="02.05" sheetId="7" r:id="rId7"/>
    <sheet name="02.06" sheetId="8" r:id="rId8"/>
    <sheet name="02.07" sheetId="9" r:id="rId9"/>
    <sheet name="02.08" sheetId="10" r:id="rId10"/>
    <sheet name="02.09" sheetId="11" r:id="rId11"/>
    <sheet name="02.10" sheetId="12" r:id="rId12"/>
    <sheet name="02.11" sheetId="13" r:id="rId13"/>
    <sheet name="02.12" sheetId="14" r:id="rId14"/>
    <sheet name="02.13" sheetId="15" r:id="rId15"/>
    <sheet name="02.14" sheetId="16" r:id="rId16"/>
    <sheet name="02.15" sheetId="17" r:id="rId17"/>
    <sheet name="02.16" sheetId="18" r:id="rId18"/>
    <sheet name="02.17" sheetId="19" r:id="rId19"/>
    <sheet name="02.18" sheetId="20" r:id="rId20"/>
    <sheet name="02.19" sheetId="21" r:id="rId21"/>
    <sheet name="02.20" sheetId="22" r:id="rId22"/>
    <sheet name="02.21" sheetId="23" r:id="rId23"/>
    <sheet name="02.22" sheetId="24" r:id="rId24"/>
    <sheet name="02.23" sheetId="25" r:id="rId25"/>
    <sheet name="02.24" sheetId="26" r:id="rId26"/>
    <sheet name="02.25" sheetId="27" r:id="rId27"/>
    <sheet name="02.26" sheetId="28" r:id="rId28"/>
    <sheet name="02.27" sheetId="29" r:id="rId29"/>
    <sheet name="02.28" sheetId="30" r:id="rId30"/>
    <sheet name="02.29" sheetId="31" r:id="rId31"/>
    <sheet name="02.30" sheetId="32" r:id="rId32"/>
    <sheet name="02.31" sheetId="33" r:id="rId33"/>
    <sheet name="02.32" sheetId="34" r:id="rId34"/>
    <sheet name="02.33" sheetId="35" r:id="rId35"/>
    <sheet name="02.34" sheetId="36" r:id="rId36"/>
    <sheet name="02.35" sheetId="37" r:id="rId37"/>
    <sheet name="02.36" sheetId="38" r:id="rId38"/>
    <sheet name="02.37" sheetId="39" r:id="rId39"/>
    <sheet name="02.38" sheetId="40" r:id="rId40"/>
    <sheet name="02.39" sheetId="41" r:id="rId41"/>
    <sheet name="02.40" sheetId="42" r:id="rId42"/>
    <sheet name="02.41" sheetId="43" r:id="rId43"/>
    <sheet name="02.42" sheetId="44" r:id="rId44"/>
    <sheet name="02.43" sheetId="45" r:id="rId45"/>
  </sheets>
  <externalReferences>
    <externalReference r:id="rId48"/>
    <externalReference r:id="rId49"/>
    <externalReference r:id="rId50"/>
    <externalReference r:id="rId51"/>
    <externalReference r:id="rId52"/>
  </externalReferences>
  <definedNames>
    <definedName name="__________new10" localSheetId="1" hidden="1">{"'B-2 QSER Jun 98 4-27-98 cor'!$A$1:$F$57"}</definedName>
    <definedName name="__________new10" localSheetId="0" hidden="1">{"'B-2 QSER Jun 98 4-27-98 cor'!$A$1:$F$57"}</definedName>
    <definedName name="__________new10" hidden="1">{"'B-2 QSER Jun 98 4-27-98 cor'!$A$1:$F$57"}</definedName>
    <definedName name="__________new2" localSheetId="1" hidden="1">{"'B-2 QSER Jun 98 4-27-98 cor'!$A$1:$F$57"}</definedName>
    <definedName name="__________new2" localSheetId="0" hidden="1">{"'B-2 QSER Jun 98 4-27-98 cor'!$A$1:$F$57"}</definedName>
    <definedName name="__________new2" hidden="1">{"'B-2 QSER Jun 98 4-27-98 cor'!$A$1:$F$57"}</definedName>
    <definedName name="__________new5" localSheetId="1" hidden="1">{"'B-2 QSER Jun 98 4-27-98 cor'!$A$1:$F$57"}</definedName>
    <definedName name="__________new5" localSheetId="0" hidden="1">{"'B-2 QSER Jun 98 4-27-98 cor'!$A$1:$F$57"}</definedName>
    <definedName name="__________new5" hidden="1">{"'B-2 QSER Jun 98 4-27-98 cor'!$A$1:$F$57"}</definedName>
    <definedName name="__________old2" localSheetId="1" hidden="1">{"'B-2 QSER Jun 98 4-27-98 cor'!$A$1:$F$57"}</definedName>
    <definedName name="__________old2" localSheetId="0" hidden="1">{"'B-2 QSER Jun 98 4-27-98 cor'!$A$1:$F$57"}</definedName>
    <definedName name="__________old2" hidden="1">{"'B-2 QSER Jun 98 4-27-98 cor'!$A$1:$F$57"}</definedName>
    <definedName name="_________new10" localSheetId="1" hidden="1">{"'B-2 QSER Jun 98 4-27-98 cor'!$A$1:$F$57"}</definedName>
    <definedName name="_________new10" localSheetId="0" hidden="1">{"'B-2 QSER Jun 98 4-27-98 cor'!$A$1:$F$57"}</definedName>
    <definedName name="_________new10" hidden="1">{"'B-2 QSER Jun 98 4-27-98 cor'!$A$1:$F$57"}</definedName>
    <definedName name="_________new2" localSheetId="1" hidden="1">{"'B-2 QSER Jun 98 4-27-98 cor'!$A$1:$F$57"}</definedName>
    <definedName name="_________new2" localSheetId="0" hidden="1">{"'B-2 QSER Jun 98 4-27-98 cor'!$A$1:$F$57"}</definedName>
    <definedName name="_________new2" hidden="1">{"'B-2 QSER Jun 98 4-27-98 cor'!$A$1:$F$57"}</definedName>
    <definedName name="_________new5" localSheetId="1" hidden="1">{"'B-2 QSER Jun 98 4-27-98 cor'!$A$1:$F$57"}</definedName>
    <definedName name="_________new5" localSheetId="0" hidden="1">{"'B-2 QSER Jun 98 4-27-98 cor'!$A$1:$F$57"}</definedName>
    <definedName name="_________new5" hidden="1">{"'B-2 QSER Jun 98 4-27-98 cor'!$A$1:$F$57"}</definedName>
    <definedName name="_________old2" localSheetId="1" hidden="1">{"'B-2 QSER Jun 98 4-27-98 cor'!$A$1:$F$57"}</definedName>
    <definedName name="_________old2" localSheetId="0" hidden="1">{"'B-2 QSER Jun 98 4-27-98 cor'!$A$1:$F$57"}</definedName>
    <definedName name="_________old2" hidden="1">{"'B-2 QSER Jun 98 4-27-98 cor'!$A$1:$F$57"}</definedName>
    <definedName name="________new10" localSheetId="1" hidden="1">{"'B-2 QSER Jun 98 4-27-98 cor'!$A$1:$F$57"}</definedName>
    <definedName name="________new10" localSheetId="0" hidden="1">{"'B-2 QSER Jun 98 4-27-98 cor'!$A$1:$F$57"}</definedName>
    <definedName name="________new10" hidden="1">{"'B-2 QSER Jun 98 4-27-98 cor'!$A$1:$F$57"}</definedName>
    <definedName name="________new2" localSheetId="1" hidden="1">{"'B-2 QSER Jun 98 4-27-98 cor'!$A$1:$F$57"}</definedName>
    <definedName name="________new2" localSheetId="0" hidden="1">{"'B-2 QSER Jun 98 4-27-98 cor'!$A$1:$F$57"}</definedName>
    <definedName name="________new2" hidden="1">{"'B-2 QSER Jun 98 4-27-98 cor'!$A$1:$F$57"}</definedName>
    <definedName name="________new5" localSheetId="1" hidden="1">{"'B-2 QSER Jun 98 4-27-98 cor'!$A$1:$F$57"}</definedName>
    <definedName name="________new5" localSheetId="0" hidden="1">{"'B-2 QSER Jun 98 4-27-98 cor'!$A$1:$F$57"}</definedName>
    <definedName name="________new5" hidden="1">{"'B-2 QSER Jun 98 4-27-98 cor'!$A$1:$F$57"}</definedName>
    <definedName name="________old2" localSheetId="1" hidden="1">{"'B-2 QSER Jun 98 4-27-98 cor'!$A$1:$F$57"}</definedName>
    <definedName name="________old2" localSheetId="0" hidden="1">{"'B-2 QSER Jun 98 4-27-98 cor'!$A$1:$F$57"}</definedName>
    <definedName name="________old2" hidden="1">{"'B-2 QSER Jun 98 4-27-98 cor'!$A$1:$F$57"}</definedName>
    <definedName name="_______new10" localSheetId="1" hidden="1">{"'B-2 QSER Jun 98 4-27-98 cor'!$A$1:$F$57"}</definedName>
    <definedName name="_______new10" localSheetId="0" hidden="1">{"'B-2 QSER Jun 98 4-27-98 cor'!$A$1:$F$57"}</definedName>
    <definedName name="_______new10" hidden="1">{"'B-2 QSER Jun 98 4-27-98 cor'!$A$1:$F$57"}</definedName>
    <definedName name="_______new2" localSheetId="1" hidden="1">{"'B-2 QSER Jun 98 4-27-98 cor'!$A$1:$F$57"}</definedName>
    <definedName name="_______new2" localSheetId="0" hidden="1">{"'B-2 QSER Jun 98 4-27-98 cor'!$A$1:$F$57"}</definedName>
    <definedName name="_______new2" hidden="1">{"'B-2 QSER Jun 98 4-27-98 cor'!$A$1:$F$57"}</definedName>
    <definedName name="_______new5" localSheetId="1" hidden="1">{"'B-2 QSER Jun 98 4-27-98 cor'!$A$1:$F$57"}</definedName>
    <definedName name="_______new5" localSheetId="0" hidden="1">{"'B-2 QSER Jun 98 4-27-98 cor'!$A$1:$F$57"}</definedName>
    <definedName name="_______new5" hidden="1">{"'B-2 QSER Jun 98 4-27-98 cor'!$A$1:$F$57"}</definedName>
    <definedName name="_______old2" localSheetId="1" hidden="1">{"'B-2 QSER Jun 98 4-27-98 cor'!$A$1:$F$57"}</definedName>
    <definedName name="_______old2" localSheetId="0" hidden="1">{"'B-2 QSER Jun 98 4-27-98 cor'!$A$1:$F$57"}</definedName>
    <definedName name="_______old2" hidden="1">{"'B-2 QSER Jun 98 4-27-98 cor'!$A$1:$F$57"}</definedName>
    <definedName name="______new10" localSheetId="1" hidden="1">{"'B-2 QSER Jun 98 4-27-98 cor'!$A$1:$F$57"}</definedName>
    <definedName name="______new10" localSheetId="0" hidden="1">{"'B-2 QSER Jun 98 4-27-98 cor'!$A$1:$F$57"}</definedName>
    <definedName name="______new10" hidden="1">{"'B-2 QSER Jun 98 4-27-98 cor'!$A$1:$F$57"}</definedName>
    <definedName name="______new2" localSheetId="1" hidden="1">{"'B-2 QSER Jun 98 4-27-98 cor'!$A$1:$F$57"}</definedName>
    <definedName name="______new2" localSheetId="0" hidden="1">{"'B-2 QSER Jun 98 4-27-98 cor'!$A$1:$F$57"}</definedName>
    <definedName name="______new2" hidden="1">{"'B-2 QSER Jun 98 4-27-98 cor'!$A$1:$F$57"}</definedName>
    <definedName name="______new5" localSheetId="1" hidden="1">{"'B-2 QSER Jun 98 4-27-98 cor'!$A$1:$F$57"}</definedName>
    <definedName name="______new5" localSheetId="0" hidden="1">{"'B-2 QSER Jun 98 4-27-98 cor'!$A$1:$F$57"}</definedName>
    <definedName name="______new5" hidden="1">{"'B-2 QSER Jun 98 4-27-98 cor'!$A$1:$F$57"}</definedName>
    <definedName name="______old2" localSheetId="1" hidden="1">{"'B-2 QSER Jun 98 4-27-98 cor'!$A$1:$F$57"}</definedName>
    <definedName name="______old2" localSheetId="0" hidden="1">{"'B-2 QSER Jun 98 4-27-98 cor'!$A$1:$F$57"}</definedName>
    <definedName name="______old2" hidden="1">{"'B-2 QSER Jun 98 4-27-98 cor'!$A$1:$F$57"}</definedName>
    <definedName name="_____new10" localSheetId="1" hidden="1">{"'B-2 QSER Jun 98 4-27-98 cor'!$A$1:$F$57"}</definedName>
    <definedName name="_____new10" localSheetId="0" hidden="1">{"'B-2 QSER Jun 98 4-27-98 cor'!$A$1:$F$57"}</definedName>
    <definedName name="_____new10" hidden="1">{"'B-2 QSER Jun 98 4-27-98 cor'!$A$1:$F$57"}</definedName>
    <definedName name="_____new2" localSheetId="1" hidden="1">{"'B-2 QSER Jun 98 4-27-98 cor'!$A$1:$F$57"}</definedName>
    <definedName name="_____new2" localSheetId="0" hidden="1">{"'B-2 QSER Jun 98 4-27-98 cor'!$A$1:$F$57"}</definedName>
    <definedName name="_____new2" hidden="1">{"'B-2 QSER Jun 98 4-27-98 cor'!$A$1:$F$57"}</definedName>
    <definedName name="_____new5" localSheetId="1" hidden="1">{"'B-2 QSER Jun 98 4-27-98 cor'!$A$1:$F$57"}</definedName>
    <definedName name="_____new5" localSheetId="0" hidden="1">{"'B-2 QSER Jun 98 4-27-98 cor'!$A$1:$F$57"}</definedName>
    <definedName name="_____new5" hidden="1">{"'B-2 QSER Jun 98 4-27-98 cor'!$A$1:$F$57"}</definedName>
    <definedName name="_____old2" localSheetId="1" hidden="1">{"'B-2 QSER Jun 98 4-27-98 cor'!$A$1:$F$57"}</definedName>
    <definedName name="_____old2" localSheetId="0" hidden="1">{"'B-2 QSER Jun 98 4-27-98 cor'!$A$1:$F$57"}</definedName>
    <definedName name="_____old2" hidden="1">{"'B-2 QSER Jun 98 4-27-98 cor'!$A$1:$F$57"}</definedName>
    <definedName name="____new10" localSheetId="1" hidden="1">{"'B-2 QSER Jun 98 4-27-98 cor'!$A$1:$F$57"}</definedName>
    <definedName name="____new10" localSheetId="0" hidden="1">{"'B-2 QSER Jun 98 4-27-98 cor'!$A$1:$F$57"}</definedName>
    <definedName name="____new10" hidden="1">{"'B-2 QSER Jun 98 4-27-98 cor'!$A$1:$F$57"}</definedName>
    <definedName name="____new2" localSheetId="1" hidden="1">{"'B-2 QSER Jun 98 4-27-98 cor'!$A$1:$F$57"}</definedName>
    <definedName name="____new2" localSheetId="0" hidden="1">{"'B-2 QSER Jun 98 4-27-98 cor'!$A$1:$F$57"}</definedName>
    <definedName name="____new2" hidden="1">{"'B-2 QSER Jun 98 4-27-98 cor'!$A$1:$F$57"}</definedName>
    <definedName name="____new5" localSheetId="1" hidden="1">{"'B-2 QSER Jun 98 4-27-98 cor'!$A$1:$F$57"}</definedName>
    <definedName name="____new5" localSheetId="0" hidden="1">{"'B-2 QSER Jun 98 4-27-98 cor'!$A$1:$F$57"}</definedName>
    <definedName name="____new5" hidden="1">{"'B-2 QSER Jun 98 4-27-98 cor'!$A$1:$F$57"}</definedName>
    <definedName name="____old2" localSheetId="1" hidden="1">{"'B-2 QSER Jun 98 4-27-98 cor'!$A$1:$F$57"}</definedName>
    <definedName name="____old2" localSheetId="0" hidden="1">{"'B-2 QSER Jun 98 4-27-98 cor'!$A$1:$F$57"}</definedName>
    <definedName name="____old2" hidden="1">{"'B-2 QSER Jun 98 4-27-98 cor'!$A$1:$F$57"}</definedName>
    <definedName name="___new10" localSheetId="1" hidden="1">{"'B-2 QSER Jun 98 4-27-98 cor'!$A$1:$F$57"}</definedName>
    <definedName name="___new10" localSheetId="0" hidden="1">{"'B-2 QSER Jun 98 4-27-98 cor'!$A$1:$F$57"}</definedName>
    <definedName name="___new10" hidden="1">{"'B-2 QSER Jun 98 4-27-98 cor'!$A$1:$F$57"}</definedName>
    <definedName name="___new2" localSheetId="1" hidden="1">{"'B-2 QSER Jun 98 4-27-98 cor'!$A$1:$F$57"}</definedName>
    <definedName name="___new2" localSheetId="0" hidden="1">{"'B-2 QSER Jun 98 4-27-98 cor'!$A$1:$F$57"}</definedName>
    <definedName name="___new2" hidden="1">{"'B-2 QSER Jun 98 4-27-98 cor'!$A$1:$F$57"}</definedName>
    <definedName name="___new5" localSheetId="1" hidden="1">{"'B-2 QSER Jun 98 4-27-98 cor'!$A$1:$F$57"}</definedName>
    <definedName name="___new5" localSheetId="0" hidden="1">{"'B-2 QSER Jun 98 4-27-98 cor'!$A$1:$F$57"}</definedName>
    <definedName name="___new5" hidden="1">{"'B-2 QSER Jun 98 4-27-98 cor'!$A$1:$F$57"}</definedName>
    <definedName name="___old2" localSheetId="1" hidden="1">{"'B-2 QSER Jun 98 4-27-98 cor'!$A$1:$F$57"}</definedName>
    <definedName name="___old2" localSheetId="0" hidden="1">{"'B-2 QSER Jun 98 4-27-98 cor'!$A$1:$F$57"}</definedName>
    <definedName name="___old2" hidden="1">{"'B-2 QSER Jun 98 4-27-98 cor'!$A$1:$F$57"}</definedName>
    <definedName name="__123Graph_A" localSheetId="1" hidden="1">'[1]Calcs'!#REF!</definedName>
    <definedName name="__123Graph_A" localSheetId="0" hidden="1">'[1]Calcs'!#REF!</definedName>
    <definedName name="__123Graph_A" hidden="1">'[1]Calcs'!#REF!</definedName>
    <definedName name="__123Graph_B" localSheetId="1" hidden="1">'[1]Calcs'!#REF!</definedName>
    <definedName name="__123Graph_B" localSheetId="0" hidden="1">'[1]Calcs'!#REF!</definedName>
    <definedName name="__123Graph_B" hidden="1">'[1]Calcs'!#REF!</definedName>
    <definedName name="__123Graph_C" localSheetId="1" hidden="1">'[1]Calcs'!#REF!</definedName>
    <definedName name="__123Graph_C" localSheetId="0" hidden="1">'[1]Calcs'!#REF!</definedName>
    <definedName name="__123Graph_C" hidden="1">'[1]Calcs'!#REF!</definedName>
    <definedName name="__new10" localSheetId="1" hidden="1">{"'B-2 QSER Jun 98 4-27-98 cor'!$A$1:$F$57"}</definedName>
    <definedName name="__new10" localSheetId="0" hidden="1">{"'B-2 QSER Jun 98 4-27-98 cor'!$A$1:$F$57"}</definedName>
    <definedName name="__new10" hidden="1">{"'B-2 QSER Jun 98 4-27-98 cor'!$A$1:$F$57"}</definedName>
    <definedName name="__new2" localSheetId="1" hidden="1">{"'B-2 QSER Jun 98 4-27-98 cor'!$A$1:$F$57"}</definedName>
    <definedName name="__new2" localSheetId="0" hidden="1">{"'B-2 QSER Jun 98 4-27-98 cor'!$A$1:$F$57"}</definedName>
    <definedName name="__new2" hidden="1">{"'B-2 QSER Jun 98 4-27-98 cor'!$A$1:$F$57"}</definedName>
    <definedName name="__new5" localSheetId="1" hidden="1">{"'B-2 QSER Jun 98 4-27-98 cor'!$A$1:$F$57"}</definedName>
    <definedName name="__new5" localSheetId="0" hidden="1">{"'B-2 QSER Jun 98 4-27-98 cor'!$A$1:$F$57"}</definedName>
    <definedName name="__new5" hidden="1">{"'B-2 QSER Jun 98 4-27-98 cor'!$A$1:$F$57"}</definedName>
    <definedName name="__old2" localSheetId="1" hidden="1">{"'B-2 QSER Jun 98 4-27-98 cor'!$A$1:$F$57"}</definedName>
    <definedName name="__old2" localSheetId="0" hidden="1">{"'B-2 QSER Jun 98 4-27-98 cor'!$A$1:$F$57"}</definedName>
    <definedName name="__old2" hidden="1">{"'B-2 QSER Jun 98 4-27-98 cor'!$A$1:$F$57"}</definedName>
    <definedName name="_Fill" hidden="1">'[2]totals'!#REF!</definedName>
    <definedName name="_Fill1" hidden="1">'[2]totals'!#REF!</definedName>
    <definedName name="_Key1" localSheetId="1" hidden="1">'[4]100in04'!#REF!</definedName>
    <definedName name="_Key1" localSheetId="0" hidden="1">'[4]100in04'!#REF!</definedName>
    <definedName name="_Key1" hidden="1">'[4]100in04'!#REF!</definedName>
    <definedName name="_new10" localSheetId="1" hidden="1">{"'B-2 QSER Jun 98 4-27-98 cor'!$A$1:$F$57"}</definedName>
    <definedName name="_new10" localSheetId="0" hidden="1">{"'B-2 QSER Jun 98 4-27-98 cor'!$A$1:$F$57"}</definedName>
    <definedName name="_new10" hidden="1">{"'B-2 QSER Jun 98 4-27-98 cor'!$A$1:$F$57"}</definedName>
    <definedName name="_new2" localSheetId="1" hidden="1">{"'B-2 QSER Jun 98 4-27-98 cor'!$A$1:$F$57"}</definedName>
    <definedName name="_new2" localSheetId="0" hidden="1">{"'B-2 QSER Jun 98 4-27-98 cor'!$A$1:$F$57"}</definedName>
    <definedName name="_new2" hidden="1">{"'B-2 QSER Jun 98 4-27-98 cor'!$A$1:$F$57"}</definedName>
    <definedName name="_new5" localSheetId="1" hidden="1">{"'B-2 QSER Jun 98 4-27-98 cor'!$A$1:$F$57"}</definedName>
    <definedName name="_new5" localSheetId="0" hidden="1">{"'B-2 QSER Jun 98 4-27-98 cor'!$A$1:$F$57"}</definedName>
    <definedName name="_new5" hidden="1">{"'B-2 QSER Jun 98 4-27-98 cor'!$A$1:$F$57"}</definedName>
    <definedName name="_old2" localSheetId="1" hidden="1">{"'B-2 QSER Jun 98 4-27-98 cor'!$A$1:$F$57"}</definedName>
    <definedName name="_old2" localSheetId="0" hidden="1">{"'B-2 QSER Jun 98 4-27-98 cor'!$A$1:$F$57"}</definedName>
    <definedName name="_old2" hidden="1">{"'B-2 QSER Jun 98 4-27-98 cor'!$A$1:$F$57"}</definedName>
    <definedName name="_Order1" hidden="1">255</definedName>
    <definedName name="_Order2" hidden="1">0</definedName>
    <definedName name="_Sort" hidden="1">'[5] grid'!#REF!</definedName>
    <definedName name="aazz" localSheetId="1" hidden="1">{"'DB97  6-2-98 77-96 analytics'!$A$1:$F$32"}</definedName>
    <definedName name="aazz" localSheetId="0" hidden="1">{"'DB97  6-2-98 77-96 analytics'!$A$1:$F$32"}</definedName>
    <definedName name="aazz" hidden="1">{"'DB97  6-2-98 77-96 analytics'!$A$1:$F$32"}</definedName>
    <definedName name="ab" localSheetId="1" hidden="1">{"'B-2 QSER Jun 98 4-27-98 cor'!$A$1:$F$57"}</definedName>
    <definedName name="ab" localSheetId="0" hidden="1">{"'B-2 QSER Jun 98 4-27-98 cor'!$A$1:$F$57"}</definedName>
    <definedName name="ab" hidden="1">{"'B-2 QSER Jun 98 4-27-98 cor'!$A$1:$F$57"}</definedName>
    <definedName name="dc" localSheetId="1" hidden="1">{"'B-2 QSER Jun 98 4-27-98 cor'!$A$1:$F$57"}</definedName>
    <definedName name="dc" localSheetId="0" hidden="1">{"'B-2 QSER Jun 98 4-27-98 cor'!$A$1:$F$57"}</definedName>
    <definedName name="dc" hidden="1">{"'B-2 QSER Jun 98 4-27-98 cor'!$A$1:$F$57"}</definedName>
    <definedName name="ffs" hidden="1">'[2]totals'!#REF!</definedName>
    <definedName name="HTML_CodePage" hidden="1">1252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new" localSheetId="1" hidden="1">{"'B-2 QSER Jun 98 4-27-98 cor'!$A$1:$F$57"}</definedName>
    <definedName name="new" localSheetId="0" hidden="1">{"'B-2 QSER Jun 98 4-27-98 cor'!$A$1:$F$57"}</definedName>
    <definedName name="new" hidden="1">{"'B-2 QSER Jun 98 4-27-98 cor'!$A$1:$F$57"}</definedName>
    <definedName name="new10" localSheetId="1" hidden="1">{"'B-2 QSER Jun 98 4-27-98 cor'!$A$1:$F$57"}</definedName>
    <definedName name="new10" localSheetId="0" hidden="1">{"'B-2 QSER Jun 98 4-27-98 cor'!$A$1:$F$57"}</definedName>
    <definedName name="new10" hidden="1">{"'B-2 QSER Jun 98 4-27-98 cor'!$A$1:$F$57"}</definedName>
    <definedName name="new2" localSheetId="1" hidden="1">{"'B-2 QSER Jun 98 4-27-98 cor'!$A$1:$F$57"}</definedName>
    <definedName name="new2" localSheetId="0" hidden="1">{"'B-2 QSER Jun 98 4-27-98 cor'!$A$1:$F$57"}</definedName>
    <definedName name="new2" hidden="1">{"'B-2 QSER Jun 98 4-27-98 cor'!$A$1:$F$57"}</definedName>
    <definedName name="new5" localSheetId="1" hidden="1">{"'B-2 QSER Jun 98 4-27-98 cor'!$A$1:$F$57"}</definedName>
    <definedName name="new5" localSheetId="0" hidden="1">{"'B-2 QSER Jun 98 4-27-98 cor'!$A$1:$F$57"}</definedName>
    <definedName name="new5" hidden="1">{"'B-2 QSER Jun 98 4-27-98 cor'!$A$1:$F$57"}</definedName>
    <definedName name="newoldnew" localSheetId="1" hidden="1">{"'B-2 QSER Jun 98 4-27-98 cor'!$A$1:$F$57"}</definedName>
    <definedName name="newoldnew" localSheetId="0" hidden="1">{"'B-2 QSER Jun 98 4-27-98 cor'!$A$1:$F$57"}</definedName>
    <definedName name="newoldnew" hidden="1">{"'B-2 QSER Jun 98 4-27-98 cor'!$A$1:$F$57"}</definedName>
    <definedName name="no" localSheetId="1" hidden="1">{"'B-2 QSER Jun 98 4-27-98 cor'!$A$1:$F$57"}</definedName>
    <definedName name="no" localSheetId="0" hidden="1">{"'B-2 QSER Jun 98 4-27-98 cor'!$A$1:$F$57"}</definedName>
    <definedName name="no" hidden="1">{"'B-2 QSER Jun 98 4-27-98 cor'!$A$1:$F$57"}</definedName>
    <definedName name="old2" localSheetId="1" hidden="1">{"'B-2 QSER Jun 98 4-27-98 cor'!$A$1:$F$57"}</definedName>
    <definedName name="old2" localSheetId="0" hidden="1">{"'B-2 QSER Jun 98 4-27-98 cor'!$A$1:$F$57"}</definedName>
    <definedName name="old2" hidden="1">{"'B-2 QSER Jun 98 4-27-98 cor'!$A$1:$F$57"}</definedName>
    <definedName name="_xlnm.Print_Titles" localSheetId="0">'Titles'!$1:$4</definedName>
  </definedNames>
  <calcPr fullCalcOnLoad="1"/>
</workbook>
</file>

<file path=xl/sharedStrings.xml><?xml version="1.0" encoding="utf-8"?>
<sst xmlns="http://schemas.openxmlformats.org/spreadsheetml/2006/main" count="2093" uniqueCount="1361">
  <si>
    <t>Births</t>
  </si>
  <si>
    <t>Deaths</t>
  </si>
  <si>
    <t>To unmarried mothers</t>
  </si>
  <si>
    <t xml:space="preserve"> </t>
  </si>
  <si>
    <r>
      <t xml:space="preserve">     Source:  Hawaii State Department of Health, </t>
    </r>
    <r>
      <rPr>
        <i/>
        <sz val="10"/>
        <rFont val="Times New Roman"/>
        <family val="1"/>
      </rPr>
      <t>Statistical Report</t>
    </r>
    <r>
      <rPr>
        <sz val="10"/>
        <rFont val="Times New Roman"/>
        <family val="1"/>
      </rPr>
      <t xml:space="preserve"> (annual), and Office of Health Status </t>
    </r>
  </si>
  <si>
    <t>2000</t>
  </si>
  <si>
    <t>2001</t>
  </si>
  <si>
    <t>2002</t>
  </si>
  <si>
    <t>[Place of occurrence basis]</t>
  </si>
  <si>
    <t>Rates per 1,000                                 resident                                 population 1/</t>
  </si>
  <si>
    <t>Rates per 1,000 live births</t>
  </si>
  <si>
    <t>Resident births 2/</t>
  </si>
  <si>
    <t>Resident deaths 2/</t>
  </si>
  <si>
    <t>Fetal     deaths 3/</t>
  </si>
  <si>
    <t>Infant     deaths 4/</t>
  </si>
  <si>
    <t>2/  Data include births to military couples and deaths of armed forces and their dependents, but exclude</t>
  </si>
  <si>
    <t xml:space="preserve">nonresident births and deaths, as well as resident births and deaths occurring out of State. </t>
  </si>
  <si>
    <t>3/  20 weeks gestation and over.  Includes elective abortions.</t>
  </si>
  <si>
    <t>4/  Under 1 year of age.</t>
  </si>
  <si>
    <t>2003</t>
  </si>
  <si>
    <t>2004</t>
  </si>
  <si>
    <t>2005</t>
  </si>
  <si>
    <t>Year</t>
  </si>
  <si>
    <t>2006</t>
  </si>
  <si>
    <t>2007</t>
  </si>
  <si>
    <t>2008</t>
  </si>
  <si>
    <t>2009</t>
  </si>
  <si>
    <t>Resident Population for the United States, Regions, States, and Puerto Rico: April 1, 2000 to July 1, 2010"</t>
  </si>
  <si>
    <t>2010</t>
  </si>
  <si>
    <t>Population estimates for 2000 through 2009 were revised based upon the April 1, 2010 figures which were</t>
  </si>
  <si>
    <t>released September 28, 2011.</t>
  </si>
  <si>
    <t>Monitoring, records; U.S. Census Bureau, Population Division "Table 1. Intercensal Estimates of the</t>
  </si>
  <si>
    <t>(ST-EST00INT-01) (September 2011) &lt;http://www.census.gov/popest/data/intercensal/state/tables/</t>
  </si>
  <si>
    <t>ST-EST00INT-01.xls&gt; accessed September 28, 2011, "Table 1. Annual Estimates of the Population for</t>
  </si>
  <si>
    <t xml:space="preserve">Department of Business, Economic, Development &amp; Tourism.   </t>
  </si>
  <si>
    <t>2011</t>
  </si>
  <si>
    <t>Table 2.01-- BIRTHS AND DEATHS:  2000 TO 2011</t>
  </si>
  <si>
    <t>the United States, Regions, States, and Puerto Rico: April 1, 2010 to July 1, 2012" (NST-EST2012-01)</t>
  </si>
  <si>
    <t xml:space="preserve">(December 2012) &lt;http://www.census.gov/popest/data/state/totals/2012/tables/NST-EST2012-01.xls&gt; </t>
  </si>
  <si>
    <t xml:space="preserve">accessed December 20, 2012 and earlier population estimates; and calculations by the Hawaii State </t>
  </si>
  <si>
    <t xml:space="preserve">     1/  Based on July 1 estimates by the U.S. Census Bureau, as revised through December 2012.  Rates for </t>
  </si>
  <si>
    <r>
      <t xml:space="preserve">2000 and beyond may differ from previous </t>
    </r>
    <r>
      <rPr>
        <i/>
        <sz val="10"/>
        <rFont val="Times New Roman"/>
        <family val="1"/>
      </rPr>
      <t>Data Books</t>
    </r>
    <r>
      <rPr>
        <sz val="10"/>
        <rFont val="Times New Roman"/>
        <family val="1"/>
      </rPr>
      <t xml:space="preserve"> due to revisions to those population figures.  </t>
    </r>
  </si>
  <si>
    <t>and 1.04; and calculations by the Hawaii State Department of Business, Economic Development &amp; Tourism.</t>
  </si>
  <si>
    <r>
      <t xml:space="preserve">Department of Business, Economic Development &amp; Tourism, </t>
    </r>
    <r>
      <rPr>
        <i/>
        <sz val="10"/>
        <rFont val="Times New Roman"/>
        <family val="1"/>
      </rPr>
      <t>State of Hawaii Data Book 2011,</t>
    </r>
    <r>
      <rPr>
        <sz val="10"/>
        <rFont val="Times New Roman"/>
        <family val="1"/>
      </rPr>
      <t xml:space="preserve"> Tables 1.03 </t>
    </r>
  </si>
  <si>
    <t xml:space="preserve">     Source:  Hawaii State Department of Health, Office of Health Status Monitoring, records; Hawaii State </t>
  </si>
  <si>
    <t xml:space="preserve">July 1 resident population estimates by the U.S. Census Bureau as revised through December 2012. </t>
  </si>
  <si>
    <t xml:space="preserve">     2/  Per 1,000 de facto population in each group.  Calculation of de facto population are based on</t>
  </si>
  <si>
    <t xml:space="preserve">civilians other than military dependents calculated as residual. </t>
  </si>
  <si>
    <t xml:space="preserve">dependents and decennial census age-sex-specific death rates for the military dependents.  Deaths of </t>
  </si>
  <si>
    <t xml:space="preserve">     1/  Death rates for military dependents based on decennial census age and sex composition of military </t>
  </si>
  <si>
    <t>Death rates 2/</t>
  </si>
  <si>
    <t>Birth rates 2/</t>
  </si>
  <si>
    <t>-</t>
  </si>
  <si>
    <t>Live births</t>
  </si>
  <si>
    <t>Armed forces and dependents</t>
  </si>
  <si>
    <t>Other civilians</t>
  </si>
  <si>
    <t>Military dependents</t>
  </si>
  <si>
    <t>All      civilians</t>
  </si>
  <si>
    <t>Armed forces</t>
  </si>
  <si>
    <t>All                   groups</t>
  </si>
  <si>
    <t>Subject</t>
  </si>
  <si>
    <t>Civilians 1/</t>
  </si>
  <si>
    <t>Table 2.02-- BIRTHS AND DEATHS, BY MILITARY STATUS:  2007 TO 2011</t>
  </si>
  <si>
    <t xml:space="preserve">Development &amp; Tourism.   </t>
  </si>
  <si>
    <t xml:space="preserve">accessed December 20, 2012; and calculations by the Hawaii State Department of Business, Economic, </t>
  </si>
  <si>
    <t xml:space="preserve">&lt;http://www.census.gov/popest/data/state/totals/2012/tables/NST-EST2012-01.xls&gt; </t>
  </si>
  <si>
    <t xml:space="preserve">and Puerto Rico: April 1, 2010 to July 1, 2012" (NST-EST2012-01) (December 2012) </t>
  </si>
  <si>
    <t xml:space="preserve">September 28, 2011 and "Table 1. Annual Estimates of the Population for the United States, Regions, States, </t>
  </si>
  <si>
    <t>&lt;http://www.census.gov/popest/data/intercensal/state/tables/ST-EST00INT-01.xls&gt; accessed</t>
  </si>
  <si>
    <t>Regions, States, and Puerto Rico: April 1, 2000 to July 1, 2010" (ST-EST00INT-01) (September 2011)</t>
  </si>
  <si>
    <t xml:space="preserve">Bureau, Population Division "Table 1. Intercensal Estimates of the Resident Population for the United States, </t>
  </si>
  <si>
    <t xml:space="preserve">Source:  Hawaii State Department of Health, Office of Health Status Monitoring, records; U.S. Census </t>
  </si>
  <si>
    <r>
      <t xml:space="preserve">2000 and beyond may differ from previous </t>
    </r>
    <r>
      <rPr>
        <i/>
        <sz val="10"/>
        <rFont val="Times New Roman"/>
        <family val="1"/>
      </rPr>
      <t>Data Books</t>
    </r>
    <r>
      <rPr>
        <sz val="10"/>
        <rFont val="Times New Roman"/>
        <family val="1"/>
      </rPr>
      <t xml:space="preserve"> due to revisions to these population figures.  </t>
    </r>
  </si>
  <si>
    <t>Elective abortions</t>
  </si>
  <si>
    <t>Standard          fetal deaths</t>
  </si>
  <si>
    <t>Rates per 1,000 resident population 1/</t>
  </si>
  <si>
    <t>Number</t>
  </si>
  <si>
    <t>Total deliveries</t>
  </si>
  <si>
    <t>[Place of residence basis]</t>
  </si>
  <si>
    <t>ABORTIONS:  2000 TO 2011</t>
  </si>
  <si>
    <t>Table 2.03-- LIVE BIRTHS, STANDARD FETAL DEATHS, AND ELECTIVE</t>
  </si>
  <si>
    <t>Source:  Hawaii State Department of Health, Office of Health Status Monitoring, records.</t>
  </si>
  <si>
    <t xml:space="preserve">exclude nonresident births and deaths, as well as resident births and deaths occurring out of State. </t>
  </si>
  <si>
    <t xml:space="preserve">     1/  Data include births to military couples and deaths of armed forces and their dependents, but</t>
  </si>
  <si>
    <t>Nonresident and unknown</t>
  </si>
  <si>
    <t>Resident 1/</t>
  </si>
  <si>
    <t>Total</t>
  </si>
  <si>
    <t>Event and year</t>
  </si>
  <si>
    <t>Table 2.04-- BIRTHS AND DEATHS, BY RESIDENCE:  2003 TO 2011</t>
  </si>
  <si>
    <t>2/  Includes live births, fetal deaths, and abortions.</t>
  </si>
  <si>
    <t>1/  One gram is equal to 0.035273 of an ounce.</t>
  </si>
  <si>
    <t>Median age of known fathers (years)</t>
  </si>
  <si>
    <t>Median age of mothers (years)</t>
  </si>
  <si>
    <t>Percent first child born alive to mother</t>
  </si>
  <si>
    <t>Percent first child born to mother 2/</t>
  </si>
  <si>
    <t>Percent with prenatal visit in first three months</t>
  </si>
  <si>
    <t>Percent to unmarried mothers</t>
  </si>
  <si>
    <t>Percent with 1 or more congenital malformations</t>
  </si>
  <si>
    <t>Percent plural</t>
  </si>
  <si>
    <t>Percent single births under 40 weeks gestation</t>
  </si>
  <si>
    <t>Percent low birth weight (under 2,500 grams) 1/</t>
  </si>
  <si>
    <t>Median weight of single births (grams) 1/</t>
  </si>
  <si>
    <t>Males per 100 females</t>
  </si>
  <si>
    <t>Percent attended by M.D. or D.O. in hospital</t>
  </si>
  <si>
    <t>Maui County (incl. Kalawao)</t>
  </si>
  <si>
    <t>Kauai County</t>
  </si>
  <si>
    <t>Hawaii County</t>
  </si>
  <si>
    <t>Percent on Oahu</t>
  </si>
  <si>
    <t>City and County of Honolulu</t>
  </si>
  <si>
    <t>Number of resident births</t>
  </si>
  <si>
    <t>[Place of residence basis.  Excludes births to Hawaii residents occurring out of state]</t>
  </si>
  <si>
    <t>Table 2.05-- CHARACTERISTICS OF RESIDENT BIRTHS:  2009 TO 2011</t>
  </si>
  <si>
    <t>&lt;http://www.cdc.gov/nchs/data/nvsr/nvsr60/nvsr60_02.pdf&gt; accessed May 28, 2013.</t>
  </si>
  <si>
    <r>
      <rPr>
        <i/>
        <sz val="10"/>
        <rFont val="Times New Roman"/>
        <family val="1"/>
      </rPr>
      <t xml:space="preserve">Births:  Preliminary Data for 2010, </t>
    </r>
    <r>
      <rPr>
        <sz val="10"/>
        <rFont val="Times New Roman"/>
        <family val="1"/>
      </rPr>
      <t>Vol. 60, No. 2, November 2011</t>
    </r>
  </si>
  <si>
    <t xml:space="preserve">     Source:  U.S. National Center for Health Statistics, National Vital Statistics Reports (NVSR), </t>
  </si>
  <si>
    <r>
      <t xml:space="preserve">  </t>
    </r>
    <r>
      <rPr>
        <sz val="10"/>
        <rFont val="Times New Roman"/>
        <family val="1"/>
      </rPr>
      <t xml:space="preserve">   3/  Number of births per 1,000 women aged 15 to 44 years estimated.</t>
    </r>
  </si>
  <si>
    <r>
      <t xml:space="preserve">  </t>
    </r>
    <r>
      <rPr>
        <sz val="10"/>
        <rFont val="Times New Roman"/>
        <family val="1"/>
      </rPr>
      <t xml:space="preserve">   2/  Per 1,000 estimated population.</t>
    </r>
  </si>
  <si>
    <t xml:space="preserve">      1/  Among the 50 states and the District of Columbia, highest rate ranking 1.</t>
  </si>
  <si>
    <t>Fertility rate 3/</t>
  </si>
  <si>
    <t>Birth rate 2/</t>
  </si>
  <si>
    <t>Rank 1/</t>
  </si>
  <si>
    <t>Hawaii</t>
  </si>
  <si>
    <t>United States</t>
  </si>
  <si>
    <t>Type of rate</t>
  </si>
  <si>
    <t>United States.  Data are preliminary]</t>
  </si>
  <si>
    <t>[Registered births.  Excludes births to nonresidents of the</t>
  </si>
  <si>
    <t>STATES AND HAWAII:  2010</t>
  </si>
  <si>
    <t>Table 2.06-- BIRTH AND FERTILITY RATES FOR THE UNITED</t>
  </si>
  <si>
    <t>3/  Based on number reporting.</t>
  </si>
  <si>
    <t>"other".</t>
  </si>
  <si>
    <t xml:space="preserve">2/  One or both parents of unspecified race (unless one was Part Hawaiian) or both parents classified as </t>
  </si>
  <si>
    <t>unmixed.</t>
  </si>
  <si>
    <t xml:space="preserve">father and mother were "Part Hawaiian" or both the father and mother were "Other race" were classified as </t>
  </si>
  <si>
    <t xml:space="preserve">parents were "Part Hawaiian" or both parents were "Other race".  Prior to 2001, births in which both the </t>
  </si>
  <si>
    <t>births in which the father or the mother are of two or more ethnicities.  Includes births in which both</t>
  </si>
  <si>
    <t xml:space="preserve">1/  Includes births in which the ethnicity of the father is different from the ethnicity of the mother or </t>
  </si>
  <si>
    <t>Status not reported</t>
  </si>
  <si>
    <t>Civilian</t>
  </si>
  <si>
    <t>Military</t>
  </si>
  <si>
    <t xml:space="preserve">     Total</t>
  </si>
  <si>
    <t>Percent mixed 3/</t>
  </si>
  <si>
    <t>Not    reported 2/</t>
  </si>
  <si>
    <t>Mixed 1/</t>
  </si>
  <si>
    <t>Unmixed</t>
  </si>
  <si>
    <t>Total         births</t>
  </si>
  <si>
    <t>Military status of parent</t>
  </si>
  <si>
    <t>BY MILITARY STATUS OF PARENT:  2011</t>
  </si>
  <si>
    <t xml:space="preserve">Table 2.07-- RESIDENT BIRTHS, MIXED AND UNMIXED RACE,                             </t>
  </si>
  <si>
    <t>Maya</t>
  </si>
  <si>
    <t>Abigail</t>
  </si>
  <si>
    <t>Isaiah</t>
  </si>
  <si>
    <t>Alexis</t>
  </si>
  <si>
    <t>Logan</t>
  </si>
  <si>
    <t>Lily</t>
  </si>
  <si>
    <t>Liam</t>
  </si>
  <si>
    <t>Mia</t>
  </si>
  <si>
    <t>Alexander</t>
  </si>
  <si>
    <t>Ava</t>
  </si>
  <si>
    <t>Jacob</t>
  </si>
  <si>
    <t>Emma</t>
  </si>
  <si>
    <t>Ethan</t>
  </si>
  <si>
    <t>Chloe</t>
  </si>
  <si>
    <t>Aiden</t>
  </si>
  <si>
    <t>Isabella</t>
  </si>
  <si>
    <t>Elijah</t>
  </si>
  <si>
    <t>Olivia</t>
  </si>
  <si>
    <t>Mason</t>
  </si>
  <si>
    <t>Sophia</t>
  </si>
  <si>
    <t>Noah</t>
  </si>
  <si>
    <t>Name</t>
  </si>
  <si>
    <t>Rank</t>
  </si>
  <si>
    <t>Girls' names</t>
  </si>
  <si>
    <t>Boys' names</t>
  </si>
  <si>
    <t>was reported for the 18,971 babies born in Hawaii in 2011]</t>
  </si>
  <si>
    <t>[Place of occurrence basis.  A total of 9,457 first names, including variant spellings,</t>
  </si>
  <si>
    <t>BY SEX:  2011</t>
  </si>
  <si>
    <t>Table 2.08-- MOST COMMON FIRST NAMES ON BIRTH CERTIFICATES,</t>
  </si>
  <si>
    <t>Lau</t>
  </si>
  <si>
    <t>Ching</t>
  </si>
  <si>
    <t>Rivera</t>
  </si>
  <si>
    <t>Young</t>
  </si>
  <si>
    <t>Garcia</t>
  </si>
  <si>
    <t>Smith</t>
  </si>
  <si>
    <t>Martin</t>
  </si>
  <si>
    <t>Oshiro</t>
  </si>
  <si>
    <t>Wong</t>
  </si>
  <si>
    <t>Nakamura</t>
  </si>
  <si>
    <t>Williams</t>
  </si>
  <si>
    <t>Chun</t>
  </si>
  <si>
    <t>Miller</t>
  </si>
  <si>
    <t>Chang</t>
  </si>
  <si>
    <t>Johnson</t>
  </si>
  <si>
    <t>Kim</t>
  </si>
  <si>
    <t>Lee</t>
  </si>
  <si>
    <t>Surname</t>
  </si>
  <si>
    <t>Death certificates</t>
  </si>
  <si>
    <t>Birth certificates</t>
  </si>
  <si>
    <t>CERTIFICATES:  2011</t>
  </si>
  <si>
    <t>Table 2.09-- MOST COMMON SURNAMES ON BIRTH AND DEATH</t>
  </si>
  <si>
    <r>
      <rPr>
        <i/>
        <sz val="10"/>
        <rFont val="Times New Roman"/>
        <family val="1"/>
      </rPr>
      <t>Life Tables</t>
    </r>
    <r>
      <rPr>
        <sz val="10"/>
        <rFont val="Times New Roman"/>
        <family val="1"/>
      </rPr>
      <t xml:space="preserve"> (Public Health Reports, Research Articles, Vol. 124, July-August 2009).</t>
    </r>
  </si>
  <si>
    <r>
      <t xml:space="preserve">Caryn Tottori, and Alvin T. Onaka, </t>
    </r>
    <r>
      <rPr>
        <i/>
        <sz val="10"/>
        <rFont val="Times New Roman"/>
        <family val="1"/>
      </rPr>
      <t>Longevity Disparities in Multiethnic Hawaii: An Analysis of 2000</t>
    </r>
  </si>
  <si>
    <r>
      <t>1990,"</t>
    </r>
    <r>
      <rPr>
        <i/>
        <sz val="10"/>
        <rFont val="Times New Roman"/>
        <family val="1"/>
      </rPr>
      <t xml:space="preserve"> R &amp; S Report</t>
    </r>
    <r>
      <rPr>
        <i/>
        <sz val="10"/>
        <rFont val="Times New Roman"/>
        <family val="1"/>
      </rPr>
      <t>,</t>
    </r>
    <r>
      <rPr>
        <sz val="10"/>
        <rFont val="Times New Roman"/>
        <family val="1"/>
      </rPr>
      <t xml:space="preserve"> No. 63 (August 1996), pp. 18-33; Chai Bin Park, Kathryn L. Braun, Brian Y. Horiuchi,</t>
    </r>
  </si>
  <si>
    <r>
      <t xml:space="preserve">Gardner, </t>
    </r>
    <r>
      <rPr>
        <i/>
        <sz val="10"/>
        <rFont val="Times New Roman"/>
        <family val="1"/>
      </rPr>
      <t>R &amp; S Report</t>
    </r>
    <r>
      <rPr>
        <i/>
        <sz val="10"/>
        <rFont val="Times New Roman"/>
        <family val="1"/>
      </rPr>
      <t>,</t>
    </r>
    <r>
      <rPr>
        <sz val="10"/>
        <rFont val="Times New Roman"/>
        <family val="1"/>
      </rPr>
      <t xml:space="preserve"> No. 47</t>
    </r>
    <r>
      <rPr>
        <i/>
        <sz val="10"/>
        <rFont val="Times New Roman"/>
        <family val="1"/>
      </rPr>
      <t>,</t>
    </r>
    <r>
      <rPr>
        <sz val="10"/>
        <rFont val="Times New Roman"/>
        <family val="1"/>
      </rPr>
      <t xml:space="preserve"> (March 1984), p. 7, and "Life Expectancy in the State of Hawai'i 1980 and</t>
    </r>
  </si>
  <si>
    <t xml:space="preserve">     Source:  Hawaii State Department of Health, "Life Tables by Ethnic Group for Hawaii, 1980," by Robert W.</t>
  </si>
  <si>
    <t>NA  Not available.</t>
  </si>
  <si>
    <t>(NA)</t>
  </si>
  <si>
    <t xml:space="preserve"> Female</t>
  </si>
  <si>
    <t xml:space="preserve"> Male</t>
  </si>
  <si>
    <t>Other</t>
  </si>
  <si>
    <t>Samoan</t>
  </si>
  <si>
    <t>Korean</t>
  </si>
  <si>
    <t>Japanese</t>
  </si>
  <si>
    <t>Hawaiian and Part-Hawaiian</t>
  </si>
  <si>
    <t>Filipino</t>
  </si>
  <si>
    <t>Chinese</t>
  </si>
  <si>
    <t>Cau-casian</t>
  </si>
  <si>
    <t>All races</t>
  </si>
  <si>
    <r>
      <t xml:space="preserve">earlier </t>
    </r>
    <r>
      <rPr>
        <i/>
        <sz val="10"/>
        <rFont val="Arial"/>
        <family val="2"/>
      </rPr>
      <t>Data Books</t>
    </r>
    <r>
      <rPr>
        <sz val="10"/>
        <rFont val="Arial"/>
        <family val="0"/>
      </rPr>
      <t xml:space="preserve"> to one decimal place]</t>
    </r>
  </si>
  <si>
    <t xml:space="preserve">[In years.  Figures were revised from two decimal places in </t>
  </si>
  <si>
    <t>COMBINED, BY RACE, 1910 TO 1990, AND BY SEX AND RACE, 2000</t>
  </si>
  <si>
    <t>Table 2.10-- EXPECTATION OF LIFE AT BIRTH FOR BOTH SEXES</t>
  </si>
  <si>
    <t>accessed June 4, 2013.</t>
  </si>
  <si>
    <r>
      <t xml:space="preserve">With Special Feature on Emergency Care </t>
    </r>
    <r>
      <rPr>
        <sz val="10"/>
        <rFont val="Times New Roman"/>
        <family val="1"/>
      </rPr>
      <t xml:space="preserve">&lt;http://www.cdc.gov/nchs/data/hus/hus12.pdf&gt; </t>
    </r>
  </si>
  <si>
    <r>
      <t xml:space="preserve">&lt;http://www.cdc.gov/nchs/data/hus/hus11.pdf&gt; accessed June 29, 2012; </t>
    </r>
    <r>
      <rPr>
        <i/>
        <sz val="10"/>
        <rFont val="Times New Roman"/>
        <family val="1"/>
      </rPr>
      <t xml:space="preserve">Health, United States, 2011: </t>
    </r>
  </si>
  <si>
    <t>Health, United States, 2010: With Special Feature on Socioeconomic Status and Health</t>
  </si>
  <si>
    <t>(February 2011) &lt;http://www.cdc.gov/nchs/data/hus/hus10.pdf&gt; accessed June 1, 2011;</t>
  </si>
  <si>
    <r>
      <t xml:space="preserve">accessed June 24, 2010; </t>
    </r>
    <r>
      <rPr>
        <i/>
        <sz val="10"/>
        <rFont val="Times New Roman"/>
        <family val="1"/>
      </rPr>
      <t>Health, United States, 2010: With Special Feature on Death and Dying</t>
    </r>
    <r>
      <rPr>
        <sz val="10"/>
        <rFont val="Times New Roman"/>
        <family val="1"/>
      </rPr>
      <t xml:space="preserve"> </t>
    </r>
  </si>
  <si>
    <r>
      <rPr>
        <i/>
        <sz val="10"/>
        <rFont val="Times New Roman"/>
        <family val="1"/>
      </rPr>
      <t xml:space="preserve">With Special Feature on Medical Technology </t>
    </r>
    <r>
      <rPr>
        <sz val="10"/>
        <rFont val="Times New Roman"/>
        <family val="1"/>
      </rPr>
      <t>(January 2010) &lt;http://www.cdc.gov/nchs/hus.htm&gt;</t>
    </r>
  </si>
  <si>
    <r>
      <t xml:space="preserve">&lt;http://www.cdc.gov/nchs/hus/previous.htm&gt; accessed June 22, 2009; </t>
    </r>
    <r>
      <rPr>
        <i/>
        <sz val="10"/>
        <rFont val="Times New Roman"/>
        <family val="1"/>
      </rPr>
      <t xml:space="preserve">Health, United States, 2009:  </t>
    </r>
  </si>
  <si>
    <r>
      <t xml:space="preserve">MethTab2.xls&gt; accessed June 6, 2006, </t>
    </r>
    <r>
      <rPr>
        <i/>
        <sz val="10"/>
        <rFont val="Times New Roman"/>
        <family val="1"/>
      </rPr>
      <t xml:space="preserve">Health, United States </t>
    </r>
    <r>
      <rPr>
        <sz val="10"/>
        <rFont val="Times New Roman"/>
        <family val="1"/>
      </rPr>
      <t xml:space="preserve">(annual)   </t>
    </r>
  </si>
  <si>
    <t>Deaths: 2001 to 2003", Table 2 (April 21, 2005)  &lt;http://www.census.gov/population/projections/</t>
  </si>
  <si>
    <t xml:space="preserve">Statistics, "Average Life Expectancy at Birth by State for 2000 and Ratio of Estimates and Projections of  </t>
  </si>
  <si>
    <t>Vol. 124, July-August 2009); U.S. Department of Health and Human Services, National Center for Health</t>
  </si>
  <si>
    <r>
      <rPr>
        <i/>
        <sz val="10"/>
        <rFont val="Times New Roman"/>
        <family val="1"/>
      </rPr>
      <t>in Multiethnic Hawaii: An Analysis of 2000 Life Tables</t>
    </r>
    <r>
      <rPr>
        <sz val="10"/>
        <rFont val="Times New Roman"/>
        <family val="1"/>
      </rPr>
      <t xml:space="preserve">" (Public Health Reports, Research Articles, </t>
    </r>
  </si>
  <si>
    <r>
      <t xml:space="preserve">Chai Bin Park, Kathryn L. Braun, Brian Y. Horiuchi, Caryn Tottori, and Alvin T. Onaka, </t>
    </r>
    <r>
      <rPr>
        <i/>
        <sz val="10"/>
        <rFont val="Times New Roman"/>
        <family val="1"/>
      </rPr>
      <t>Longevity Disparities</t>
    </r>
    <r>
      <rPr>
        <sz val="10"/>
        <rFont val="Times New Roman"/>
        <family val="1"/>
      </rPr>
      <t xml:space="preserve">  </t>
    </r>
  </si>
  <si>
    <t xml:space="preserve">the State of Hawai'i, 1980 and 1990," R &amp; S Report, No. 63 (August 1996), p. 9; </t>
  </si>
  <si>
    <t>Ethnic Group for Hawaii, 1920-1970, " R &amp; S Report, No. 26 (June 1979), pp. 8-26;  and "Life Expectancy in</t>
  </si>
  <si>
    <t xml:space="preserve">Part 1 (1975), p. 55; Hawaii State Department of Health, Office of Health Status Monitoring,  "Life Tables by </t>
  </si>
  <si>
    <r>
      <t xml:space="preserve">      Source:  U.S. Bureau of the Census, </t>
    </r>
    <r>
      <rPr>
        <i/>
        <sz val="10"/>
        <rFont val="Times New Roman"/>
        <family val="1"/>
      </rPr>
      <t xml:space="preserve">Historical Statistics of the United States, Colonial Times to 1970, </t>
    </r>
  </si>
  <si>
    <r>
      <t xml:space="preserve">      3/  Revised from previous </t>
    </r>
    <r>
      <rPr>
        <i/>
        <sz val="10"/>
        <rFont val="Times New Roman"/>
        <family val="1"/>
      </rPr>
      <t>Data Book.</t>
    </r>
  </si>
  <si>
    <t xml:space="preserve">      2/  Includes deaths of persons who were not residents of the 50 states and the District of Columbia. </t>
  </si>
  <si>
    <r>
      <t xml:space="preserve">      1/  Figures were revised from two decimal figures in earlier </t>
    </r>
    <r>
      <rPr>
        <i/>
        <sz val="10"/>
        <rFont val="Times New Roman"/>
        <family val="1"/>
      </rPr>
      <t xml:space="preserve">Data Books </t>
    </r>
    <r>
      <rPr>
        <sz val="10"/>
        <rFont val="Times New Roman"/>
        <family val="1"/>
      </rPr>
      <t>to one decimal figure.</t>
    </r>
  </si>
  <si>
    <t>3/ 78.2</t>
  </si>
  <si>
    <t>3/ 80.6</t>
  </si>
  <si>
    <t>3/ 75.5</t>
  </si>
  <si>
    <t>3/ 78.1</t>
  </si>
  <si>
    <t>3/ 80.3</t>
  </si>
  <si>
    <t>3/ 75.2</t>
  </si>
  <si>
    <t>3/ 77.8</t>
  </si>
  <si>
    <t>3/ 80.1</t>
  </si>
  <si>
    <t>3/ 75.0</t>
  </si>
  <si>
    <t>3/ 77.6</t>
  </si>
  <si>
    <t>3/ 79.7</t>
  </si>
  <si>
    <t>3/ 77.2</t>
  </si>
  <si>
    <t>3/ 79.6</t>
  </si>
  <si>
    <t>3/ 74.4</t>
  </si>
  <si>
    <t>3/ 77.0</t>
  </si>
  <si>
    <t>3/ 79.5</t>
  </si>
  <si>
    <t>3/ 74.3</t>
  </si>
  <si>
    <t>2/ 73.1</t>
  </si>
  <si>
    <t>2/ 66.6</t>
  </si>
  <si>
    <t>2/ 69.7</t>
  </si>
  <si>
    <t>2/ 71.1</t>
  </si>
  <si>
    <t>2/ 65.6</t>
  </si>
  <si>
    <t>2/ 68.2</t>
  </si>
  <si>
    <t>Female</t>
  </si>
  <si>
    <t>Male</t>
  </si>
  <si>
    <t>Both         sexes</t>
  </si>
  <si>
    <t>Year of birth</t>
  </si>
  <si>
    <t>Hawaii 1/</t>
  </si>
  <si>
    <r>
      <t xml:space="preserve">[Average expectation of life </t>
    </r>
    <r>
      <rPr>
        <sz val="10"/>
        <rFont val="Arial"/>
        <family val="0"/>
      </rPr>
      <t>in years]</t>
    </r>
  </si>
  <si>
    <t>UNITED STATES AND HAWAII:  1920 TO 2010</t>
  </si>
  <si>
    <t xml:space="preserve">Table 2.11-- EXPECTATION OF LIFE AT BIRTH, BY SEX, FOR THE </t>
  </si>
  <si>
    <t>accessed April 18, 2012 and records.</t>
  </si>
  <si>
    <t>(March 2012) &lt;http://dbedt.hawaii.gov/economic/data_reports/2040-long-range-forecast&gt;</t>
  </si>
  <si>
    <r>
      <t xml:space="preserve">Economic Projections for the State of Hawaii to 2040 - DBEDT 2040 Series, </t>
    </r>
    <r>
      <rPr>
        <sz val="10"/>
        <rFont val="Times New Roman"/>
        <family val="1"/>
      </rPr>
      <t>Tables A-27 to A-36</t>
    </r>
  </si>
  <si>
    <r>
      <t xml:space="preserve">     </t>
    </r>
    <r>
      <rPr>
        <sz val="10"/>
        <rFont val="Times New Roman"/>
        <family val="1"/>
      </rPr>
      <t xml:space="preserve">Source:  Hawaii State Department of Business, Economic Development &amp; Tourism, </t>
    </r>
    <r>
      <rPr>
        <i/>
        <sz val="10"/>
        <rFont val="Times New Roman"/>
        <family val="1"/>
      </rPr>
      <t xml:space="preserve">Population and </t>
    </r>
  </si>
  <si>
    <t xml:space="preserve">     1/  Maui County includes Kalawao County.</t>
  </si>
  <si>
    <t>Maui 1/</t>
  </si>
  <si>
    <t>Kauai</t>
  </si>
  <si>
    <t>Honolulu</t>
  </si>
  <si>
    <t>State of Hawaii</t>
  </si>
  <si>
    <t>Both sexes</t>
  </si>
  <si>
    <t>County</t>
  </si>
  <si>
    <t>[Average expectation of life in years.  2007-2009 average used to calculate the death rate]</t>
  </si>
  <si>
    <t>BY COUNTY:  2008</t>
  </si>
  <si>
    <t>Table 2.12-- EXPECTATION OF LIFE AT BIRTH, BY SEX,</t>
  </si>
  <si>
    <t>&lt;http://www.cdc.gov/nchs/data/nvsr/nvsr57/nvsr57_01.pdf&gt; accessed June 24, 2012.</t>
  </si>
  <si>
    <r>
      <t>Life Tables for 1999-2001, United States Life Tables,</t>
    </r>
    <r>
      <rPr>
        <sz val="10"/>
        <rFont val="Times New Roman"/>
        <family val="1"/>
      </rPr>
      <t xml:space="preserve"> Vol. 57 No. 1 (August 5, 2008) pp.7, 9 and 11</t>
    </r>
  </si>
  <si>
    <r>
      <t xml:space="preserve">&lt;http://www.cdc.gov/nchs/nvss/mortality/lewk4.htm&gt; accessed June 23, 2012; and </t>
    </r>
    <r>
      <rPr>
        <i/>
        <sz val="10"/>
        <rFont val="Times New Roman"/>
        <family val="1"/>
      </rPr>
      <t xml:space="preserve">U.S. Decennial </t>
    </r>
  </si>
  <si>
    <r>
      <rPr>
        <i/>
        <sz val="10"/>
        <rFont val="Times New Roman"/>
        <family val="1"/>
      </rPr>
      <t>U.S. Decennial Life Tables for 1999-2001, State Life Tables, Hawaii,</t>
    </r>
    <r>
      <rPr>
        <sz val="10"/>
        <rFont val="Times New Roman"/>
        <family val="1"/>
      </rPr>
      <t xml:space="preserve"> p. 1                  </t>
    </r>
  </si>
  <si>
    <r>
      <rPr>
        <i/>
        <sz val="10"/>
        <rFont val="Times New Roman"/>
        <family val="1"/>
      </rPr>
      <t>U.S. Decennial Life Tables for 1989-91,</t>
    </r>
    <r>
      <rPr>
        <sz val="10"/>
        <rFont val="Times New Roman"/>
        <family val="1"/>
      </rPr>
      <t xml:space="preserve"> Vol. II, </t>
    </r>
    <r>
      <rPr>
        <i/>
        <sz val="10"/>
        <rFont val="Times New Roman"/>
        <family val="1"/>
      </rPr>
      <t xml:space="preserve">State Life Tables, </t>
    </r>
    <r>
      <rPr>
        <sz val="10"/>
        <rFont val="Times New Roman"/>
        <family val="1"/>
      </rPr>
      <t xml:space="preserve">No. 12, </t>
    </r>
    <r>
      <rPr>
        <i/>
        <sz val="10"/>
        <rFont val="Times New Roman"/>
        <family val="1"/>
      </rPr>
      <t xml:space="preserve">Hawaii </t>
    </r>
    <r>
      <rPr>
        <sz val="10"/>
        <rFont val="Times New Roman"/>
        <family val="1"/>
      </rPr>
      <t>(March 1998), p. 4;</t>
    </r>
  </si>
  <si>
    <r>
      <t>U.S. Decennial Life Tables for 1979-81,</t>
    </r>
    <r>
      <rPr>
        <sz val="10"/>
        <rFont val="Times New Roman"/>
        <family val="1"/>
      </rPr>
      <t xml:space="preserve"> Vol II, </t>
    </r>
    <r>
      <rPr>
        <i/>
        <sz val="10"/>
        <rFont val="Times New Roman"/>
        <family val="1"/>
      </rPr>
      <t>State Life Tables,</t>
    </r>
    <r>
      <rPr>
        <sz val="10"/>
        <rFont val="Times New Roman"/>
        <family val="1"/>
      </rPr>
      <t xml:space="preserve"> No. 12, </t>
    </r>
    <r>
      <rPr>
        <i/>
        <sz val="10"/>
        <rFont val="Times New Roman"/>
        <family val="1"/>
      </rPr>
      <t xml:space="preserve">Hawaii </t>
    </r>
    <r>
      <rPr>
        <sz val="10"/>
        <rFont val="Times New Roman"/>
        <family val="1"/>
      </rPr>
      <t>(December 1985) p. 12-3;</t>
    </r>
  </si>
  <si>
    <t xml:space="preserve">p. 12-6; and U.S. Department of Health and Human Services, National Center for Health Statistics, </t>
  </si>
  <si>
    <r>
      <t>U.S. Decennial Life Tables for 1969-71,</t>
    </r>
    <r>
      <rPr>
        <sz val="10"/>
        <rFont val="Times New Roman"/>
        <family val="1"/>
      </rPr>
      <t xml:space="preserve"> Vol. II, No. 12, </t>
    </r>
    <r>
      <rPr>
        <i/>
        <sz val="10"/>
        <rFont val="Times New Roman"/>
        <family val="1"/>
      </rPr>
      <t xml:space="preserve">Hawaii State Life Tables:  1969-71 </t>
    </r>
    <r>
      <rPr>
        <sz val="10"/>
        <rFont val="Times New Roman"/>
        <family val="1"/>
      </rPr>
      <t xml:space="preserve">(June 1975), </t>
    </r>
  </si>
  <si>
    <t xml:space="preserve">tabulations;  U.S. Department of Health, Education, and Welfare, National Center for Health Statistics, </t>
  </si>
  <si>
    <r>
      <t>Tables:  1959-61</t>
    </r>
    <r>
      <rPr>
        <sz val="10"/>
        <rFont val="Times New Roman"/>
        <family val="1"/>
      </rPr>
      <t xml:space="preserve">, Vol. 2, No. 12, </t>
    </r>
    <r>
      <rPr>
        <i/>
        <sz val="10"/>
        <rFont val="Times New Roman"/>
        <family val="1"/>
      </rPr>
      <t>Hawaii State Life Tables:  1959-61</t>
    </r>
    <r>
      <rPr>
        <sz val="10"/>
        <rFont val="Times New Roman"/>
        <family val="1"/>
      </rPr>
      <t xml:space="preserve"> (June 1966), p. 160, and unpublished </t>
    </r>
  </si>
  <si>
    <r>
      <t xml:space="preserve">     Source:  U.S. Department of Health, Education, and Welfare, National Center for Health Statistics, </t>
    </r>
    <r>
      <rPr>
        <i/>
        <sz val="10"/>
        <rFont val="Times New Roman"/>
        <family val="1"/>
      </rPr>
      <t xml:space="preserve">Life </t>
    </r>
  </si>
  <si>
    <t>and 79.47 years for females.</t>
  </si>
  <si>
    <t xml:space="preserve">     3/  Average lifetime for all states combined was 76.86 years for both sexes combined, 74.13 years for males, </t>
  </si>
  <si>
    <t>and 78.81 years for females.</t>
  </si>
  <si>
    <t xml:space="preserve">     2/  Average lifetime for all states combined was 75.37 years for both sexes combined, 71.83 years for males, </t>
  </si>
  <si>
    <t xml:space="preserve">     1/  Among the 50 states and the District of Columbia, with the highest average lifetime in years ranking 1.</t>
  </si>
  <si>
    <t>1999-2001 3/</t>
  </si>
  <si>
    <t>1989-1991 2/</t>
  </si>
  <si>
    <t>1979-1981</t>
  </si>
  <si>
    <t>1969-1971</t>
  </si>
  <si>
    <t>1959-1961</t>
  </si>
  <si>
    <t>Period</t>
  </si>
  <si>
    <t>Years</t>
  </si>
  <si>
    <t>Table 2.13-- AVERAGE LIFETIME, BY SEX:  1959-61 TO 1999-2001</t>
  </si>
  <si>
    <t>&lt;http://www.cdc.gov/nchs/nvss/mortality/lewk4.htm&gt; accessed June 22, 2012.</t>
  </si>
  <si>
    <r>
      <rPr>
        <sz val="10"/>
        <rFont val="Times New Roman"/>
        <family val="1"/>
      </rPr>
      <t xml:space="preserve">Statistics, </t>
    </r>
    <r>
      <rPr>
        <i/>
        <sz val="10"/>
        <rFont val="Times New Roman"/>
        <family val="1"/>
      </rPr>
      <t>U.S. Decennial Life Tables for 1999-2001,</t>
    </r>
    <r>
      <rPr>
        <sz val="10"/>
        <rFont val="Times New Roman"/>
        <family val="1"/>
      </rPr>
      <t xml:space="preserve"> </t>
    </r>
    <r>
      <rPr>
        <i/>
        <sz val="10"/>
        <rFont val="Times New Roman"/>
        <family val="1"/>
      </rPr>
      <t>State Life Tables</t>
    </r>
    <r>
      <rPr>
        <sz val="10"/>
        <rFont val="Times New Roman"/>
        <family val="1"/>
      </rPr>
      <t xml:space="preserve">, </t>
    </r>
    <r>
      <rPr>
        <i/>
        <sz val="10"/>
        <rFont val="Times New Roman"/>
        <family val="1"/>
      </rPr>
      <t>Hawaii</t>
    </r>
    <r>
      <rPr>
        <sz val="10"/>
        <rFont val="Times New Roman"/>
        <family val="1"/>
      </rPr>
      <t xml:space="preserve"> </t>
    </r>
  </si>
  <si>
    <t xml:space="preserve">     Source:  U.S. Department of Health and Human Services, National Center for Health</t>
  </si>
  <si>
    <t>109 to 110</t>
  </si>
  <si>
    <t>105 to 106</t>
  </si>
  <si>
    <t>100 to 101</t>
  </si>
  <si>
    <t>95 to 96</t>
  </si>
  <si>
    <t>90 to 91</t>
  </si>
  <si>
    <t>85 to 86</t>
  </si>
  <si>
    <t>80 to 81</t>
  </si>
  <si>
    <t>75 to 76</t>
  </si>
  <si>
    <t>70 to 71</t>
  </si>
  <si>
    <t>65 to 66</t>
  </si>
  <si>
    <t>60 to 61</t>
  </si>
  <si>
    <t>55 to 56</t>
  </si>
  <si>
    <t>50 to 51</t>
  </si>
  <si>
    <t>45 to 46</t>
  </si>
  <si>
    <t>40 to 41</t>
  </si>
  <si>
    <t>35 to 36</t>
  </si>
  <si>
    <t>30 to 31</t>
  </si>
  <si>
    <t>25 to 26</t>
  </si>
  <si>
    <t>20 to 21</t>
  </si>
  <si>
    <t>15 to 16</t>
  </si>
  <si>
    <t>10 to 11</t>
  </si>
  <si>
    <t>5 to 6</t>
  </si>
  <si>
    <t>1 to 2</t>
  </si>
  <si>
    <t>0 to 1</t>
  </si>
  <si>
    <t>Age</t>
  </si>
  <si>
    <t>Number surviving to specified age                       per 100,000 born alive</t>
  </si>
  <si>
    <t>Average number of years                                          of life remaining at                                                 beginning of year of age</t>
  </si>
  <si>
    <t>Table 2.14-- SELECTED LIFE TABLE VALUES:  1999-2001</t>
  </si>
  <si>
    <t>accessed June 8, 2012 and records.</t>
  </si>
  <si>
    <r>
      <rPr>
        <i/>
        <sz val="10"/>
        <rFont val="Times New Roman"/>
        <family val="1"/>
      </rPr>
      <t>Economic Projections for the State of Hawaii to 2040 - DBEDT 2040 Series</t>
    </r>
    <r>
      <rPr>
        <sz val="10"/>
        <rFont val="Times New Roman"/>
        <family val="1"/>
      </rPr>
      <t>, Tables A-27 and A-28</t>
    </r>
  </si>
  <si>
    <r>
      <t xml:space="preserve">     Source:  Hawaii State Department of Business, Economic Development &amp; Tourism, </t>
    </r>
    <r>
      <rPr>
        <i/>
        <sz val="10"/>
        <rFont val="Times New Roman"/>
        <family val="1"/>
      </rPr>
      <t xml:space="preserve">Population and </t>
    </r>
  </si>
  <si>
    <t xml:space="preserve">  5</t>
  </si>
  <si>
    <t xml:space="preserve">  1</t>
  </si>
  <si>
    <t xml:space="preserve">  0</t>
  </si>
  <si>
    <t>Exact age in years</t>
  </si>
  <si>
    <t>Number surviving to specified age                per 100,000 born alive</t>
  </si>
  <si>
    <t>Table 2.15-- SELECTED LIFE TABLE VALUES:  2008</t>
  </si>
  <si>
    <t xml:space="preserve">     Source:  Hawaii State Department of Health, Office of Health Status Monitoring, records. </t>
  </si>
  <si>
    <t>3/  Excludes elective abortions.</t>
  </si>
  <si>
    <t xml:space="preserve">2/  Includes elective abortions if 20 weeks or more.  </t>
  </si>
  <si>
    <t>1/  Includes elective abortions.</t>
  </si>
  <si>
    <t>Per 1,000 live births</t>
  </si>
  <si>
    <t>Standard fetal deaths 3/</t>
  </si>
  <si>
    <t>Fetal deaths, 20 or more weeks gestation 2/</t>
  </si>
  <si>
    <t>Per 1,000 deliveries</t>
  </si>
  <si>
    <t>Fetal deaths 1/</t>
  </si>
  <si>
    <t>Deaths under 1 year</t>
  </si>
  <si>
    <t xml:space="preserve">Percent married </t>
  </si>
  <si>
    <t xml:space="preserve">Female                                    </t>
  </si>
  <si>
    <t xml:space="preserve">Oldest (age in years):  Male  </t>
  </si>
  <si>
    <t xml:space="preserve">Female                          </t>
  </si>
  <si>
    <t xml:space="preserve">Centenarian deaths:  Male  </t>
  </si>
  <si>
    <t>Median age (years)</t>
  </si>
  <si>
    <t>Number of resident deaths</t>
  </si>
  <si>
    <t>[Place of residence basis.  Excludes deaths to Hawaii residents occurring out of state]</t>
  </si>
  <si>
    <t>Table 2.16-- CHARACTERISTICS OF RESIDENT DEATHS:  2009 TO 2011</t>
  </si>
  <si>
    <t xml:space="preserve">     4/  Includes Tuberculosis, Syphilis, HIV Disease, Peptic Ulcer, Pregnancy, Childbirth and Puerperium.</t>
  </si>
  <si>
    <t xml:space="preserve">     3/  Commonly known as cancer.</t>
  </si>
  <si>
    <t>2/  Unknown sex classified as male.</t>
  </si>
  <si>
    <t xml:space="preserve">     1/  Causes of death were coded according to the International Classification of Diseases, Version 10.</t>
  </si>
  <si>
    <t>All other external causes</t>
  </si>
  <si>
    <t>Intentional self-harm (suicide)</t>
  </si>
  <si>
    <t>and adverse effects</t>
  </si>
  <si>
    <t>All other and unspecified accidents</t>
  </si>
  <si>
    <t>Motor vehicle accidents</t>
  </si>
  <si>
    <t>Other diseases  4/</t>
  </si>
  <si>
    <t xml:space="preserve">  (Inc. Suddent Infant Death Syndrome)</t>
  </si>
  <si>
    <t>Symptoms and ill-defined conditions</t>
  </si>
  <si>
    <t>Congenital anomalies</t>
  </si>
  <si>
    <t>Perinatal conditions</t>
  </si>
  <si>
    <t>Nephritis and nephrosis</t>
  </si>
  <si>
    <t>Chronic liver disease and cirrhosis</t>
  </si>
  <si>
    <t>Chronic lower respiratory diseases</t>
  </si>
  <si>
    <t>Influenza/pneumonia</t>
  </si>
  <si>
    <t xml:space="preserve">  (Inc. Atherosclerosis)</t>
  </si>
  <si>
    <t>Other circulatory system diseases</t>
  </si>
  <si>
    <t>Cerebrovascular disease</t>
  </si>
  <si>
    <t xml:space="preserve">Hypertension </t>
  </si>
  <si>
    <t>Other forms of heart disease</t>
  </si>
  <si>
    <t>Ischemic heart disease</t>
  </si>
  <si>
    <t>Hypertensive heart disease</t>
  </si>
  <si>
    <t>Diseases of the heart</t>
  </si>
  <si>
    <t>Alzheimer's disease</t>
  </si>
  <si>
    <t>Diabetes mellitus</t>
  </si>
  <si>
    <t>Other malignant neoplasms</t>
  </si>
  <si>
    <t>Leukemia</t>
  </si>
  <si>
    <t>Non-Hodgkin's lymphoma</t>
  </si>
  <si>
    <t>Urinary tract</t>
  </si>
  <si>
    <t>Prostate</t>
  </si>
  <si>
    <t>Cervis uteri, corpus uteri and ovary</t>
  </si>
  <si>
    <t>Breast (Female)</t>
  </si>
  <si>
    <t>Trachea, bronchus and lung</t>
  </si>
  <si>
    <t>Pancreas</t>
  </si>
  <si>
    <t>Colon, rectum and anus</t>
  </si>
  <si>
    <t>Stomach</t>
  </si>
  <si>
    <t>Malignant neoplasm 3/</t>
  </si>
  <si>
    <t>Total deaths</t>
  </si>
  <si>
    <t>Females</t>
  </si>
  <si>
    <t>Males 2/</t>
  </si>
  <si>
    <t>Causes of death 1/</t>
  </si>
  <si>
    <t xml:space="preserve">[Place of residence basis] </t>
  </si>
  <si>
    <t>Table 2.17-- CAUSES OF DEATH, BY SEX:  2011</t>
  </si>
  <si>
    <t>Tourism, compiled from various newspaper sources.</t>
  </si>
  <si>
    <r>
      <t>History,</t>
    </r>
    <r>
      <rPr>
        <sz val="10"/>
        <rFont val="Times New Roman"/>
        <family val="1"/>
      </rPr>
      <t xml:space="preserve"> Vol. 23 (1989), pp. 217-227; Hawaii State Department of Business, Economic Development &amp;</t>
    </r>
  </si>
  <si>
    <r>
      <t xml:space="preserve">Vol. 3 (1969), pp. 66-86, and  "Catastrophic Mortality in Hawaii: An Update," </t>
    </r>
    <r>
      <rPr>
        <i/>
        <sz val="10"/>
        <rFont val="Times New Roman"/>
        <family val="1"/>
      </rPr>
      <t>The Hawaiian Journal of</t>
    </r>
  </si>
  <si>
    <r>
      <t xml:space="preserve">     Source:  Robert C. Schmitt, "Catastrophic Mortality in Hawaii," </t>
    </r>
    <r>
      <rPr>
        <i/>
        <sz val="10"/>
        <rFont val="Times New Roman"/>
        <family val="1"/>
      </rPr>
      <t xml:space="preserve">The Hawaiian Journal of  History, </t>
    </r>
  </si>
  <si>
    <r>
      <t>Becket</t>
    </r>
    <r>
      <rPr>
        <sz val="10"/>
        <rFont val="Times New Roman"/>
        <family val="1"/>
      </rPr>
      <t xml:space="preserve"> survived but lost 160 of its crew.</t>
    </r>
  </si>
  <si>
    <r>
      <t xml:space="preserve">     2/  Of Boki's two-ship expedition to New Hebrides, the </t>
    </r>
    <r>
      <rPr>
        <i/>
        <sz val="10"/>
        <rFont val="Times New Roman"/>
        <family val="1"/>
      </rPr>
      <t>Kamehameha</t>
    </r>
    <r>
      <rPr>
        <sz val="10"/>
        <rFont val="Times New Roman"/>
        <family val="1"/>
      </rPr>
      <t xml:space="preserve"> and its crew of 250 vanished;  the</t>
    </r>
  </si>
  <si>
    <t xml:space="preserve">     1/  Death toll in burning houses; in addition, 4 airmen perished.</t>
  </si>
  <si>
    <t>Police fired on strikers</t>
  </si>
  <si>
    <t>Hanapepe</t>
  </si>
  <si>
    <t>Sept. 9, 1924</t>
  </si>
  <si>
    <t>War, riots, etc.</t>
  </si>
  <si>
    <t>&gt; 100</t>
  </si>
  <si>
    <t>canoes</t>
  </si>
  <si>
    <t>U.S. ship fired on native</t>
  </si>
  <si>
    <t>Olowalu</t>
  </si>
  <si>
    <t>Jan. 1790</t>
  </si>
  <si>
    <t>Pearl Harbor attack</t>
  </si>
  <si>
    <t>Oahu</t>
  </si>
  <si>
    <t>Dec. 7, 1941</t>
  </si>
  <si>
    <t>80 or 400</t>
  </si>
  <si>
    <t>Eruption killed soldiers</t>
  </si>
  <si>
    <t>Kilauea</t>
  </si>
  <si>
    <t>Nov. 1790</t>
  </si>
  <si>
    <t>Volcano</t>
  </si>
  <si>
    <t>Tsunami</t>
  </si>
  <si>
    <t>Statewide</t>
  </si>
  <si>
    <t>Apr. 1, 1946</t>
  </si>
  <si>
    <t>Work train derailed</t>
  </si>
  <si>
    <t>Near Hana</t>
  </si>
  <si>
    <t>June 26, 1916</t>
  </si>
  <si>
    <t>Railroad</t>
  </si>
  <si>
    <t xml:space="preserve">     at Puuloa</t>
  </si>
  <si>
    <t>2-car accident</t>
  </si>
  <si>
    <t xml:space="preserve">Kamehameha Hwy </t>
  </si>
  <si>
    <t>July 5, 1969</t>
  </si>
  <si>
    <t>Motor vehicle</t>
  </si>
  <si>
    <t>pedestrians</t>
  </si>
  <si>
    <t>Truck overturned on</t>
  </si>
  <si>
    <t>Waialua</t>
  </si>
  <si>
    <t>July 2, 1944</t>
  </si>
  <si>
    <t>Losses to Boki's ships 2/</t>
  </si>
  <si>
    <t>New Hebrides</t>
  </si>
  <si>
    <t>1829 or 1830</t>
  </si>
  <si>
    <t>Marine</t>
  </si>
  <si>
    <t>Landslide</t>
  </si>
  <si>
    <t>Sacred Falls</t>
  </si>
  <si>
    <t>May 9, 1999</t>
  </si>
  <si>
    <t>Hurricane Iniki</t>
  </si>
  <si>
    <t>Kauai; Oahu</t>
  </si>
  <si>
    <t>Sept. 11, 1992</t>
  </si>
  <si>
    <t>Hurricane</t>
  </si>
  <si>
    <t>Mass murder in office</t>
  </si>
  <si>
    <t>Iwilei</t>
  </si>
  <si>
    <t>Nov. 2, 1999</t>
  </si>
  <si>
    <t>Homicide</t>
  </si>
  <si>
    <t>Cloudburst and flood</t>
  </si>
  <si>
    <t>Iao; Wailuku</t>
  </si>
  <si>
    <t>Jan. 18, 1916</t>
  </si>
  <si>
    <t>Flood</t>
  </si>
  <si>
    <t>Fire destroyed 3 houses</t>
  </si>
  <si>
    <t>Palolo</t>
  </si>
  <si>
    <t>Oct. 15, 1997</t>
  </si>
  <si>
    <t>Fire</t>
  </si>
  <si>
    <t>houses 1/</t>
  </si>
  <si>
    <t>Colliding bombers set fire to</t>
  </si>
  <si>
    <t>Kalihi</t>
  </si>
  <si>
    <t>June 8, 1944</t>
  </si>
  <si>
    <t>loading ammunition</t>
  </si>
  <si>
    <t xml:space="preserve">Explosions on 9 Navy ships  </t>
  </si>
  <si>
    <t>West Loch</t>
  </si>
  <si>
    <t>May 21, 1944</t>
  </si>
  <si>
    <t>Explosion</t>
  </si>
  <si>
    <t>Earthquake</t>
  </si>
  <si>
    <t>Ka'u; Puna</t>
  </si>
  <si>
    <t>Apr. 2, 1868</t>
  </si>
  <si>
    <t>Collapse of Alexander Dam</t>
  </si>
  <si>
    <t>Mar. 25, 1930</t>
  </si>
  <si>
    <t>Construction</t>
  </si>
  <si>
    <t>Leaking gas in house</t>
  </si>
  <si>
    <t>Palama</t>
  </si>
  <si>
    <t>Oct. 19, 1937</t>
  </si>
  <si>
    <t>Asphyxiation</t>
  </si>
  <si>
    <t>Crash of MATS R6-D</t>
  </si>
  <si>
    <t>Waianae Mts.</t>
  </si>
  <si>
    <t>Mar. 22, 1955</t>
  </si>
  <si>
    <t>Aircraft</t>
  </si>
  <si>
    <t>Event</t>
  </si>
  <si>
    <t>Location</t>
  </si>
  <si>
    <t>Date</t>
  </si>
  <si>
    <t>Type of      disaster</t>
  </si>
  <si>
    <t>[Complete through June 3, 2013]</t>
  </si>
  <si>
    <t>BY TYPE OF DISASTER:  1778 TO 2013</t>
  </si>
  <si>
    <t>Table 2.18-- GREATEST CATASTROPHIC MORTALITY OF RECORD,</t>
  </si>
  <si>
    <t>various newspaper sources.</t>
  </si>
  <si>
    <t xml:space="preserve">     Source:  Hawaii State Department of Business, Economic Development &amp; Tourism, compiled from</t>
  </si>
  <si>
    <t>efforts were called off.</t>
  </si>
  <si>
    <t xml:space="preserve">     1/  Three bodies were found and four persons were still missing on March 23, 2006 when search</t>
  </si>
  <si>
    <t>2-car auto crash</t>
  </si>
  <si>
    <t>Pahala, Hawaii</t>
  </si>
  <si>
    <t>Jan. 23</t>
  </si>
  <si>
    <t>2013:</t>
  </si>
  <si>
    <t>Kula, Maui</t>
  </si>
  <si>
    <t>March 25</t>
  </si>
  <si>
    <t>2012:</t>
  </si>
  <si>
    <t>Helicopter crash</t>
  </si>
  <si>
    <t>Eastern Molokai</t>
  </si>
  <si>
    <t>Nov. 10</t>
  </si>
  <si>
    <t>2011:</t>
  </si>
  <si>
    <t>Fireworks explosion</t>
  </si>
  <si>
    <t>Waikele, Oahu</t>
  </si>
  <si>
    <t>April 8</t>
  </si>
  <si>
    <t>1/ 7</t>
  </si>
  <si>
    <t>Dam breach</t>
  </si>
  <si>
    <t>Kaloko Reservoir, Kauai</t>
  </si>
  <si>
    <t>March 14</t>
  </si>
  <si>
    <t>2006:</t>
  </si>
  <si>
    <t>4 mi. south of Waialeale, Kauai</t>
  </si>
  <si>
    <t>Sept. 24</t>
  </si>
  <si>
    <t>2004:</t>
  </si>
  <si>
    <t>Waialeale, Kauai</t>
  </si>
  <si>
    <t>July 23</t>
  </si>
  <si>
    <t>1-car auto crash</t>
  </si>
  <si>
    <t>Haleiwa, Oahu</t>
  </si>
  <si>
    <t>March 18</t>
  </si>
  <si>
    <t>2003:</t>
  </si>
  <si>
    <t xml:space="preserve">      Oahu</t>
  </si>
  <si>
    <t>Crash of two Army helicopters</t>
  </si>
  <si>
    <t>Mts. near Sunset Beach,</t>
  </si>
  <si>
    <t>Feb. 12</t>
  </si>
  <si>
    <t xml:space="preserve">     sank Japanese training ship</t>
  </si>
  <si>
    <t xml:space="preserve">Surfacing submarine hit and </t>
  </si>
  <si>
    <t>9 mi. south of Diamond Head</t>
  </si>
  <si>
    <t>Feb. 9</t>
  </si>
  <si>
    <t>2001:</t>
  </si>
  <si>
    <t>Iao Valley, Maui</t>
  </si>
  <si>
    <t>July 21</t>
  </si>
  <si>
    <t>2000:</t>
  </si>
  <si>
    <t>Iwilei, Honolulu</t>
  </si>
  <si>
    <t>Nov. 2</t>
  </si>
  <si>
    <t>Airplane crash</t>
  </si>
  <si>
    <t>Mauna Loa slope, Hawaii</t>
  </si>
  <si>
    <t>Sept. 25</t>
  </si>
  <si>
    <t>Sacred Falls, Oahu</t>
  </si>
  <si>
    <t>May 9</t>
  </si>
  <si>
    <t>1999:</t>
  </si>
  <si>
    <t>June 25</t>
  </si>
  <si>
    <t>1998:</t>
  </si>
  <si>
    <t>3 houses destroyed by fire</t>
  </si>
  <si>
    <t>Palolo Valley, Honolulu</t>
  </si>
  <si>
    <t>Oct. 15</t>
  </si>
  <si>
    <t>1997:</t>
  </si>
  <si>
    <t>Halawa, Molokai</t>
  </si>
  <si>
    <t>Nov. 1</t>
  </si>
  <si>
    <t>1996:</t>
  </si>
  <si>
    <t>Kuliouou, Oahu</t>
  </si>
  <si>
    <t>1995:</t>
  </si>
  <si>
    <t>Keawaula Bay, Oahu</t>
  </si>
  <si>
    <t>Jan. 21</t>
  </si>
  <si>
    <t>1994:</t>
  </si>
  <si>
    <t>Kind of disaster</t>
  </si>
  <si>
    <t>Place</t>
  </si>
  <si>
    <t>five or more deaths.  Complete through June 4, 2013]</t>
  </si>
  <si>
    <t xml:space="preserve">[Includes all accidents, natural disasters, and other events causing </t>
  </si>
  <si>
    <t>Table 2.19-- CATASTROPHIC MORTALITY:  1994 TO 2013</t>
  </si>
  <si>
    <t xml:space="preserve">     1/ Includes entombment.</t>
  </si>
  <si>
    <t>All others 1/</t>
  </si>
  <si>
    <t>Medical science</t>
  </si>
  <si>
    <t>Removal</t>
  </si>
  <si>
    <t>Cremation</t>
  </si>
  <si>
    <t>Burial</t>
  </si>
  <si>
    <t>All methods</t>
  </si>
  <si>
    <t>Method</t>
  </si>
  <si>
    <t>1980 TO 2011</t>
  </si>
  <si>
    <t>Table 2.20-- DEATHS BY METHOD OF DISPOSITION:</t>
  </si>
  <si>
    <t xml:space="preserve">     Source:  Hawaii State Department of Human Services, Ho'opono Services for the Blind, records.</t>
  </si>
  <si>
    <t>of ordinary activities for which eyesight is essential.</t>
  </si>
  <si>
    <t xml:space="preserve">is expected to deteriorate and the vision is so defective that it interferes with the individual's performance </t>
  </si>
  <si>
    <t xml:space="preserve">     4/  A person who has vision with correcting lenses that does not exceed 20/70 in the better eye, the vision </t>
  </si>
  <si>
    <t>field of vision such that the widest diameter of the visual field subtends an angle no greater than 20 degrees.</t>
  </si>
  <si>
    <t>lenses or a person who has visual acuity that is greater than 20/200 but is accompanied by a limitation in the</t>
  </si>
  <si>
    <t xml:space="preserve">     3/  A person who has central vision acuity that does not exceed 20/200 in the better eye with correcting</t>
  </si>
  <si>
    <t>Register.</t>
  </si>
  <si>
    <t xml:space="preserve">     2/  Figures for June 30, 2009 reflect administrative efforts to delete deceased persons on the State Blind</t>
  </si>
  <si>
    <t>persons.</t>
  </si>
  <si>
    <t xml:space="preserve">     1/  Figures for June 30, 2002 reflect administrative efforts to register previously served but unregistered  </t>
  </si>
  <si>
    <t>Visually impaired 4/</t>
  </si>
  <si>
    <t>Blind 3/</t>
  </si>
  <si>
    <t>IMPAIRMENT:  2012</t>
  </si>
  <si>
    <t xml:space="preserve">LEVEL OF VISUAL </t>
  </si>
  <si>
    <t>2/ 2,644</t>
  </si>
  <si>
    <t>2002  1/</t>
  </si>
  <si>
    <t>YEAR</t>
  </si>
  <si>
    <t>Maui                             County</t>
  </si>
  <si>
    <t>Kauai   County</t>
  </si>
  <si>
    <t>Hawaii                            County</t>
  </si>
  <si>
    <t>State total</t>
  </si>
  <si>
    <t>Calc</t>
  </si>
  <si>
    <t>Year and Subject</t>
  </si>
  <si>
    <t>[As of June 30]</t>
  </si>
  <si>
    <t>2001 TO 2012, AND BY LEVEL OF VISUAL IMPAIRMENT, 2012</t>
  </si>
  <si>
    <t xml:space="preserve">Table 2.21-- PERSONS ON THE STATE BLIND REGISTER, BY COUNTY,  </t>
  </si>
  <si>
    <t>Source:  Hawaii State Department of Health, Hawaii Health Survey, special tabulation.</t>
  </si>
  <si>
    <t xml:space="preserve">     2/  Population base includes persons under 18 years, not usually subject to some of these conditions.</t>
  </si>
  <si>
    <t xml:space="preserve">     1/  Number of persons told by a physician or medical professional that they have the condition.</t>
  </si>
  <si>
    <t>Lung</t>
  </si>
  <si>
    <t>Heart</t>
  </si>
  <si>
    <t>Cancer</t>
  </si>
  <si>
    <t>Arthritis</t>
  </si>
  <si>
    <t>Asthma</t>
  </si>
  <si>
    <t>High blood cholesterol</t>
  </si>
  <si>
    <t>Hypertension</t>
  </si>
  <si>
    <t>Diabetes</t>
  </si>
  <si>
    <t>Conditions per 1,000 persons 2/</t>
  </si>
  <si>
    <t>Prevalence                                   of condition 1/</t>
  </si>
  <si>
    <t>Selected chronic conditions</t>
  </si>
  <si>
    <t xml:space="preserve">consisted of 14,968 people.  Data were weighted based on the 2010 Census data] </t>
  </si>
  <si>
    <t xml:space="preserve">[Excludes persons in institutions, military barracks, and Ni`ihau.  Sample survey </t>
  </si>
  <si>
    <t>Table 2.22-- SELECTED CHRONIC CONDITIONS:  2011</t>
  </si>
  <si>
    <t>Control Division, Disease Investigation Branch and AIDS Surveillance Program, records.</t>
  </si>
  <si>
    <t xml:space="preserve">     Source:  Hawaii State Department of Health, Office of Health Status Monitoring, Disease Outbreak </t>
  </si>
  <si>
    <t>9/   Less than 5 deaths.</t>
  </si>
  <si>
    <r>
      <t xml:space="preserve">available for deaths caused by </t>
    </r>
    <r>
      <rPr>
        <i/>
        <sz val="10"/>
        <color indexed="8"/>
        <rFont val="Times New Roman"/>
        <family val="1"/>
      </rPr>
      <t>E. coli</t>
    </r>
    <r>
      <rPr>
        <sz val="10"/>
        <color indexed="8"/>
        <rFont val="Times New Roman"/>
        <family val="1"/>
      </rPr>
      <t xml:space="preserve"> 0157:H7.</t>
    </r>
  </si>
  <si>
    <t xml:space="preserve">fish poisoning, giardiasis, gonorrhea, malaria, measles (rubeola), mumps, or rubella.  No data were   </t>
  </si>
  <si>
    <t xml:space="preserve">     8/   Place of residence basis.  For the years shown, no deaths were reported from campylobacteriosis,</t>
  </si>
  <si>
    <t>cases.</t>
  </si>
  <si>
    <t xml:space="preserve">7/   Includes laboratory confirmed and clinically diagnosed cases.  Includes indigenous and imported </t>
  </si>
  <si>
    <t xml:space="preserve">     6/   Includes indigenous and imported cases.</t>
  </si>
  <si>
    <t xml:space="preserve">     5/   Includes previously unreported cases.</t>
  </si>
  <si>
    <t>4/   Includes laboratory confirmed and clinically diagnosed cases.</t>
  </si>
  <si>
    <t>3/   Excludes reinstated cases.</t>
  </si>
  <si>
    <t>2/   Includes scombroid, ciguatera and hallucinogenic fish poisoning.</t>
  </si>
  <si>
    <t>1/   Place of occurrence basis.</t>
  </si>
  <si>
    <t>Table 2.23--SPECIFIED COMMUNICABLE DISEASES:  2007 TO 2011 -- Con.</t>
  </si>
  <si>
    <t xml:space="preserve">     Continued on next page.</t>
  </si>
  <si>
    <t>(9/)</t>
  </si>
  <si>
    <t>Tuberculosis</t>
  </si>
  <si>
    <t>Syphilis</t>
  </si>
  <si>
    <t>Shigellosis</t>
  </si>
  <si>
    <t>Salmonellosis</t>
  </si>
  <si>
    <t>Pneumococcal disease</t>
  </si>
  <si>
    <t>Pertussis (whooping cough)</t>
  </si>
  <si>
    <t>Meningitis, bacterial</t>
  </si>
  <si>
    <t>Leptospirosis</t>
  </si>
  <si>
    <t>Influenza</t>
  </si>
  <si>
    <t>Hepatitis B (Acute)</t>
  </si>
  <si>
    <t>Hepatitis A</t>
  </si>
  <si>
    <t>Hansen's Disease</t>
  </si>
  <si>
    <t>AIDS</t>
  </si>
  <si>
    <t>Deaths: 8/</t>
  </si>
  <si>
    <t>Syphilis (Primary &amp; Secondary)</t>
  </si>
  <si>
    <t>Rubella 6/</t>
  </si>
  <si>
    <t>Pertussis (whooping cough) 4/</t>
  </si>
  <si>
    <t>Mumps 7/</t>
  </si>
  <si>
    <t xml:space="preserve">Measles (Rubeola) 6/ </t>
  </si>
  <si>
    <t>Malaria 6/</t>
  </si>
  <si>
    <t>Leptospirosis 5/</t>
  </si>
  <si>
    <t>Influenza 4/</t>
  </si>
  <si>
    <t>Hansen's Disease 3/</t>
  </si>
  <si>
    <t>Gonorrhea</t>
  </si>
  <si>
    <t>Giardiasis</t>
  </si>
  <si>
    <t>Fish poisoning 2/</t>
  </si>
  <si>
    <t>E. coli 0157:H7</t>
  </si>
  <si>
    <t>Campylobacteriosis</t>
  </si>
  <si>
    <t>Cases: 1/</t>
  </si>
  <si>
    <t>Disease</t>
  </si>
  <si>
    <r>
      <t>[2011 data reported as of December</t>
    </r>
    <r>
      <rPr>
        <sz val="10"/>
        <rFont val="Arial"/>
        <family val="2"/>
      </rPr>
      <t xml:space="preserve"> 2012</t>
    </r>
    <r>
      <rPr>
        <sz val="10"/>
        <color indexed="8"/>
        <rFont val="Arial"/>
        <family val="2"/>
      </rPr>
      <t>; earlier data not updated]</t>
    </r>
  </si>
  <si>
    <t>Table 2.23-- SPECIFIED COMMUNICABLE DISEASES:  2007 TO 2011</t>
  </si>
  <si>
    <t>accessed June 5, 2013.</t>
  </si>
  <si>
    <t>Factor Surveillance System (BRFSS) &lt;http://hawaii.gov/health/statistics/brfss/brfss2011/subareas11.html&gt;</t>
  </si>
  <si>
    <t xml:space="preserve">     Source:  Hawaii State Department of Health, Office of Health Status Monitoring, Behavioral Risk </t>
  </si>
  <si>
    <t xml:space="preserve">     9/  Body mass index (BMI) equal to or greater than 30.</t>
  </si>
  <si>
    <t>in this table differs from the criteria used in years prior to 2000.</t>
  </si>
  <si>
    <t xml:space="preserve">     8/  Body mass index (BMI) greater than or equal to 25 and less than 30.  Criteria used</t>
  </si>
  <si>
    <t xml:space="preserve">     7/  Told by doctor, nurse or other health professional that they have asthma.</t>
  </si>
  <si>
    <t xml:space="preserve">     6/  Told by doctor or health professional that they have diabetes.  Includes diabetes during pregnancy.</t>
  </si>
  <si>
    <t xml:space="preserve">     5/  Eat vegetables (including beans and peas) less than three times a day.</t>
  </si>
  <si>
    <t>past 30 days.</t>
  </si>
  <si>
    <t xml:space="preserve">     4/  Other than your regular job, did not participate in any physical activities or exercises during the </t>
  </si>
  <si>
    <t>high blood pressure during pregnancy.</t>
  </si>
  <si>
    <t xml:space="preserve">     3/  Told by doctor, nurse or other health professional that they have high blood pressure. Includes</t>
  </si>
  <si>
    <t xml:space="preserve">     2/  Told by doctor, nurse or other health professional that their blood cholesterol was high. </t>
  </si>
  <si>
    <t>defined as five or more drinks for men, or four or more drinks for women, on one occasion.</t>
  </si>
  <si>
    <t xml:space="preserve">     1/  Five or more alcoholic beverages on at least one occasion during the past 30 days.  From 2007 onward, </t>
  </si>
  <si>
    <t>PERSONS 18 YEARS AND OLDER, BY COUNTY:  2011 -- Con.</t>
  </si>
  <si>
    <t>Table 2.24-- HEALTH RISK BEHAVIORS AND CONDITIONS FOR</t>
  </si>
  <si>
    <t>Obese 9/</t>
  </si>
  <si>
    <t>(26.8- 33.7)</t>
  </si>
  <si>
    <t>(27.1- 38.0)</t>
  </si>
  <si>
    <t>(30.2- 37.3)</t>
  </si>
  <si>
    <t>(31.0- 35.2)</t>
  </si>
  <si>
    <t>(31.2- 34.5)</t>
  </si>
  <si>
    <t>Overweight 8/</t>
  </si>
  <si>
    <t>(12.0- 18.1)</t>
  </si>
  <si>
    <t>(15.0- 25.9)</t>
  </si>
  <si>
    <t>(16.3- 22.2)</t>
  </si>
  <si>
    <t>(14.8- 18.4)</t>
  </si>
  <si>
    <t>(15.5- 18.3)</t>
  </si>
  <si>
    <t>Current smokers</t>
  </si>
  <si>
    <t>(12.7- 18.6)</t>
  </si>
  <si>
    <t>(10.9- 20.0)</t>
  </si>
  <si>
    <t>(14.1- 19.8)</t>
  </si>
  <si>
    <t>(14.7- 18.2)</t>
  </si>
  <si>
    <t>(14.9- 17.6)</t>
  </si>
  <si>
    <t>Asthma 7/</t>
  </si>
  <si>
    <t>Diabetes 6/</t>
  </si>
  <si>
    <t>Less vegetables 5/</t>
  </si>
  <si>
    <t>(16.2- 22.4)</t>
  </si>
  <si>
    <t>(13.4- 21.2)</t>
  </si>
  <si>
    <t>(17.5- 23.6)</t>
  </si>
  <si>
    <t>(19.3- 23.1)</t>
  </si>
  <si>
    <t>(19.1-22.0)</t>
  </si>
  <si>
    <t>Lack of exercise 4/</t>
  </si>
  <si>
    <t>Hypertension 3/</t>
  </si>
  <si>
    <t>(22.9- 28.9)</t>
  </si>
  <si>
    <t>(20.5- 29.9)</t>
  </si>
  <si>
    <t>(22.3- 28.1)</t>
  </si>
  <si>
    <t>(27.1- 31.0)</t>
  </si>
  <si>
    <t>(26.4- 29.3)</t>
  </si>
  <si>
    <t>High cholesterol 2/</t>
  </si>
  <si>
    <t>(18.5- 25.0)</t>
  </si>
  <si>
    <t>(12.2- 21.1)</t>
  </si>
  <si>
    <t>(18.2- 25.2)</t>
  </si>
  <si>
    <t>(18.3- 22.3)</t>
  </si>
  <si>
    <t>(18.9-22.0)</t>
  </si>
  <si>
    <t>Binge drinking 1/</t>
  </si>
  <si>
    <t>(1.1- 4.4)</t>
  </si>
  <si>
    <t>(0.1- 1.3)</t>
  </si>
  <si>
    <t>(0.4- 1.5)</t>
  </si>
  <si>
    <t>(0.7- 2.2)</t>
  </si>
  <si>
    <t>(0.8- 1.9)</t>
  </si>
  <si>
    <t>Seatbelt non-use</t>
  </si>
  <si>
    <t>Maui</t>
  </si>
  <si>
    <t>State</t>
  </si>
  <si>
    <t>Risk factor</t>
  </si>
  <si>
    <t>interval in parenthesis, when available]</t>
  </si>
  <si>
    <t>reported the health risk behaviors or conditions.  Ninety-five percent confidence</t>
  </si>
  <si>
    <t>may not be compared with the 2011 data  Weighted percent of adults who</t>
  </si>
  <si>
    <t>non-response bias and overall survey error.  Therefore, the results of prior years</t>
  </si>
  <si>
    <t xml:space="preserve">[Major changes were made for calendar year 2011 data which improved coverage bias, </t>
  </si>
  <si>
    <t>PERSONS 18 YEARS AND OLDER, BY COUNTY:  2011</t>
  </si>
  <si>
    <t xml:space="preserve">calculations by the Hawaii State Department of Business, Economic Development &amp; Tourism.            </t>
  </si>
  <si>
    <r>
      <t xml:space="preserve">Report </t>
    </r>
    <r>
      <rPr>
        <sz val="10"/>
        <rFont val="Times New Roman"/>
        <family val="1"/>
      </rPr>
      <t>(annual) &lt;http://hawaii.gov/shpda&gt; accessed May 5, 2012 and June 22, 2012 and revised tables;</t>
    </r>
  </si>
  <si>
    <r>
      <t xml:space="preserve">&lt;http://www.state.hi.us/health/shpda/shzrptoc.htm&gt; accessed December 27, 2002; </t>
    </r>
    <r>
      <rPr>
        <i/>
        <sz val="10"/>
        <rFont val="Times New Roman"/>
        <family val="1"/>
      </rPr>
      <t>Health Care Utilization</t>
    </r>
  </si>
  <si>
    <r>
      <t>Inpatient Facilities Utilization Report 2001 Data</t>
    </r>
    <r>
      <rPr>
        <sz val="10"/>
        <rFont val="Times New Roman"/>
        <family val="1"/>
      </rPr>
      <t xml:space="preserve"> (October 2002) </t>
    </r>
  </si>
  <si>
    <r>
      <t xml:space="preserve">Inpatient Facilities and Home Health Services Utilization Report 2000 Data </t>
    </r>
    <r>
      <rPr>
        <sz val="10"/>
        <rFont val="Times New Roman"/>
        <family val="1"/>
      </rPr>
      <t>(October 2001),</t>
    </r>
  </si>
  <si>
    <t xml:space="preserve">     Source:  Hawaii State Department of Health, Hawaii State Health Planning &amp; Development Agency,</t>
  </si>
  <si>
    <t xml:space="preserve">     2/  Acute/SNF swing beds are classified under long-term care.</t>
  </si>
  <si>
    <t xml:space="preserve">     1/  Institutions providing more than one kind of care are counted only once.</t>
  </si>
  <si>
    <t>Number of licensed beds</t>
  </si>
  <si>
    <t>Number of facilities</t>
  </si>
  <si>
    <t>Specialty care</t>
  </si>
  <si>
    <t>Long-        term care 2/</t>
  </si>
  <si>
    <t>Acute                   care 2/</t>
  </si>
  <si>
    <t>Total 1/</t>
  </si>
  <si>
    <t>Category and year</t>
  </si>
  <si>
    <t>Facilities</t>
  </si>
  <si>
    <t>[Excludes Tripler Army Medical Center.  Figures based on facilities that reported their activity]</t>
  </si>
  <si>
    <t>FACILITIES, BY TYPE OF FACILITY:  2000 TO 2010</t>
  </si>
  <si>
    <t xml:space="preserve">Table 2.25-- NUMBER AND BED CAPACITY OF STATE-APPROVED </t>
  </si>
  <si>
    <t xml:space="preserve"> Development &amp; Tourism.    </t>
  </si>
  <si>
    <t>June 21, 2012 and revised tables; calculations by the Hawaii State Department of Business, Economic</t>
  </si>
  <si>
    <r>
      <t xml:space="preserve">Health Care Utilization Report </t>
    </r>
    <r>
      <rPr>
        <sz val="10"/>
        <rFont val="Times New Roman"/>
        <family val="1"/>
      </rPr>
      <t>(annual) &lt;http://hawaii.gov/shpda&gt; accessed May 5, 2012 and</t>
    </r>
  </si>
  <si>
    <t xml:space="preserve">(October 2002) &lt;http://www.state.hi.us/health/shpda/shzrptoc.htm&gt; accessed December 27, 2002; </t>
  </si>
  <si>
    <r>
      <t xml:space="preserve">Utilization Report 2000 Data </t>
    </r>
    <r>
      <rPr>
        <sz val="10"/>
        <rFont val="Times New Roman"/>
        <family val="1"/>
      </rPr>
      <t>(October 2001);</t>
    </r>
    <r>
      <rPr>
        <i/>
        <sz val="10"/>
        <rFont val="Times New Roman"/>
        <family val="1"/>
      </rPr>
      <t xml:space="preserve">  Inpatient Facilities Utilization Report 2001 Data </t>
    </r>
  </si>
  <si>
    <r>
      <t xml:space="preserve">     Source:  State Health Planning &amp; Development Agency, </t>
    </r>
    <r>
      <rPr>
        <i/>
        <sz val="10"/>
        <rFont val="Times New Roman"/>
        <family val="1"/>
      </rPr>
      <t xml:space="preserve">Inpatient Facilities and Home Health Services  </t>
    </r>
  </si>
  <si>
    <t xml:space="preserve">     1/  Acute/SNF swing beds are classified under long-term care.</t>
  </si>
  <si>
    <t>Long-term care 1/</t>
  </si>
  <si>
    <t>Acute care 1/</t>
  </si>
  <si>
    <t>Average daily           percent occupancy</t>
  </si>
  <si>
    <t>Average                       daily census</t>
  </si>
  <si>
    <t>Admissions</t>
  </si>
  <si>
    <t>Type of facility and year</t>
  </si>
  <si>
    <t>ACUTE AND LONG-TERM CARE CIVILIAN FACILITIES:  2000 TO 2010</t>
  </si>
  <si>
    <t>Table 2.26-- OCCUPANCY CHARACTERISTICS OF STATE-APPROVED</t>
  </si>
  <si>
    <t xml:space="preserve">calculations by the Hawaii State Department of Business, Economic Development &amp; Tourism.    </t>
  </si>
  <si>
    <r>
      <t xml:space="preserve">Health Care Utilization Report 2010 Data </t>
    </r>
    <r>
      <rPr>
        <sz val="10"/>
        <rFont val="Times New Roman"/>
        <family val="1"/>
      </rPr>
      <t xml:space="preserve">&lt;http://hawaii.gov/shpda&gt; accessed June 21, 2012; </t>
    </r>
  </si>
  <si>
    <t xml:space="preserve">     Source:  Hawaii State Department of Health, Hawaii State Health Planning and Development Agency, </t>
  </si>
  <si>
    <t>Lanai</t>
  </si>
  <si>
    <t>Molokai</t>
  </si>
  <si>
    <t>NUMBER OF LICENSED BEDS</t>
  </si>
  <si>
    <t>NUMBER OF FACILITIES</t>
  </si>
  <si>
    <t>Long-       term care 2/</t>
  </si>
  <si>
    <t>Category and island</t>
  </si>
  <si>
    <r>
      <t xml:space="preserve">              displayed in this table may be found in a separate </t>
    </r>
    <r>
      <rPr>
        <i/>
        <sz val="10"/>
        <rFont val="Arial"/>
        <family val="2"/>
      </rPr>
      <t xml:space="preserve">Data Book </t>
    </r>
    <r>
      <rPr>
        <sz val="10"/>
        <rFont val="Arial"/>
        <family val="2"/>
      </rPr>
      <t>table]</t>
    </r>
  </si>
  <si>
    <t>Care home data from the Office of Health Care Assurance which was previously</t>
  </si>
  <si>
    <t>[Excludes Tripler Army Medical Center.  Figures based on facilities that reported their activity.</t>
  </si>
  <si>
    <t>FACILITIES, BY TYPE OF FACILITY, BY ISLAND:  DECEMBER 2010</t>
  </si>
  <si>
    <t>Table 2.27-- NUMBER AND BED CAPACITY OF STATE-APPROVED CIVILIAN</t>
  </si>
  <si>
    <t>Source:  Hawaii State Department of Health, Office of Health Care Assurance, records.</t>
  </si>
  <si>
    <t xml:space="preserve">     3/  All facilities and care home beds are licensed by the Office of Health Care Assurance.</t>
  </si>
  <si>
    <t xml:space="preserve">     2/  More than five beds.</t>
  </si>
  <si>
    <t xml:space="preserve">     1/  Five beds or fewer.</t>
  </si>
  <si>
    <t xml:space="preserve">     State total</t>
  </si>
  <si>
    <t>LICENSED BEDS 3/</t>
  </si>
  <si>
    <t>NUMBER OF</t>
  </si>
  <si>
    <t xml:space="preserve">           State total</t>
  </si>
  <si>
    <t>FACILITIES</t>
  </si>
  <si>
    <t>Type II 2/</t>
  </si>
  <si>
    <t>Type I 1/</t>
  </si>
  <si>
    <t>Category                           and island</t>
  </si>
  <si>
    <t>[As of December 31]</t>
  </si>
  <si>
    <t>CARE HOMES, BY TYPE OF FACILITY, BY ISLAND:  2010 TO 2012</t>
  </si>
  <si>
    <t>Table 2.28-- NUMBER AND BED CAPACITY OF STATE-APPROVED ADULT</t>
  </si>
  <si>
    <t xml:space="preserve">          State total</t>
  </si>
  <si>
    <t xml:space="preserve">        LONG-TERM CARE 1/</t>
  </si>
  <si>
    <t xml:space="preserve">         State total</t>
  </si>
  <si>
    <t xml:space="preserve">             ACUTE CARE 1/</t>
  </si>
  <si>
    <t>Average daily percent occupancy</t>
  </si>
  <si>
    <t>Average            daily census</t>
  </si>
  <si>
    <t>Type of facility and island</t>
  </si>
  <si>
    <t>ACUTE AND LONG-TERM CARE CIVILIAN FACILITIES, BY ISLAND:  2010</t>
  </si>
  <si>
    <t xml:space="preserve">Table 2.29-- OCCUPANCY CHARACTERISTICS OF STATE-APPROVED </t>
  </si>
  <si>
    <t>ge/index.html&gt; accessed June 5, 2013.</t>
  </si>
  <si>
    <r>
      <rPr>
        <i/>
        <sz val="10"/>
        <rFont val="Times New Roman"/>
        <family val="1"/>
      </rPr>
      <t>Annual Fact Book</t>
    </r>
    <r>
      <rPr>
        <sz val="10"/>
        <rFont val="Times New Roman"/>
        <family val="1"/>
      </rPr>
      <t xml:space="preserve"> (annual) and records &lt;http://hawaii.gov/health/mental-health/camhd/library/pdf/rpteval/</t>
    </r>
  </si>
  <si>
    <r>
      <t xml:space="preserve">Annual Evaluation Report Fiscal Year </t>
    </r>
    <r>
      <rPr>
        <sz val="10"/>
        <rFont val="Times New Roman"/>
        <family val="1"/>
      </rPr>
      <t xml:space="preserve">(annual), Annual Evaluation Presentation (annual),  </t>
    </r>
    <r>
      <rPr>
        <i/>
        <sz val="10"/>
        <rFont val="Times New Roman"/>
        <family val="1"/>
      </rPr>
      <t>Fiscal Year</t>
    </r>
  </si>
  <si>
    <t xml:space="preserve">Source:  Hawaii State Department of Health, Child and Adolescent Mental Health Division, </t>
  </si>
  <si>
    <t xml:space="preserve">     6/  Includes respite home, respite support, peer support and ancillary service.</t>
  </si>
  <si>
    <t>and assessment.</t>
  </si>
  <si>
    <t xml:space="preserve">     5/  Includes treatment (such as medication management and functional family therapy), consultation, </t>
  </si>
  <si>
    <t xml:space="preserve">may impact figures for the other existing services so historical data should be used with caution. </t>
  </si>
  <si>
    <t>to the new reporting system to provide some historical continuity.  But figures for the newly defined services</t>
  </si>
  <si>
    <t>Data reflecting this new service array is presented in the table.  Figures for earlier services were mapped</t>
  </si>
  <si>
    <t>statewide service procurement initiative, the Child and Adolescent Mental Health service array was revised.</t>
  </si>
  <si>
    <t xml:space="preserve">     4/  Due to the publication of the new Interagency Performance Standards and Practice Guidelines and the</t>
  </si>
  <si>
    <t>are shown.</t>
  </si>
  <si>
    <t xml:space="preserve">Procurement of mental health services from contracted provider agencies.  Only selected service subgroups </t>
  </si>
  <si>
    <t xml:space="preserve">     3/  Youths receiving one or more days of service by level of care as a percent of all registered youths.</t>
  </si>
  <si>
    <t xml:space="preserve">     2/  Non-county-specific programs to which a youth may be registered.</t>
  </si>
  <si>
    <t xml:space="preserve">     1/  Youths receiving one or more services procured from contracted provider agencies.</t>
  </si>
  <si>
    <t>2008 TO 2012 -- Con.</t>
  </si>
  <si>
    <t>CHILD AND ADOLESCENT MENTAL HEALTH SERVICES:</t>
  </si>
  <si>
    <t>Table 2.30-- CHARACTERISTICS OF YOUTHS REGISTERED FOR STATE</t>
  </si>
  <si>
    <t>Crisis stabilization</t>
  </si>
  <si>
    <t>Supportive services 6/</t>
  </si>
  <si>
    <t>Outpatient 5/</t>
  </si>
  <si>
    <t>Intensive in-home</t>
  </si>
  <si>
    <t>Multi-systemic therapy</t>
  </si>
  <si>
    <t>Intensive home &amp; community</t>
  </si>
  <si>
    <t>Theraupeutic foster home 4/</t>
  </si>
  <si>
    <t>Theraupeutic group home 4/</t>
  </si>
  <si>
    <t>Community residential</t>
  </si>
  <si>
    <t>Community high risk</t>
  </si>
  <si>
    <t>Hospital residential</t>
  </si>
  <si>
    <t>Out-of-state</t>
  </si>
  <si>
    <t>Out-of-home</t>
  </si>
  <si>
    <t>Selected services procured (%) 3/</t>
  </si>
  <si>
    <t>Special populations 2/</t>
  </si>
  <si>
    <t>Sex (%)</t>
  </si>
  <si>
    <t>Mean age (years)</t>
  </si>
  <si>
    <t>Percent</t>
  </si>
  <si>
    <t>services procured 1/</t>
  </si>
  <si>
    <t>Youths registered with</t>
  </si>
  <si>
    <t>Mental Health Division for one or more days]</t>
  </si>
  <si>
    <t>[Fiscal year ending June 30.  Youths registered to the Child and</t>
  </si>
  <si>
    <t>CHILD AND ADOLESCENT MENTAL HEALTH SERVICES:  2008 TO 2012</t>
  </si>
  <si>
    <t>Source:  Hawaii State Department of Health, Adult Mental Health Division, records.</t>
  </si>
  <si>
    <t>assessment or eligibility determination.</t>
  </si>
  <si>
    <t xml:space="preserve">     1/  Beginning in 2007, the methodology was changed to include persons seen only for </t>
  </si>
  <si>
    <t>2011 1/</t>
  </si>
  <si>
    <t>2010 1/</t>
  </si>
  <si>
    <t>2009 1/</t>
  </si>
  <si>
    <t>2008 1/</t>
  </si>
  <si>
    <t>2007 1/</t>
  </si>
  <si>
    <t>centers</t>
  </si>
  <si>
    <t xml:space="preserve">community mental health </t>
  </si>
  <si>
    <t xml:space="preserve">State-supported outpatient </t>
  </si>
  <si>
    <t>Hawaii State Hospital</t>
  </si>
  <si>
    <t>Persons served</t>
  </si>
  <si>
    <t>Discharges</t>
  </si>
  <si>
    <t>Persons         active,                 Dec. 31</t>
  </si>
  <si>
    <t>Facilities and year</t>
  </si>
  <si>
    <t>FACILITIES:  1998 TO 2011</t>
  </si>
  <si>
    <t>Table 2.31-- ADULT PATIENTS SERVED BY STATE MENTAL HEALTH</t>
  </si>
  <si>
    <t>Source:  Hawaii State Hospital, records.</t>
  </si>
  <si>
    <t>on leave or absent without leave.</t>
  </si>
  <si>
    <t xml:space="preserve">     3/  Includes patients on leave and absent without leave.  In 2012, about 4.4 percent of the patients were</t>
  </si>
  <si>
    <t>data are being collected for.</t>
  </si>
  <si>
    <t xml:space="preserve">2/  Admissions in which a person has entered the facility for the first time during the fiscal year that </t>
  </si>
  <si>
    <t>staff/patient ratio.</t>
  </si>
  <si>
    <t>1/  Number of licensed beds.  The number of beds available for use, however, is dependent upon the</t>
  </si>
  <si>
    <t>On June 30</t>
  </si>
  <si>
    <t>Average</t>
  </si>
  <si>
    <t>First 2/</t>
  </si>
  <si>
    <t>Number of beds       on June 30 1/</t>
  </si>
  <si>
    <t>Patients in hospital 3/</t>
  </si>
  <si>
    <t>[Fiscal year ending June 30 unless otherwise specified]</t>
  </si>
  <si>
    <t>2000 TO 2012</t>
  </si>
  <si>
    <t xml:space="preserve">Table 2.32-- HAWAII STATE HOSPITAL BEDS AND OCCUPANCY:      </t>
  </si>
  <si>
    <t>Source:  Hawaii State Department of Health, Hansen's Disease Community Program, records.</t>
  </si>
  <si>
    <t xml:space="preserve">     1/  Patients are registered to this community program, but reside at home.</t>
  </si>
  <si>
    <t>New cases</t>
  </si>
  <si>
    <t>Kalaupapa</t>
  </si>
  <si>
    <t>Community Program 1/</t>
  </si>
  <si>
    <t>Department of Health, Hansen's Disease</t>
  </si>
  <si>
    <t>Patients on register, Dec. 31</t>
  </si>
  <si>
    <t>Table 2.33-- HANSEN'S DISEASE PATIENTS REGISTERED:  2007 TO 2011</t>
  </si>
  <si>
    <t>2010-2011 &lt;http://www.samhsa.gov/data/NSDUH/2k11State/NSDUHsae2011/&gt; accessed May 28, 2013.</t>
  </si>
  <si>
    <t>&lt;http://www.samhsa.gov/data/NSDUH/2k10State/NSDUHsae2010/&gt; accessed May 28, 2013 and</t>
  </si>
  <si>
    <t>Center for Behavioral Health Statistics and Quality, National Survey on Drug Use and Health, 2009-2010</t>
  </si>
  <si>
    <t xml:space="preserve">     Source:  U.S. Department of Health and Human Services, Substance Abuse and Mental Health Services, </t>
  </si>
  <si>
    <t>time or within a couple hours of each other) on at least one day in the past 30 days.</t>
  </si>
  <si>
    <t xml:space="preserve">     2/  Binge alchohol use is defined as drinking five or more drinks on the same occasion (i.e. at the same</t>
  </si>
  <si>
    <t xml:space="preserve"> new methaphetamine items added in 2005 and 2006.  </t>
  </si>
  <si>
    <t>nonmedically.  These estimates include data from original methamphetamine questions but do not include</t>
  </si>
  <si>
    <t xml:space="preserve">cocaine (including crack), heroin, hallucinogens, inhalants, or prescription-type psychotherapeutics used    </t>
  </si>
  <si>
    <t>or prescription-type psychotherapeutics used nonmedically.  Illicit drugs other than marijuana include</t>
  </si>
  <si>
    <t xml:space="preserve">     1/  Illicit drugs include marijuana/hashish, cocaine (including crack), heroin, hallucinogens, inhalants,</t>
  </si>
  <si>
    <t>population</t>
  </si>
  <si>
    <t xml:space="preserve">Current users as percent of </t>
  </si>
  <si>
    <t>Estimated current users (1,000)</t>
  </si>
  <si>
    <t>2010-2011</t>
  </si>
  <si>
    <t>2009-2010</t>
  </si>
  <si>
    <t>Binge         alcohol 2/</t>
  </si>
  <si>
    <t>Ciga-    rettes</t>
  </si>
  <si>
    <t>Any illicit                 drug other than mari-juana 1/</t>
  </si>
  <si>
    <t>Mari-       juana</t>
  </si>
  <si>
    <t>Any illicit drug 1/</t>
  </si>
  <si>
    <t>Subject and geographic area</t>
  </si>
  <si>
    <t xml:space="preserve">in this table are based on national design-based estimates]  </t>
  </si>
  <si>
    <t>over who used drugs at least once within the month prior to this study.  The numbers</t>
  </si>
  <si>
    <t>Survey on Drug Use and Health.  Current users are those persons 12 years old and</t>
  </si>
  <si>
    <t xml:space="preserve">[Data in this table are annual averages based on the 2009-2010 and the 2010-2011 National </t>
  </si>
  <si>
    <t>UNITED STATES AND HAWAII:  2009-2010 AND 2010-2011</t>
  </si>
  <si>
    <t>Table 2.34-- ESTIMATED USE OF SELECTED SUBSTANCES, FOR THE</t>
  </si>
  <si>
    <t>Survey.</t>
  </si>
  <si>
    <r>
      <t xml:space="preserve">Survey - Survey Results 2011 - State of Hawaii Public High School Report" </t>
    </r>
    <r>
      <rPr>
        <sz val="10"/>
        <rFont val="Times New Roman"/>
        <family val="1"/>
      </rPr>
      <t>and the Hawaii Youth Tobacco</t>
    </r>
  </si>
  <si>
    <r>
      <t>Hawaii's Curriculum Research &amp; Development Group "</t>
    </r>
    <r>
      <rPr>
        <i/>
        <sz val="10"/>
        <rFont val="Times New Roman"/>
        <family val="1"/>
      </rPr>
      <t>Hawaii Youth Risk Behaviors Hawaii School Health</t>
    </r>
  </si>
  <si>
    <t xml:space="preserve">     Source:  Hawaii Department of Education, Hawaii Department of Health, and the University of </t>
  </si>
  <si>
    <t xml:space="preserve">     3/  Had five or more drinks of alcohol in a row within a couple of hours on at least 1 day in the past 30 days.</t>
  </si>
  <si>
    <t xml:space="preserve">     2/  Had at least one drink of alcohol on at least 1 day in the past 30 days.</t>
  </si>
  <si>
    <t xml:space="preserve">     1/  Ever sniffed glue, breathed the contents of aerosol spray cans, or inhaled any paints or sprays to get high.</t>
  </si>
  <si>
    <t xml:space="preserve">     NA  Not available.</t>
  </si>
  <si>
    <t>Ever tried any form of tobacco</t>
  </si>
  <si>
    <t>Binge drinking 3/</t>
  </si>
  <si>
    <t>Alcohol use 2/</t>
  </si>
  <si>
    <t>doctor's prescription</t>
  </si>
  <si>
    <t xml:space="preserve">Ever used prescription drugs without a </t>
  </si>
  <si>
    <t>Ever used ectasy</t>
  </si>
  <si>
    <t>Ever used methamphetamines</t>
  </si>
  <si>
    <t>paints/spray use 1/</t>
  </si>
  <si>
    <t>Glue, aerosol spray can, or</t>
  </si>
  <si>
    <t>Ever used any form of cocaine</t>
  </si>
  <si>
    <t>Used marijuana in the past 30 days</t>
  </si>
  <si>
    <t>Substance</t>
  </si>
  <si>
    <t>U.S.</t>
  </si>
  <si>
    <t>[In percentages]</t>
  </si>
  <si>
    <t>AND UNITED STATES, 2011</t>
  </si>
  <si>
    <t>STUDENTS IN THE STATE OF HAWAII, 2007 AND 2011,</t>
  </si>
  <si>
    <t xml:space="preserve">Table 2.35-- PREVALENCE OF VARIOUS SUBSTANCES WITH  </t>
  </si>
  <si>
    <t>accessed October 26, 2012; calculations by the Hawaii State Department of Business, Economic,</t>
  </si>
  <si>
    <t>Licensing Division, Licensing Branch, &lt;http://hawaii.gov/dcca/areas/pvl/main/reports/pvl_geo/&gt;</t>
  </si>
  <si>
    <t xml:space="preserve">Source:  Hawaii State Department of Commerce and Consumer Affairs, Professional and Vocational </t>
  </si>
  <si>
    <t>government services only.</t>
  </si>
  <si>
    <t>1/  Permanent licenses only.  Does not include interns, residents, or physicians who provided State</t>
  </si>
  <si>
    <t>Foreign</t>
  </si>
  <si>
    <t>Mainland U.S.</t>
  </si>
  <si>
    <t xml:space="preserve">   Total licensed</t>
  </si>
  <si>
    <t>Pharmacists</t>
  </si>
  <si>
    <t>Registered nurses</t>
  </si>
  <si>
    <t>Dentists</t>
  </si>
  <si>
    <t>Physicians and surgeons 1/</t>
  </si>
  <si>
    <t>Place of address</t>
  </si>
  <si>
    <t>[Excludes inactive licenses]</t>
  </si>
  <si>
    <r>
      <t xml:space="preserve">LICENSED IN HAWAII, BY PLACE OF ADDRESS: </t>
    </r>
    <r>
      <rPr>
        <b/>
        <sz val="12"/>
        <color indexed="10"/>
        <rFont val="Arial"/>
        <family val="2"/>
      </rPr>
      <t xml:space="preserve"> </t>
    </r>
    <r>
      <rPr>
        <b/>
        <sz val="12"/>
        <color indexed="8"/>
        <rFont val="Arial"/>
        <family val="2"/>
      </rPr>
      <t>JULY 16, 2012</t>
    </r>
  </si>
  <si>
    <t>Table 2.36-- PHYSICIANS, DENTISTS, NURSES, AND PHARMACISTS</t>
  </si>
  <si>
    <t xml:space="preserve">lang=en&amp;-fds_name=EC0700A1&gt; accessed June 9, 2010. </t>
  </si>
  <si>
    <t>NAICS2007$|OPTAX$|FOOTID|ESTAB|RCPTOT|OPEX|PAYANN|EMP&amp;-search_results=ALL&amp;-_</t>
  </si>
  <si>
    <t>type=NAICS2007&amp;-NAICS2007sector=*4&amp;-geo_id=04000US15&amp;-dataitem=GEO_ID$|NAICS2007|</t>
  </si>
  <si>
    <t>6215|6216|6219|622|6221|6222|6223|623|6231|6232|6233|6239|624|6241|6242|6243|6244&amp;-ib_</t>
  </si>
  <si>
    <t>Y&amp;-sortkey1=&amp;-sortkey0=&amp;-ds_name=EC0762A1&amp;-NAICS2007=62|621|6211|6212|6213|6214|</t>
  </si>
  <si>
    <t>&lt;http://factfinder.census.gov/servlet/IBQTable?_bm=y&amp;-filter=OPTAX;in;A,Y&amp;-sortkey2=&amp;-defOrder=</t>
  </si>
  <si>
    <t>Metro Divisions, Consolidated Cities, Counties and Place</t>
  </si>
  <si>
    <t>Geographic Area Series, EC0762A1: Summary Statistics for the U.S, States, Metro and Micro Areas,</t>
  </si>
  <si>
    <t xml:space="preserve">     Source:  U.S. Census Bureau, 2007 Economic Census, Sector 62: Health Care and Social Assistance,</t>
  </si>
  <si>
    <t xml:space="preserve">   10/  5,000 to 9,999 employees.</t>
  </si>
  <si>
    <t xml:space="preserve">     9/  20 to 99 employees.</t>
  </si>
  <si>
    <t xml:space="preserve">     8/  2,500 to 4,999 employees.</t>
  </si>
  <si>
    <t xml:space="preserve">     7/  10,000 to 24,999 employees.</t>
  </si>
  <si>
    <t xml:space="preserve">     6/  250 to 499 employees.</t>
  </si>
  <si>
    <t xml:space="preserve">     5/  100 to 249 employees.</t>
  </si>
  <si>
    <t xml:space="preserve">     4/  1,000 to 2,499 employees.</t>
  </si>
  <si>
    <t xml:space="preserve">     3/  500 to 999 employees.</t>
  </si>
  <si>
    <t>significant part of the production process.</t>
  </si>
  <si>
    <t xml:space="preserve">practitioners provide outpatient services, with the facilities and equipment not usually being the most </t>
  </si>
  <si>
    <t xml:space="preserve">directly or indirectly to ambulatory patients and do not usually provide inpatient services.  Health </t>
  </si>
  <si>
    <t xml:space="preserve">     2/  The ambulatory health care services subsector includes industries that provide health care services </t>
  </si>
  <si>
    <t xml:space="preserve">     1/  Not available or not comparable.</t>
  </si>
  <si>
    <t xml:space="preserve">     D  Withheld to avoid disclosing data of individual companies; data are included in higher level totals.</t>
  </si>
  <si>
    <t xml:space="preserve">  (NAICS 62), BY KIND OF BUSINESS OR OPERATION:  2007 -- Con.</t>
  </si>
  <si>
    <t>Table 2.37-- HEALTH CARE AND SOCIAL ASSISTANCE ESTABLISHMENTS</t>
  </si>
  <si>
    <t>Child day care services</t>
  </si>
  <si>
    <t>6244</t>
  </si>
  <si>
    <t>(3/)</t>
  </si>
  <si>
    <t>(D)</t>
  </si>
  <si>
    <t>Vocational rehabilitation services</t>
  </si>
  <si>
    <t>6243</t>
  </si>
  <si>
    <t xml:space="preserve">   emergency &amp; other relief services</t>
  </si>
  <si>
    <t>Community food and housing, and</t>
  </si>
  <si>
    <t>6242</t>
  </si>
  <si>
    <t>Individual and family services</t>
  </si>
  <si>
    <t>6241</t>
  </si>
  <si>
    <t>(10/)</t>
  </si>
  <si>
    <t>Social assistance</t>
  </si>
  <si>
    <t>624</t>
  </si>
  <si>
    <t>Other residential care facilities</t>
  </si>
  <si>
    <t>6239</t>
  </si>
  <si>
    <t>Community care facilities for elderly</t>
  </si>
  <si>
    <t>6233</t>
  </si>
  <si>
    <t>(4/)</t>
  </si>
  <si>
    <t xml:space="preserve">   abuse facility</t>
  </si>
  <si>
    <t xml:space="preserve">   mental health and substance</t>
  </si>
  <si>
    <t>Residential mental retardation,</t>
  </si>
  <si>
    <t>6232</t>
  </si>
  <si>
    <t>Nursing care facilities</t>
  </si>
  <si>
    <t>6231</t>
  </si>
  <si>
    <t>(8/)</t>
  </si>
  <si>
    <t>Nursing and residential care facilities</t>
  </si>
  <si>
    <t>623</t>
  </si>
  <si>
    <t xml:space="preserve">  substance abuse)</t>
  </si>
  <si>
    <t>Specialty (except psychiatric and</t>
  </si>
  <si>
    <t>6223</t>
  </si>
  <si>
    <t>Psychiatric and substance abuse</t>
  </si>
  <si>
    <t>6222</t>
  </si>
  <si>
    <t>(7/)</t>
  </si>
  <si>
    <t xml:space="preserve">General medical and surgical </t>
  </si>
  <si>
    <t>6221</t>
  </si>
  <si>
    <t>Hospitals</t>
  </si>
  <si>
    <t>622</t>
  </si>
  <si>
    <t>(6/)</t>
  </si>
  <si>
    <t>Other ambulatory health care service</t>
  </si>
  <si>
    <t>6219</t>
  </si>
  <si>
    <t>Home health care services</t>
  </si>
  <si>
    <t>6216</t>
  </si>
  <si>
    <t>Outpatient care centers</t>
  </si>
  <si>
    <t>6214</t>
  </si>
  <si>
    <t>Ambulatory health care services 2/</t>
  </si>
  <si>
    <t>621</t>
  </si>
  <si>
    <t>Health care and social assistance</t>
  </si>
  <si>
    <t>62</t>
  </si>
  <si>
    <t>federal income tax</t>
  </si>
  <si>
    <t>Establishments exempt from</t>
  </si>
  <si>
    <t>Paid employ-   ees for pay period including                           March 12  (number)</t>
  </si>
  <si>
    <t>Annual payroll ($1,000)</t>
  </si>
  <si>
    <t>Expen-             ses ($1,000)</t>
  </si>
  <si>
    <t>Re-    ceipts/            rev-           enues ($1,000)</t>
  </si>
  <si>
    <t>Estab-lish-ments (num-ber)</t>
  </si>
  <si>
    <t>Kind of business or operation</t>
  </si>
  <si>
    <t>NAICS code</t>
  </si>
  <si>
    <t>(1/)</t>
  </si>
  <si>
    <t>(5/)</t>
  </si>
  <si>
    <t>Medical and diagnostic laboratories</t>
  </si>
  <si>
    <t>6215</t>
  </si>
  <si>
    <t>Offices of other health practitioners</t>
  </si>
  <si>
    <t>6213</t>
  </si>
  <si>
    <t>Offices of dentists</t>
  </si>
  <si>
    <t>6212</t>
  </si>
  <si>
    <t>Offices of physicians</t>
  </si>
  <si>
    <t>6211</t>
  </si>
  <si>
    <t>Re-     ceipts/            rev-           enues ($1,000)</t>
  </si>
  <si>
    <t xml:space="preserve">Censuses prior to 1997]  </t>
  </si>
  <si>
    <t>Census.  The Standard Industrial Classification (SIC) system was used in Economic</t>
  </si>
  <si>
    <t xml:space="preserve">Classification System (NAICS) which replaced the 2002 NAICS used in the 2002 Economic </t>
  </si>
  <si>
    <t xml:space="preserve">[Includes establishments with payroll.  Statistics based on the 2007 North American Industry  </t>
  </si>
  <si>
    <t xml:space="preserve">  (NAICS 62), BY KIND OF BUSINESS OR OPERATION:  2007</t>
  </si>
  <si>
    <t xml:space="preserve">Table 2.37-- HEALTH CARE AND SOCIAL ASSISTANCE ESTABLISHMENTS </t>
  </si>
  <si>
    <t>name=EC0700A1&amp;_lang=en&amp;_ts=295189347264&gt; accessed June 9, 2010.</t>
  </si>
  <si>
    <t>&lt;http://factfinder.census.gov/servlet/EconSectorServlet?caller=dataset&amp;sv_name=*&amp;_SectorId=62&amp;ds_</t>
  </si>
  <si>
    <t>Consolidated Cities, Counties and Place</t>
  </si>
  <si>
    <t xml:space="preserve">Area Series, EC0762A1:  Summary Statistics for the U.S, States, Metro and Micro Areas, Metro Divisions, </t>
  </si>
  <si>
    <t xml:space="preserve">     Source:  U.S. Census Bureau, 2007 Economic Census, Health Care and Social Assistance, Geographic</t>
  </si>
  <si>
    <t>businesses physically located in the small portion of Molokai that is actually in Kalawao County.</t>
  </si>
  <si>
    <t xml:space="preserve">     5/  For statistical reasons, data for the island of Molokai may also include an unknown number of</t>
  </si>
  <si>
    <t xml:space="preserve">     4/  250 to 499 employees.</t>
  </si>
  <si>
    <t xml:space="preserve">     3/  0 to 19 employees.</t>
  </si>
  <si>
    <t xml:space="preserve">     2/  100 to 249 employees.</t>
  </si>
  <si>
    <t xml:space="preserve">     1/  20 to 99 employees.</t>
  </si>
  <si>
    <t>Balance of Maui County</t>
  </si>
  <si>
    <t>Island of Moloka'i 5/</t>
  </si>
  <si>
    <t>Island of Lana'i</t>
  </si>
  <si>
    <t xml:space="preserve">Wailuku </t>
  </si>
  <si>
    <t xml:space="preserve">Wailea-Makena </t>
  </si>
  <si>
    <t xml:space="preserve">Pukalani </t>
  </si>
  <si>
    <t xml:space="preserve">Napili-Honokowai </t>
  </si>
  <si>
    <t xml:space="preserve">Makawao </t>
  </si>
  <si>
    <t xml:space="preserve">Lahaina </t>
  </si>
  <si>
    <t xml:space="preserve">Kihei </t>
  </si>
  <si>
    <t xml:space="preserve">Kahului </t>
  </si>
  <si>
    <t xml:space="preserve">Haiku-Pauwela </t>
  </si>
  <si>
    <t>Maui County</t>
  </si>
  <si>
    <t>Balance of Kauai County</t>
  </si>
  <si>
    <t xml:space="preserve">Lihue </t>
  </si>
  <si>
    <t xml:space="preserve">Kapaa </t>
  </si>
  <si>
    <t>Balance of Honolulu County</t>
  </si>
  <si>
    <t xml:space="preserve">Waipio </t>
  </si>
  <si>
    <t xml:space="preserve">Waipahu </t>
  </si>
  <si>
    <t xml:space="preserve">Waimalu </t>
  </si>
  <si>
    <t xml:space="preserve">Waianae </t>
  </si>
  <si>
    <t>Honolulu County (con.)</t>
  </si>
  <si>
    <t>Paid employees for pay period including                           March 12  (number)</t>
  </si>
  <si>
    <t>Receipts ($1,000)</t>
  </si>
  <si>
    <t>Establishments (number)</t>
  </si>
  <si>
    <t>Geographic area</t>
  </si>
  <si>
    <t>(NAICS 62), FOR COUNTIES AND SELECTED URBAN PLACES:  2007 -- Con.</t>
  </si>
  <si>
    <t xml:space="preserve">Table 2.38-- HEALTH CARE AND SOCIAL ASSISTANCE ESTABLISHMENTS </t>
  </si>
  <si>
    <t xml:space="preserve">Wahiawa </t>
  </si>
  <si>
    <t xml:space="preserve">Village Park </t>
  </si>
  <si>
    <t xml:space="preserve">Schofield Barracks </t>
  </si>
  <si>
    <t xml:space="preserve">Pearl City </t>
  </si>
  <si>
    <t xml:space="preserve">Nanakuli </t>
  </si>
  <si>
    <t xml:space="preserve">Mililani Town </t>
  </si>
  <si>
    <t xml:space="preserve">Makakilo City </t>
  </si>
  <si>
    <t xml:space="preserve">Makaha </t>
  </si>
  <si>
    <t xml:space="preserve">Maili </t>
  </si>
  <si>
    <t xml:space="preserve">Kaneohe Station </t>
  </si>
  <si>
    <t xml:space="preserve">Kaneohe </t>
  </si>
  <si>
    <t xml:space="preserve">Kailua </t>
  </si>
  <si>
    <t xml:space="preserve">Honolulu </t>
  </si>
  <si>
    <t xml:space="preserve">Halawa </t>
  </si>
  <si>
    <t>(2/)</t>
  </si>
  <si>
    <t xml:space="preserve">Ewa Beach </t>
  </si>
  <si>
    <t xml:space="preserve">Aiea </t>
  </si>
  <si>
    <t xml:space="preserve">Ahuimanu </t>
  </si>
  <si>
    <t>Honolulu County</t>
  </si>
  <si>
    <t>Balance of Hawaii County</t>
  </si>
  <si>
    <t xml:space="preserve">Waimea </t>
  </si>
  <si>
    <t xml:space="preserve">Kalaoa </t>
  </si>
  <si>
    <t xml:space="preserve">Holualoa </t>
  </si>
  <si>
    <t xml:space="preserve">Hilo </t>
  </si>
  <si>
    <t>(NAICS 62), FOR COUNTIES AND SELECTED URBAN PLACES:  2007</t>
  </si>
  <si>
    <t>7/  As of January 1, 2003, the Department of Health no longer collects statistics on divorce.</t>
  </si>
  <si>
    <t xml:space="preserve">the definition from the years prior to 2001 was used.  Percentage based on number reporting.  </t>
  </si>
  <si>
    <t>classified as non-interracial.  For 2001, the percent of "interracial" marriages would have been 42.6 if</t>
  </si>
  <si>
    <t>prior to 2001, marriages in which both the bride and groom were "Part Hawaiian" or "Other races" were</t>
  </si>
  <si>
    <t>marriages where both the bride and groom were "Other races" were classified as "Unknown".  In the years</t>
  </si>
  <si>
    <t>marriages where either the bride or groom are "Part Hawaiian" were classified as "Interracial" and</t>
  </si>
  <si>
    <t xml:space="preserve">6/  Definition of "interracial" marriages for this table was changed beginning in 2001.  From 2001, </t>
  </si>
  <si>
    <t>on number reporting.</t>
  </si>
  <si>
    <t xml:space="preserve">are in the "Part Hawaiian" or "Other races" categories were classified as non-interracial.  Percentage based </t>
  </si>
  <si>
    <t>5/  Excludes nonresident marriages.  For years prior to 2001, marriages where both bride and groom</t>
  </si>
  <si>
    <t>4/  Both partners are nonresidents of Hawaii.</t>
  </si>
  <si>
    <t xml:space="preserve">     3/  Based on July 1 estimates by the U.S. Census Bureau, as revised through December 2012.  Rates for </t>
  </si>
  <si>
    <t>2/  Final decrees only.</t>
  </si>
  <si>
    <t>1/  One or both partners are residents of Hawaii.</t>
  </si>
  <si>
    <t xml:space="preserve">     X  Not applicable.</t>
  </si>
  <si>
    <t xml:space="preserve">6/ 55.2   </t>
  </si>
  <si>
    <t xml:space="preserve">(X)   </t>
  </si>
  <si>
    <t xml:space="preserve">6/ 53.4   </t>
  </si>
  <si>
    <t xml:space="preserve">6/ 53.1   </t>
  </si>
  <si>
    <t xml:space="preserve">6/ 54.1   </t>
  </si>
  <si>
    <t xml:space="preserve">6/ 55.1   </t>
  </si>
  <si>
    <t xml:space="preserve">6/ 53.7   </t>
  </si>
  <si>
    <t xml:space="preserve">6/ 54.7   </t>
  </si>
  <si>
    <t xml:space="preserve">6/ 56.0   </t>
  </si>
  <si>
    <t xml:space="preserve">6/ 55.5   </t>
  </si>
  <si>
    <t>6/ 56.0</t>
  </si>
  <si>
    <t>6/ 55.7</t>
  </si>
  <si>
    <t>Inter-racial 5/</t>
  </si>
  <si>
    <t>Nonresi-dent 4/</t>
  </si>
  <si>
    <t>Divorces, annul-ments 2/</t>
  </si>
  <si>
    <t>Resident marriages</t>
  </si>
  <si>
    <t>Divorces and annul-ments 2/</t>
  </si>
  <si>
    <t>Calendar year</t>
  </si>
  <si>
    <t>Percent of    marriages</t>
  </si>
  <si>
    <t>Rates per 1,000 resident population 3/</t>
  </si>
  <si>
    <t>Marriages</t>
  </si>
  <si>
    <t>Table 2.39-- MARRIAGES AND DIVORCES:  2000 TO 2011</t>
  </si>
  <si>
    <t>1969, 1970, 1979, 1980, and Office of Health Status Monitoring, records.</t>
  </si>
  <si>
    <r>
      <t xml:space="preserve">accessed August 28, 2003 ; Hawaii State Department of Health, </t>
    </r>
    <r>
      <rPr>
        <i/>
        <sz val="10"/>
        <rFont val="Times New Roman"/>
        <family val="1"/>
      </rPr>
      <t xml:space="preserve">Annual Report, Statistical Supplement </t>
    </r>
    <r>
      <rPr>
        <sz val="10"/>
        <rFont val="Times New Roman"/>
        <family val="1"/>
      </rPr>
      <t xml:space="preserve">for </t>
    </r>
  </si>
  <si>
    <t xml:space="preserve">tapes; Census 2000 Summary File 3 dataset &lt;http://factfinder.census.gov/servlet/BasicFactsServlet&gt; </t>
  </si>
  <si>
    <r>
      <t xml:space="preserve">table 22; </t>
    </r>
    <r>
      <rPr>
        <i/>
        <sz val="10"/>
        <rFont val="Times New Roman"/>
        <family val="1"/>
      </rPr>
      <t>U.S. Census of Population; 1980,</t>
    </r>
    <r>
      <rPr>
        <sz val="10"/>
        <rFont val="Times New Roman"/>
        <family val="1"/>
      </rPr>
      <t xml:space="preserve"> PC80-1-B13, table 21; Hawaii State Data Center, 1990 census</t>
    </r>
  </si>
  <si>
    <r>
      <t xml:space="preserve">Press, 1968), pp. 214-215 and underlying data; </t>
    </r>
    <r>
      <rPr>
        <i/>
        <sz val="10"/>
        <rFont val="Times New Roman"/>
        <family val="1"/>
      </rPr>
      <t xml:space="preserve">U.S. Census of Population:  1970, </t>
    </r>
    <r>
      <rPr>
        <sz val="10"/>
        <rFont val="Times New Roman"/>
        <family val="1"/>
      </rPr>
      <t>Final Report PC (1)-B13,</t>
    </r>
  </si>
  <si>
    <r>
      <t xml:space="preserve">     Source:  Robert C. Schmitt, </t>
    </r>
    <r>
      <rPr>
        <i/>
        <sz val="10"/>
        <rFont val="Times New Roman"/>
        <family val="1"/>
      </rPr>
      <t>Demographic Statistics of Hawaii:  1778-1965</t>
    </r>
    <r>
      <rPr>
        <sz val="10"/>
        <rFont val="Times New Roman"/>
        <family val="1"/>
      </rPr>
      <t xml:space="preserve"> (University of Hawaii </t>
    </r>
  </si>
  <si>
    <t>6/  Per 1,000 married females 15 (or 14) years old and over.</t>
  </si>
  <si>
    <t>5/  Per 1,000 unmarried females 15 (or 14) years old and over.</t>
  </si>
  <si>
    <t>basis.</t>
  </si>
  <si>
    <t>basis for years prior to 1969-1970.  Marriage data for 1969-1970 and later years are on a place of residence</t>
  </si>
  <si>
    <t>4/  Averages of the previous and current calendar year period which includes April 1.  Place of occurrence</t>
  </si>
  <si>
    <t>3/  Includes separated persons.</t>
  </si>
  <si>
    <t>2/  Single, widowed or divorced.</t>
  </si>
  <si>
    <t>1/  Females 14 years old and over for 1940-1970.</t>
  </si>
  <si>
    <t>Rate 6/</t>
  </si>
  <si>
    <t>Rate 5/</t>
  </si>
  <si>
    <t>Married 3/</t>
  </si>
  <si>
    <t>Unmarried 2/</t>
  </si>
  <si>
    <t>Divorces 4/</t>
  </si>
  <si>
    <t>Marriages 4/</t>
  </si>
  <si>
    <t>Females 15 years old           and over 1/</t>
  </si>
  <si>
    <t>POPULATION:  1910 TO 2000</t>
  </si>
  <si>
    <t xml:space="preserve">Table 2.40-- MARRIAGE AND DIVORCE RATES BASED ON RISK </t>
  </si>
  <si>
    <t xml:space="preserve">     Source:  Hawaii State Department of Health, Office of Health Status Monitoring, records.</t>
  </si>
  <si>
    <t>Bride</t>
  </si>
  <si>
    <t>Groom</t>
  </si>
  <si>
    <t>Percent previously married</t>
  </si>
  <si>
    <t>Neither bride nor groom</t>
  </si>
  <si>
    <t>One partner only</t>
  </si>
  <si>
    <t>Both bride and groom</t>
  </si>
  <si>
    <t>Percent Hawaii residents</t>
  </si>
  <si>
    <t>MARRIAGES</t>
  </si>
  <si>
    <t>Table 2.41-- CHARACTERISTICS OF MARRIAGES: 2008 TO 2011</t>
  </si>
  <si>
    <t>classified as "Other".</t>
  </si>
  <si>
    <t xml:space="preserve">4/  One or both partners with unspecified race (unless one was "Part Hawaiian"), or both partners </t>
  </si>
  <si>
    <t>2/  Includes marriages where either partner is "Part Hawaiian".</t>
  </si>
  <si>
    <t>unknown race.  These types of marriages are now included in the category "not reported".</t>
  </si>
  <si>
    <t xml:space="preserve">1/  Definition of "same race" was changed.  It no longer includes marriages where both partners are of </t>
  </si>
  <si>
    <t>Religious ceremony</t>
  </si>
  <si>
    <t>Civil ceremony</t>
  </si>
  <si>
    <t>Type of ceremony</t>
  </si>
  <si>
    <t>Not reported 4/</t>
  </si>
  <si>
    <t>Percent different race 3/</t>
  </si>
  <si>
    <t>Different race 2/</t>
  </si>
  <si>
    <t>Both partners same race 1/</t>
  </si>
  <si>
    <t>Race of partners</t>
  </si>
  <si>
    <t>All marriages</t>
  </si>
  <si>
    <t>Both partners           nonresidents</t>
  </si>
  <si>
    <t>At least one         partner Hawaii         resident</t>
  </si>
  <si>
    <t>Race mixture and type of           ceremony</t>
  </si>
  <si>
    <t xml:space="preserve"> MIXTURE AND TYPE OF CEREMONY:  2011</t>
  </si>
  <si>
    <t xml:space="preserve">Table 2.42-- MARRIAGES, RESIDENT AND NONRESIDENT, BY RACE                                      </t>
  </si>
  <si>
    <t>&lt;http://factfinder2.census.gov/faces/nav/jsf/pages/index.xhtml&gt; accessed September 20, 2012.</t>
  </si>
  <si>
    <t>in the United States - Hawaii, 2011 American Community Survey 1-Year Estimates" (September 2012)</t>
  </si>
  <si>
    <t>accessed September 22, 2011 and American Community Survey, "DP02 Selected Social Characteristics</t>
  </si>
  <si>
    <t xml:space="preserve">1-Year Estimates" (September 2011) &lt;http://factfinder2.census.gov/faces/nav/jsf/pages/index.xhtml&gt; </t>
  </si>
  <si>
    <t>"DP02 Selected Social Characteristics in the United States - Hawaii, 2010 American Community Survey</t>
  </si>
  <si>
    <t>Bureau, Census 2000 Summary File 3 Hawaii (September 25, 2002) and the American Community Survey,</t>
  </si>
  <si>
    <r>
      <t xml:space="preserve">     Source:  Hawaii State Department of Health, </t>
    </r>
    <r>
      <rPr>
        <i/>
        <sz val="10"/>
        <rFont val="Times New Roman"/>
        <family val="1"/>
      </rPr>
      <t>Statistical Report</t>
    </r>
    <r>
      <rPr>
        <sz val="10"/>
        <rFont val="Times New Roman"/>
        <family val="1"/>
      </rPr>
      <t xml:space="preserve"> (annual) and records; U.S. Census </t>
    </r>
  </si>
  <si>
    <t>98         2.38      93</t>
  </si>
  <si>
    <t>97         2.37      86</t>
  </si>
  <si>
    <t>96         2.37      94</t>
  </si>
  <si>
    <t>95         2.28      84a</t>
  </si>
  <si>
    <t>93-94     2.36      81</t>
  </si>
  <si>
    <t>File Vital stat., marr. &amp; divorce</t>
  </si>
  <si>
    <t>RCS/JN</t>
  </si>
  <si>
    <t>1/6/99</t>
  </si>
  <si>
    <t xml:space="preserve">     3/  As of January 1, 2003, the Department of Health no longer collects statistics on divorce.</t>
  </si>
  <si>
    <t xml:space="preserve">     2/  Includes divorces where only one partner is a resident of Hawaii.</t>
  </si>
  <si>
    <t>the 90 percent confidence interval is 223,370 while the upper bound is 235,912.</t>
  </si>
  <si>
    <t xml:space="preserve">is 218,877 while the upper bound is 229,927.  For the number of married-couples in 2011, the lower bound of </t>
  </si>
  <si>
    <t xml:space="preserve">interval.  For the number of married-couples in 2010, the lower bound of the 90 percent confidence interval </t>
  </si>
  <si>
    <t xml:space="preserve">     1/  Estimate.  The degree of uncertainty for an estimate is represented through the use of a confidence</t>
  </si>
  <si>
    <t>X  Not applicable.</t>
  </si>
  <si>
    <t>Wives</t>
  </si>
  <si>
    <t>Husbands</t>
  </si>
  <si>
    <t>By death</t>
  </si>
  <si>
    <t>By divorce 2/</t>
  </si>
  <si>
    <t xml:space="preserve">(NA)   </t>
  </si>
  <si>
    <t>Marriages ended 2/</t>
  </si>
  <si>
    <t>1/ 229,641</t>
  </si>
  <si>
    <t>1/ 224,402</t>
  </si>
  <si>
    <t>Married couples</t>
  </si>
  <si>
    <t>Table 2.43-- MARITAL DISSOLUTION:  2000 TO 2011</t>
  </si>
  <si>
    <t>Table Number</t>
  </si>
  <si>
    <t>Table Name</t>
  </si>
  <si>
    <t>02.01</t>
  </si>
  <si>
    <t>Births and Deaths:  2000 to 2011</t>
  </si>
  <si>
    <t>02.02</t>
  </si>
  <si>
    <t>Births and Deaths, by Military Status:  2007 to 2011</t>
  </si>
  <si>
    <t>02.03</t>
  </si>
  <si>
    <t>Live Births, Standard Fetal Deaths, and Elective Abortions:  2000 to 2011</t>
  </si>
  <si>
    <t>02.04</t>
  </si>
  <si>
    <t>Births and Deaths, by Residence:  2003 to 2011</t>
  </si>
  <si>
    <t>02.05</t>
  </si>
  <si>
    <t>Characteristics of Resident Births:  2009 to 2011</t>
  </si>
  <si>
    <t>02.06</t>
  </si>
  <si>
    <t>Birth and Fertility Rates for the United States and Hawaii:  2010</t>
  </si>
  <si>
    <t>02.07</t>
  </si>
  <si>
    <t>Resident Births, Mixed and Unmixed Race, by Military Status of Parent:  2011</t>
  </si>
  <si>
    <t>02.08</t>
  </si>
  <si>
    <t>Most Common First Names on Birth Certificates, by Sex:  2011</t>
  </si>
  <si>
    <t>02.09</t>
  </si>
  <si>
    <t>Most Common Surnames on Birth and Death Certificates:  2011</t>
  </si>
  <si>
    <t>02.10</t>
  </si>
  <si>
    <t>Expectation of Life at Birth for Both Sexes Combined, by Race, 1910 to 1990, and by Sex and Race, 2000</t>
  </si>
  <si>
    <t>02.11</t>
  </si>
  <si>
    <t>Expectation of Life at Birth, by Sex, for the United States and Hawaii:  1920 to 2010</t>
  </si>
  <si>
    <t>02.12</t>
  </si>
  <si>
    <t>Expectation of Life at Birth, by Sex, by County:  2008</t>
  </si>
  <si>
    <t>02.13</t>
  </si>
  <si>
    <t>Average Lifetime, By Sex:  1959-61 to 1999-2001</t>
  </si>
  <si>
    <t>02.14</t>
  </si>
  <si>
    <t>Selected Life Table Values:  1999-2001</t>
  </si>
  <si>
    <t>02.15</t>
  </si>
  <si>
    <t>Selected Life Table Values:  2008</t>
  </si>
  <si>
    <t>02.16</t>
  </si>
  <si>
    <t>Characteristics of Resident Deaths:  2009 to 2011</t>
  </si>
  <si>
    <t>02.17</t>
  </si>
  <si>
    <t>Causes of Death, by Sex:  2011</t>
  </si>
  <si>
    <t>02.18</t>
  </si>
  <si>
    <t>Greatest Catastrophic Mortality of Record, by Type of Disaster:  1778 to 2013</t>
  </si>
  <si>
    <t>02.19</t>
  </si>
  <si>
    <t>Catastrophic Mortality:  1994 to 2013</t>
  </si>
  <si>
    <t>02.20</t>
  </si>
  <si>
    <t>Deaths by Method of Disposition:  1980 to 2011</t>
  </si>
  <si>
    <t>02.21</t>
  </si>
  <si>
    <t>Persons on the State Blind Register, by County, 2001 to 2012,  and by Level of Visual Impairment, 2012</t>
  </si>
  <si>
    <t>02.22</t>
  </si>
  <si>
    <t>Selected Chronic Conditions:  2011</t>
  </si>
  <si>
    <t>02.23</t>
  </si>
  <si>
    <t>Specified Communicable Diseases:  2007 to 2011</t>
  </si>
  <si>
    <t>02.24</t>
  </si>
  <si>
    <t>Health Risk Behaviors and Conditions for Persons 18 Years and Older, by County:  2011</t>
  </si>
  <si>
    <t>02.25</t>
  </si>
  <si>
    <t>Number and Bed Capacity of State-Approved Facilities, by Type of Facility:  2000 to 2010</t>
  </si>
  <si>
    <t>02.26</t>
  </si>
  <si>
    <t>Occupancy Characteristics of State-Approved Acute and Long-Term Care Civilian Facilities:  2000 to 2010</t>
  </si>
  <si>
    <t>02.27</t>
  </si>
  <si>
    <t>Number and Bed Capacity of State- Approved Civilian Facilities, by Type of Facility, by Island:  December 2010</t>
  </si>
  <si>
    <t>02.28</t>
  </si>
  <si>
    <t>Occupancy Characteristics of State-Approved Acute and Long-Term Care Civilian Facilities, by Island:  2010</t>
  </si>
  <si>
    <t>02.29</t>
  </si>
  <si>
    <t>Characteristics of Youths Registered for State Child and Adolescent Mental Health Services:  2008 to 2012</t>
  </si>
  <si>
    <t>02.30</t>
  </si>
  <si>
    <t>Adult Patients Served by State Mental Health Facilities:  1998 to 2011</t>
  </si>
  <si>
    <t>02.31</t>
  </si>
  <si>
    <t>Hawaii State Hospital Beds and Occupancy:  2000 to 2012</t>
  </si>
  <si>
    <t>02.32</t>
  </si>
  <si>
    <t>Hansen's Disease Patients Registered:  2007 to 2011</t>
  </si>
  <si>
    <t>02.33</t>
  </si>
  <si>
    <t>Estimated Use of Selected Substances, for the United States and Hawaii:  2009-2010 and 2010-2011</t>
  </si>
  <si>
    <t>02.34</t>
  </si>
  <si>
    <t>Prevalence of Various Substances with Students in the State of Hawaii, 2007 and 2011, and United States, 2011</t>
  </si>
  <si>
    <t>02.35</t>
  </si>
  <si>
    <t>Physicians, Dentists, Nurses, and Pharmacists Licensed in Hawaii, by Place of Address:  July 16, 2012</t>
  </si>
  <si>
    <t>02.36</t>
  </si>
  <si>
    <t>Health Care and Social Assistance Establishments (NAICS 62), by Kind of Business or Operation:  2007</t>
  </si>
  <si>
    <t>02.37</t>
  </si>
  <si>
    <t>Health Care and Social Assistance Establishments (NAICS 62), for Counties and Selected Urban Places:  2007</t>
  </si>
  <si>
    <t>02.38</t>
  </si>
  <si>
    <t>Number and Bed Capacity of State-Approved Adult Care Homes, by Type of Facility, by Island:  2010 to 2012</t>
  </si>
  <si>
    <t>02.39</t>
  </si>
  <si>
    <t>Marriages and Divorces:  2000 to 2011</t>
  </si>
  <si>
    <t>02.40</t>
  </si>
  <si>
    <t>Marriage and Divorce Rates Based on Risk Population:  1910 to 2000</t>
  </si>
  <si>
    <t>02.41</t>
  </si>
  <si>
    <t>Characteristics of Marriages:  2008 to 2011</t>
  </si>
  <si>
    <t>02.42</t>
  </si>
  <si>
    <t>Marriages, Resident and Nonresident, by Race Mixture and Type of Ceremony:  2011</t>
  </si>
  <si>
    <t>02.43</t>
  </si>
  <si>
    <t>Marital Dissolution:  2000 to 2011</t>
  </si>
  <si>
    <t>Section 2</t>
  </si>
  <si>
    <t>VITAL STATISTICS AND HEALTH</t>
  </si>
  <si>
    <t xml:space="preserve">        This section presents data on births, deaths, marriages, divorces, diseases, accidents, health risk behaviors such as drinking and smoking, hospitals, and health care personnel.</t>
  </si>
  <si>
    <r>
      <t xml:space="preserve">        The major source for data on vital statistics and health is the Hawaii State Department of Health.  Information is also available on health care businesses from the U.S. Census Bureau’s Economic Censuses.  Long-term trends are traced in </t>
    </r>
    <r>
      <rPr>
        <i/>
        <sz val="12"/>
        <rFont val="Times New Roman"/>
        <family val="1"/>
      </rPr>
      <t>Historical Statistics of Hawaii,</t>
    </r>
    <r>
      <rPr>
        <sz val="12"/>
        <rFont val="Times New Roman"/>
        <family val="1"/>
      </rPr>
      <t xml:space="preserve"> Section 2.  Sections 2 and 3 of the </t>
    </r>
    <r>
      <rPr>
        <i/>
        <sz val="12"/>
        <rFont val="Times New Roman"/>
        <family val="1"/>
      </rPr>
      <t>Statistical Abstract of the United States:  2012</t>
    </r>
    <r>
      <rPr>
        <sz val="12"/>
        <rFont val="Times New Roman"/>
        <family val="1"/>
      </rPr>
      <t xml:space="preserve"> contain data for the nation as a whole.</t>
    </r>
  </si>
  <si>
    <t>(Click on the table number to go to corresponding table)</t>
  </si>
  <si>
    <t>(To return to this "Titles" worksheet, you must select this worksheet again)</t>
  </si>
  <si>
    <t>Narrative</t>
  </si>
</sst>
</file>

<file path=xl/styles.xml><?xml version="1.0" encoding="utf-8"?>
<styleSheet xmlns="http://schemas.openxmlformats.org/spreadsheetml/2006/main">
  <numFmts count="9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0\ \ \ \ \ \ "/>
    <numFmt numFmtId="166" formatCode="0.0"/>
    <numFmt numFmtId="167" formatCode="0.0\ \ \ \ \ \ \ "/>
    <numFmt numFmtId="168" formatCode="#,##0.000000"/>
    <numFmt numFmtId="169" formatCode="\ \ \ @"/>
    <numFmt numFmtId="170" formatCode="\ \ \ \ \ \ @"/>
    <numFmt numFmtId="171" formatCode="\ \ \ \ \ \ \ \ \ @"/>
    <numFmt numFmtId="172" formatCode="\ \ \ \ \ \ \ \ \ \ \ \ @"/>
    <numFmt numFmtId="173" formatCode="\ \ \ \ \ \ \ \ \ \ \ \ \ \ \ @"/>
    <numFmt numFmtId="174" formatCode="\ \ \ \ \ \ \ \ \ \ \ \ \ \ \ \ \ \ @"/>
    <numFmt numFmtId="175" formatCode="#,##0\ \ "/>
    <numFmt numFmtId="176" formatCode="@\ \ \ \ "/>
    <numFmt numFmtId="177" formatCode="#,##0\ "/>
    <numFmt numFmtId="178" formatCode="@\ "/>
    <numFmt numFmtId="179" formatCode="\ \ @"/>
    <numFmt numFmtId="180" formatCode="@\ \ \ \ \ \ "/>
    <numFmt numFmtId="181" formatCode="@\ \ \ \ \ \ \ "/>
    <numFmt numFmtId="182" formatCode="###,##0\ \ \ \ \ \ \ "/>
    <numFmt numFmtId="183" formatCode="#,##0\ \ \ \ "/>
    <numFmt numFmtId="184" formatCode="#,##0.0\ \ \ "/>
    <numFmt numFmtId="185" formatCode="@\ \ \ "/>
    <numFmt numFmtId="186" formatCode="#,##0\ \ \ "/>
    <numFmt numFmtId="187" formatCode="#,##0.0\ \ \ \ "/>
    <numFmt numFmtId="188" formatCode="#,##0\ \ \ \ \ "/>
    <numFmt numFmtId="189" formatCode="#,##0\ \ \ \ \ \ "/>
    <numFmt numFmtId="190" formatCode="\ \ 0"/>
    <numFmt numFmtId="191" formatCode="#,##0\ \ \ \ \ \ \ \ \ "/>
    <numFmt numFmtId="192" formatCode="0.0\ \ "/>
    <numFmt numFmtId="193" formatCode="#,##0\ \ \ \ \ \ \ \ "/>
    <numFmt numFmtId="194" formatCode="0.0\ \ \ \ \ \ "/>
    <numFmt numFmtId="195" formatCode="\ \ \ 0"/>
    <numFmt numFmtId="196" formatCode="#,##0\ \ \ \ \ \ \ \ \ \ \ \ "/>
    <numFmt numFmtId="197" formatCode="#,##0\ \ \ \ \ \ \ \ \ \ \ "/>
    <numFmt numFmtId="198" formatCode="@\ \ \ \ \ \ \ \ \ \ \ "/>
    <numFmt numFmtId="199" formatCode="#,##0\ \ \ \ \ \ \ "/>
    <numFmt numFmtId="200" formatCode="@\ \ \ \ \ "/>
    <numFmt numFmtId="201" formatCode="0.0\ \ \ \ \ "/>
    <numFmt numFmtId="202" formatCode="\ \ \ \ @"/>
    <numFmt numFmtId="203" formatCode="#,##0.0\ \ "/>
    <numFmt numFmtId="204" formatCode="#,##0.0\ \ \ \ \ "/>
    <numFmt numFmtId="205" formatCode="@\ \ "/>
    <numFmt numFmtId="206" formatCode="\ \ \ \ \ \ \ @"/>
    <numFmt numFmtId="207" formatCode="\ \ \ \ \ \ \ \ \ \ @"/>
    <numFmt numFmtId="208" formatCode="#,##0\ \ \ \ \ \ \ \ \ \ "/>
    <numFmt numFmtId="209" formatCode="#,##0.0\ \ \ \ \ \ \ \ \ \ \ "/>
    <numFmt numFmtId="210" formatCode="#,##0.0\ \ \ \ \ \ \ \ \ \ "/>
    <numFmt numFmtId="211" formatCode="#,##0.0\ \ \ \ \ \ \ "/>
    <numFmt numFmtId="212" formatCode="@\ \ \ \ \ \ \ \ \ "/>
    <numFmt numFmtId="213" formatCode="\ \ \ \ \ \ \ \ \ \ \ \ \ \ \ \ \ \ \ \ \ \ \ \ \ \ \ \ \ \ \ \ \ \ \ \ @"/>
    <numFmt numFmtId="214" formatCode="@\ \ \ \ \ \ \ \ "/>
    <numFmt numFmtId="215" formatCode="#,##0\ \ \ \ \ \ \ \ \ \ \ \ \ \ \ "/>
    <numFmt numFmtId="216" formatCode="0\ \ \ \ \ \ \ \ \ \ "/>
    <numFmt numFmtId="217" formatCode="0.0\ \ \ \ \ \ \ \ \ "/>
    <numFmt numFmtId="218" formatCode="0.0\ \ \ \ \ \ \ \ \ \ "/>
    <numFmt numFmtId="219" formatCode="\ \ 0\ \ \ \ \ \ \ \ "/>
    <numFmt numFmtId="220" formatCode="\ \ 0\ \ \ \ \ \ "/>
    <numFmt numFmtId="221" formatCode="0.00\ \ \ \ \ "/>
    <numFmt numFmtId="222" formatCode="0.0\ \ \ "/>
    <numFmt numFmtId="223" formatCode="0.0\ \ \ \ \ \ \ \ "/>
    <numFmt numFmtId="224" formatCode="0.0\ \ \ \ \ \ \ \ \ \ \ \ \ \ \ "/>
    <numFmt numFmtId="225" formatCode="0.0\ \ \ \ \ \ \ \ \ \ \ \ \ "/>
    <numFmt numFmtId="226" formatCode="0\ \ \ \ \ \ "/>
    <numFmt numFmtId="227" formatCode="0\ \ \ \ \ \ \ "/>
    <numFmt numFmtId="228" formatCode="0\ \ \ \ \ \ \ \ \ "/>
    <numFmt numFmtId="229" formatCode="0.00\ \ \ \ \ \ "/>
    <numFmt numFmtId="230" formatCode="0\ \ \ \ \ \ \ \ \ \ \ \ \ \ \ \ \ \ \ "/>
    <numFmt numFmtId="231" formatCode="\ \ \ \ \ \ \ \ \ \ \ \ \ \ \ \ \ @"/>
    <numFmt numFmtId="232" formatCode="\ \ \ \ \ \ @\ \ \ \ \ \ \ \ \ \ \ \ \ \ \ \ \ \ \ \ \ \ \ \ \ "/>
    <numFmt numFmtId="233" formatCode="0.0\ \ \ \ \ \ \ \ \ \ \ \ \ \ "/>
    <numFmt numFmtId="234" formatCode="\ \ \ \ General"/>
    <numFmt numFmtId="235" formatCode="\ \ \ \ \ \ \ \ \ \ \ @"/>
    <numFmt numFmtId="236" formatCode="0\ \ \ "/>
    <numFmt numFmtId="237" formatCode="\ \ \ \ \ \ \ \ \ \ \ \ \ \ @"/>
    <numFmt numFmtId="238" formatCode="0\ \ \ \ "/>
    <numFmt numFmtId="239" formatCode="@\ \ \ \ \ \ \ \ \ \ "/>
    <numFmt numFmtId="240" formatCode="#,##0.0"/>
    <numFmt numFmtId="241" formatCode="\ @"/>
    <numFmt numFmtId="242" formatCode="\ \ \ \ \ General"/>
    <numFmt numFmtId="243" formatCode="#,##0\ \ \ \ \ \ \ \ \ \ \ \ \ "/>
    <numFmt numFmtId="244" formatCode="\ \ \ \ \ \ \ \ \ \ \ \ \ @"/>
    <numFmt numFmtId="245" formatCode="\ \ \ \ \ \ \ \ \ \ \ \ \ \ \ \ \ \ \ @"/>
    <numFmt numFmtId="246" formatCode="\ \ \ General"/>
  </numFmts>
  <fonts count="65">
    <font>
      <sz val="10"/>
      <name val="Arial"/>
      <family val="0"/>
    </font>
    <font>
      <b/>
      <sz val="10"/>
      <name val="Arial"/>
      <family val="0"/>
    </font>
    <font>
      <i/>
      <sz val="10"/>
      <name val="Arial"/>
      <family val="0"/>
    </font>
    <font>
      <b/>
      <i/>
      <sz val="10"/>
      <name val="Arial"/>
      <family val="0"/>
    </font>
    <font>
      <b/>
      <sz val="12"/>
      <name val="Arial"/>
      <family val="2"/>
    </font>
    <font>
      <sz val="10"/>
      <name val="Times New Roman"/>
      <family val="1"/>
    </font>
    <font>
      <i/>
      <sz val="10"/>
      <name val="Times New Roman"/>
      <family val="1"/>
    </font>
    <font>
      <sz val="10"/>
      <name val="MS Sans Serif"/>
      <family val="2"/>
    </font>
    <font>
      <u val="single"/>
      <sz val="10"/>
      <color indexed="14"/>
      <name val="MS Sans Serif"/>
      <family val="2"/>
    </font>
    <font>
      <u val="single"/>
      <sz val="10"/>
      <color indexed="12"/>
      <name val="MS Sans Serif"/>
      <family val="2"/>
    </font>
    <font>
      <sz val="9"/>
      <name val="Times New Roman"/>
      <family val="1"/>
    </font>
    <font>
      <sz val="10"/>
      <color indexed="8"/>
      <name val="Arial"/>
      <family val="2"/>
    </font>
    <font>
      <b/>
      <sz val="12"/>
      <color indexed="10"/>
      <name val="Arial"/>
      <family val="2"/>
    </font>
    <font>
      <sz val="10"/>
      <color indexed="10"/>
      <name val="Arial"/>
      <family val="2"/>
    </font>
    <font>
      <sz val="10"/>
      <color indexed="8"/>
      <name val="Times New Roman"/>
      <family val="1"/>
    </font>
    <font>
      <i/>
      <sz val="10"/>
      <color indexed="8"/>
      <name val="Times New Roman"/>
      <family val="1"/>
    </font>
    <font>
      <b/>
      <sz val="12"/>
      <color indexed="8"/>
      <name val="Arial"/>
      <family val="2"/>
    </font>
    <font>
      <b/>
      <sz val="10"/>
      <color indexed="8"/>
      <name val="Arial"/>
      <family val="2"/>
    </font>
    <font>
      <sz val="10"/>
      <color indexed="10"/>
      <name val="Times New Roman"/>
      <family val="1"/>
    </font>
    <font>
      <sz val="10"/>
      <color indexed="12"/>
      <name val="Arial"/>
      <family val="2"/>
    </font>
    <font>
      <u val="single"/>
      <sz val="10"/>
      <color indexed="12"/>
      <name val="Arial"/>
      <family val="2"/>
    </font>
    <font>
      <sz val="12"/>
      <name val="Arial"/>
      <family val="2"/>
    </font>
    <font>
      <b/>
      <u val="single"/>
      <sz val="12"/>
      <name val="Times New Roman"/>
      <family val="1"/>
    </font>
    <font>
      <u val="single"/>
      <sz val="12"/>
      <color indexed="12"/>
      <name val="Times New Roman"/>
      <family val="1"/>
    </font>
    <font>
      <sz val="12"/>
      <name val="Times New Roman"/>
      <family val="1"/>
    </font>
    <font>
      <b/>
      <sz val="14"/>
      <name val="Times New Roman"/>
      <family val="1"/>
    </font>
    <font>
      <b/>
      <sz val="18"/>
      <name val="Times New Roman"/>
      <family val="1"/>
    </font>
    <font>
      <i/>
      <sz val="12"/>
      <name val="Times New Roman"/>
      <family val="1"/>
    </font>
    <font>
      <sz val="12"/>
      <color indexed="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1"/>
      <color theme="1"/>
      <name val="Calibri"/>
      <family val="2"/>
    </font>
    <font>
      <sz val="11"/>
      <color rgb="FFFF0000"/>
      <name val="Calibri"/>
      <family val="2"/>
    </font>
    <font>
      <b/>
      <sz val="12"/>
      <color theme="1"/>
      <name val="Arial"/>
      <family val="2"/>
    </font>
    <font>
      <sz val="10"/>
      <color rgb="FFFF0000"/>
      <name val="Arial"/>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style="thin"/>
      <top style="double"/>
      <bottom>
        <color indexed="63"/>
      </bottom>
    </border>
    <border>
      <left>
        <color indexed="63"/>
      </left>
      <right>
        <color indexed="63"/>
      </right>
      <top style="double"/>
      <bottom style="thin"/>
    </border>
    <border>
      <left>
        <color indexed="63"/>
      </left>
      <right style="thin"/>
      <top style="double"/>
      <bottom style="thin"/>
    </border>
    <border>
      <left>
        <color indexed="63"/>
      </left>
      <right style="double"/>
      <top>
        <color indexed="63"/>
      </top>
      <bottom style="thin"/>
    </border>
    <border>
      <left>
        <color indexed="63"/>
      </left>
      <right style="double"/>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double"/>
      <bottom>
        <color indexed="63"/>
      </bottom>
    </border>
    <border>
      <left>
        <color indexed="63"/>
      </left>
      <right style="double"/>
      <top style="double"/>
      <bottom style="thin"/>
    </border>
    <border>
      <left style="thin"/>
      <right>
        <color indexed="63"/>
      </right>
      <top>
        <color indexed="63"/>
      </top>
      <bottom style="thin"/>
    </border>
    <border>
      <left style="thin"/>
      <right>
        <color indexed="63"/>
      </right>
      <top style="double"/>
      <bottom style="thin"/>
    </border>
    <border>
      <left style="thin"/>
      <right style="thin"/>
      <top>
        <color indexed="63"/>
      </top>
      <bottom style="thin"/>
    </border>
    <border>
      <left style="thin"/>
      <right style="thin"/>
      <top style="double"/>
      <bottom style="thin"/>
    </border>
    <border>
      <left style="thin"/>
      <right>
        <color indexed="63"/>
      </right>
      <top style="thin"/>
      <bottom>
        <color indexed="63"/>
      </bottom>
    </border>
    <border>
      <left style="double"/>
      <right style="thin"/>
      <top>
        <color indexed="63"/>
      </top>
      <bottom style="thin"/>
    </border>
    <border>
      <left style="thin"/>
      <right style="double"/>
      <top>
        <color indexed="63"/>
      </top>
      <bottom style="thin"/>
    </border>
    <border>
      <left style="double"/>
      <right>
        <color indexed="63"/>
      </right>
      <top>
        <color indexed="63"/>
      </top>
      <bottom>
        <color indexed="63"/>
      </bottom>
    </border>
    <border>
      <left style="thin"/>
      <right style="double"/>
      <top style="thin"/>
      <bottom>
        <color indexed="63"/>
      </bottom>
    </border>
    <border>
      <left style="thin"/>
      <right>
        <color indexed="63"/>
      </right>
      <top style="double"/>
      <bottom>
        <color indexed="63"/>
      </bottom>
    </border>
    <border>
      <left style="thin"/>
      <right style="double"/>
      <top style="double"/>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hair"/>
      <right style="hair"/>
      <top style="hair"/>
      <bottom style="hair"/>
    </border>
  </borders>
  <cellStyleXfs count="1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0" fillId="0" borderId="1" applyBorder="0">
      <alignment/>
      <protection/>
    </xf>
    <xf numFmtId="169" fontId="0" fillId="0" borderId="1" applyBorder="0">
      <alignment/>
      <protection/>
    </xf>
    <xf numFmtId="169" fontId="0" fillId="0" borderId="1" applyBorder="0">
      <alignment/>
      <protection/>
    </xf>
    <xf numFmtId="169" fontId="0" fillId="0" borderId="1" applyBorder="0">
      <alignment/>
      <protection/>
    </xf>
    <xf numFmtId="169" fontId="0" fillId="0" borderId="1" applyBorder="0">
      <alignment/>
      <protection/>
    </xf>
    <xf numFmtId="169" fontId="0" fillId="0" borderId="1" applyBorder="0">
      <alignment/>
      <protection/>
    </xf>
    <xf numFmtId="169" fontId="0" fillId="0" borderId="1" applyBorder="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170" fontId="0" fillId="0" borderId="1" applyBorder="0">
      <alignment/>
      <protection/>
    </xf>
    <xf numFmtId="170" fontId="0" fillId="0" borderId="1" applyBorder="0">
      <alignment/>
      <protection/>
    </xf>
    <xf numFmtId="170" fontId="0" fillId="0" borderId="1" applyBorder="0">
      <alignment/>
      <protection/>
    </xf>
    <xf numFmtId="170" fontId="0" fillId="0" borderId="1" applyBorder="0">
      <alignment/>
      <protection/>
    </xf>
    <xf numFmtId="170" fontId="0" fillId="0" borderId="1" applyBorder="0">
      <alignment/>
      <protection/>
    </xf>
    <xf numFmtId="170" fontId="0" fillId="0" borderId="1" applyBorder="0">
      <alignment/>
      <protection/>
    </xf>
    <xf numFmtId="170" fontId="0" fillId="0" borderId="1" applyBorder="0">
      <alignment/>
      <protection/>
    </xf>
    <xf numFmtId="171" fontId="0" fillId="0" borderId="1">
      <alignment/>
      <protection/>
    </xf>
    <xf numFmtId="171" fontId="0" fillId="0" borderId="1">
      <alignment/>
      <protection/>
    </xf>
    <xf numFmtId="171" fontId="0" fillId="0" borderId="1">
      <alignment/>
      <protection/>
    </xf>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172" fontId="0" fillId="0" borderId="1">
      <alignment/>
      <protection/>
    </xf>
    <xf numFmtId="172" fontId="0" fillId="0" borderId="1">
      <alignment/>
      <protection/>
    </xf>
    <xf numFmtId="172" fontId="0" fillId="0" borderId="1">
      <alignment/>
      <protection/>
    </xf>
    <xf numFmtId="173" fontId="0" fillId="0" borderId="1">
      <alignment/>
      <protection/>
    </xf>
    <xf numFmtId="173" fontId="0" fillId="0" borderId="1">
      <alignment/>
      <protection/>
    </xf>
    <xf numFmtId="173" fontId="0" fillId="0" borderId="1">
      <alignment/>
      <protection/>
    </xf>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74" fontId="0" fillId="0" borderId="1">
      <alignment/>
      <protection/>
    </xf>
    <xf numFmtId="174" fontId="0" fillId="0" borderId="1">
      <alignment/>
      <protection/>
    </xf>
    <xf numFmtId="174" fontId="0" fillId="0" borderId="1">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2" applyNumberFormat="0" applyAlignment="0" applyProtection="0"/>
    <xf numFmtId="0" fontId="48"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164" fontId="5" fillId="0" borderId="0">
      <alignment/>
      <protection/>
    </xf>
    <xf numFmtId="0" fontId="50" fillId="29" borderId="0" applyNumberFormat="0" applyBorder="0" applyAlignment="0" applyProtection="0"/>
    <xf numFmtId="0" fontId="1" fillId="0" borderId="0">
      <alignment horizontal="center" wrapText="1"/>
      <protection/>
    </xf>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1" fillId="0" borderId="0">
      <alignment horizontal="center" wrapText="1"/>
      <protection/>
    </xf>
    <xf numFmtId="0" fontId="9" fillId="0" borderId="0" applyNumberFormat="0" applyFill="0" applyBorder="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55" fillId="30" borderId="2" applyNumberFormat="0" applyAlignment="0" applyProtection="0"/>
    <xf numFmtId="0" fontId="56" fillId="0" borderId="7"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0" fillId="32" borderId="8" applyNumberFormat="0" applyFont="0" applyAlignment="0" applyProtection="0"/>
    <xf numFmtId="182" fontId="10" fillId="0" borderId="9" applyBorder="0">
      <alignment horizontal="right"/>
      <protection/>
    </xf>
    <xf numFmtId="0" fontId="59" fillId="27"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60" fillId="0" borderId="11" applyNumberFormat="0" applyFill="0" applyAlignment="0" applyProtection="0"/>
    <xf numFmtId="0" fontId="61" fillId="0" borderId="0" applyNumberFormat="0" applyFill="0" applyBorder="0" applyAlignment="0" applyProtection="0"/>
  </cellStyleXfs>
  <cellXfs count="861">
    <xf numFmtId="0" fontId="0" fillId="0" borderId="0" xfId="0" applyAlignment="1">
      <alignment/>
    </xf>
    <xf numFmtId="0" fontId="4" fillId="0" borderId="0" xfId="0" applyFont="1" applyAlignment="1">
      <alignment/>
    </xf>
    <xf numFmtId="0" fontId="1" fillId="0" borderId="0" xfId="0" applyFont="1" applyAlignment="1">
      <alignment horizontal="center" wrapText="1"/>
    </xf>
    <xf numFmtId="0" fontId="1" fillId="0" borderId="9" xfId="0" applyFont="1" applyBorder="1" applyAlignment="1">
      <alignment horizontal="center" wrapText="1"/>
    </xf>
    <xf numFmtId="0" fontId="1" fillId="0" borderId="12" xfId="0" applyFont="1" applyBorder="1" applyAlignment="1">
      <alignment horizontal="center" wrapText="1"/>
    </xf>
    <xf numFmtId="0" fontId="0" fillId="0" borderId="1" xfId="0" applyBorder="1" applyAlignment="1">
      <alignment/>
    </xf>
    <xf numFmtId="0" fontId="1" fillId="0" borderId="13" xfId="0" applyFont="1" applyBorder="1" applyAlignment="1">
      <alignment horizontal="center" wrapText="1"/>
    </xf>
    <xf numFmtId="0" fontId="1" fillId="0" borderId="14" xfId="0" applyFont="1" applyBorder="1" applyAlignment="1">
      <alignment horizontal="centerContinuous" wrapText="1"/>
    </xf>
    <xf numFmtId="0" fontId="1" fillId="0" borderId="15" xfId="0" applyFont="1" applyBorder="1" applyAlignment="1">
      <alignment horizontal="centerContinuous" wrapText="1"/>
    </xf>
    <xf numFmtId="0" fontId="0" fillId="0" borderId="12" xfId="0" applyBorder="1" applyAlignment="1">
      <alignment/>
    </xf>
    <xf numFmtId="0" fontId="0" fillId="0" borderId="9" xfId="0" applyBorder="1" applyAlignment="1">
      <alignment/>
    </xf>
    <xf numFmtId="164" fontId="5" fillId="0" borderId="0" xfId="0" applyNumberFormat="1" applyFont="1" applyAlignment="1">
      <alignment/>
    </xf>
    <xf numFmtId="49" fontId="5" fillId="0" borderId="0" xfId="0" applyNumberFormat="1" applyFont="1" applyAlignment="1">
      <alignment/>
    </xf>
    <xf numFmtId="0" fontId="4" fillId="0" borderId="0" xfId="0" applyFont="1" applyAlignment="1">
      <alignment horizontal="centerContinuous"/>
    </xf>
    <xf numFmtId="0" fontId="0" fillId="0" borderId="0" xfId="0" applyAlignment="1">
      <alignment horizontal="centerContinuous"/>
    </xf>
    <xf numFmtId="49" fontId="0" fillId="0" borderId="1" xfId="0" applyNumberFormat="1" applyBorder="1" applyAlignment="1">
      <alignment horizontal="left"/>
    </xf>
    <xf numFmtId="3" fontId="0" fillId="0" borderId="0" xfId="0" applyNumberFormat="1" applyAlignment="1">
      <alignment/>
    </xf>
    <xf numFmtId="3" fontId="1" fillId="0" borderId="0" xfId="0" applyNumberFormat="1" applyFont="1" applyAlignment="1">
      <alignment horizontal="center" wrapText="1"/>
    </xf>
    <xf numFmtId="3" fontId="0" fillId="0" borderId="0" xfId="0" applyNumberFormat="1" applyAlignment="1" applyProtection="1">
      <alignment/>
      <protection locked="0"/>
    </xf>
    <xf numFmtId="168" fontId="0" fillId="0" borderId="0" xfId="0" applyNumberFormat="1" applyAlignment="1">
      <alignment/>
    </xf>
    <xf numFmtId="166" fontId="0" fillId="0" borderId="1" xfId="0" applyNumberFormat="1" applyBorder="1" applyAlignment="1">
      <alignment horizontal="center"/>
    </xf>
    <xf numFmtId="3" fontId="0" fillId="0" borderId="1" xfId="0" applyNumberFormat="1" applyFont="1" applyBorder="1" applyAlignment="1" applyProtection="1">
      <alignment horizontal="center"/>
      <protection locked="0"/>
    </xf>
    <xf numFmtId="165" fontId="0" fillId="0" borderId="1" xfId="0" applyNumberFormat="1" applyFont="1" applyBorder="1" applyAlignment="1" applyProtection="1">
      <alignment/>
      <protection locked="0"/>
    </xf>
    <xf numFmtId="167" fontId="0" fillId="0" borderId="0" xfId="0" applyNumberFormat="1" applyFont="1" applyAlignment="1" applyProtection="1">
      <alignment/>
      <protection locked="0"/>
    </xf>
    <xf numFmtId="0" fontId="0" fillId="0" borderId="0" xfId="0" applyFont="1" applyFill="1" applyAlignment="1">
      <alignment horizontal="centerContinuous"/>
    </xf>
    <xf numFmtId="49" fontId="5" fillId="0" borderId="0" xfId="0" applyNumberFormat="1" applyFont="1" applyFill="1" applyAlignment="1">
      <alignment/>
    </xf>
    <xf numFmtId="0" fontId="0" fillId="0" borderId="0" xfId="0" applyFill="1" applyAlignment="1">
      <alignment/>
    </xf>
    <xf numFmtId="49" fontId="0" fillId="0" borderId="1" xfId="0" applyNumberFormat="1" applyFont="1" applyBorder="1" applyAlignment="1">
      <alignment horizontal="left"/>
    </xf>
    <xf numFmtId="49" fontId="0" fillId="0" borderId="1" xfId="0" applyNumberFormat="1" applyFont="1" applyBorder="1" applyAlignment="1">
      <alignment horizontal="left"/>
    </xf>
    <xf numFmtId="3" fontId="0" fillId="0" borderId="0" xfId="0" applyNumberFormat="1" applyFill="1" applyAlignment="1">
      <alignment/>
    </xf>
    <xf numFmtId="3" fontId="0" fillId="0" borderId="1" xfId="0" applyNumberFormat="1" applyFont="1" applyBorder="1" applyAlignment="1" applyProtection="1">
      <alignment horizontal="center"/>
      <protection locked="0"/>
    </xf>
    <xf numFmtId="165" fontId="0" fillId="0" borderId="1" xfId="0" applyNumberFormat="1" applyFont="1" applyBorder="1" applyAlignment="1" applyProtection="1">
      <alignment/>
      <protection locked="0"/>
    </xf>
    <xf numFmtId="167" fontId="0" fillId="0" borderId="0" xfId="0" applyNumberFormat="1" applyFont="1" applyAlignment="1" applyProtection="1">
      <alignment/>
      <protection locked="0"/>
    </xf>
    <xf numFmtId="0" fontId="0" fillId="0" borderId="0" xfId="111">
      <alignment/>
      <protection/>
    </xf>
    <xf numFmtId="49" fontId="5" fillId="0" borderId="0" xfId="131" applyNumberFormat="1" applyFont="1" applyFill="1">
      <alignment/>
      <protection/>
    </xf>
    <xf numFmtId="164" fontId="5" fillId="0" borderId="0" xfId="74">
      <alignment/>
      <protection/>
    </xf>
    <xf numFmtId="49" fontId="5" fillId="0" borderId="0" xfId="74" applyNumberFormat="1" applyFont="1" applyFill="1">
      <alignment/>
      <protection/>
    </xf>
    <xf numFmtId="49" fontId="5" fillId="0" borderId="0" xfId="74" applyNumberFormat="1" applyFont="1">
      <alignment/>
      <protection/>
    </xf>
    <xf numFmtId="0" fontId="0" fillId="0" borderId="9" xfId="111" applyFill="1" applyBorder="1">
      <alignment/>
      <protection/>
    </xf>
    <xf numFmtId="0" fontId="0" fillId="0" borderId="12" xfId="111" applyFill="1" applyBorder="1">
      <alignment/>
      <protection/>
    </xf>
    <xf numFmtId="0" fontId="0" fillId="0" borderId="16" xfId="111" applyFill="1" applyBorder="1">
      <alignment/>
      <protection/>
    </xf>
    <xf numFmtId="0" fontId="0" fillId="0" borderId="12" xfId="111" applyBorder="1">
      <alignment/>
      <protection/>
    </xf>
    <xf numFmtId="201" fontId="0" fillId="0" borderId="0" xfId="111" applyNumberFormat="1" applyFill="1">
      <alignment/>
      <protection/>
    </xf>
    <xf numFmtId="201" fontId="0" fillId="0" borderId="1" xfId="111" applyNumberFormat="1" applyFill="1" applyBorder="1">
      <alignment/>
      <protection/>
    </xf>
    <xf numFmtId="201" fontId="0" fillId="0" borderId="17" xfId="111" applyNumberFormat="1" applyFill="1" applyBorder="1">
      <alignment/>
      <protection/>
    </xf>
    <xf numFmtId="195" fontId="0" fillId="0" borderId="1" xfId="111" applyNumberFormat="1" applyBorder="1" applyAlignment="1">
      <alignment horizontal="left"/>
      <protection/>
    </xf>
    <xf numFmtId="201" fontId="0" fillId="0" borderId="18" xfId="111" applyNumberFormat="1" applyFill="1" applyBorder="1">
      <alignment/>
      <protection/>
    </xf>
    <xf numFmtId="201" fontId="0" fillId="0" borderId="19" xfId="111" applyNumberFormat="1" applyFill="1" applyBorder="1">
      <alignment/>
      <protection/>
    </xf>
    <xf numFmtId="0" fontId="0" fillId="0" borderId="1" xfId="111" applyFill="1" applyBorder="1">
      <alignment/>
      <protection/>
    </xf>
    <xf numFmtId="188" fontId="0" fillId="0" borderId="1" xfId="111" applyNumberFormat="1" applyFill="1" applyBorder="1">
      <alignment/>
      <protection/>
    </xf>
    <xf numFmtId="0" fontId="0" fillId="0" borderId="18" xfId="111" applyBorder="1">
      <alignment/>
      <protection/>
    </xf>
    <xf numFmtId="200" fontId="0" fillId="0" borderId="1" xfId="111" applyNumberFormat="1" applyBorder="1" applyAlignment="1" quotePrefix="1">
      <alignment horizontal="right"/>
      <protection/>
    </xf>
    <xf numFmtId="0" fontId="0" fillId="0" borderId="17" xfId="111" applyBorder="1">
      <alignment/>
      <protection/>
    </xf>
    <xf numFmtId="0" fontId="0" fillId="0" borderId="20" xfId="111" applyBorder="1">
      <alignment/>
      <protection/>
    </xf>
    <xf numFmtId="188" fontId="0" fillId="0" borderId="0" xfId="111" applyNumberFormat="1">
      <alignment/>
      <protection/>
    </xf>
    <xf numFmtId="188" fontId="0" fillId="0" borderId="1" xfId="111" applyNumberFormat="1" applyBorder="1">
      <alignment/>
      <protection/>
    </xf>
    <xf numFmtId="188" fontId="0" fillId="0" borderId="17" xfId="111" applyNumberFormat="1" applyBorder="1">
      <alignment/>
      <protection/>
    </xf>
    <xf numFmtId="0" fontId="0" fillId="0" borderId="1" xfId="111" applyBorder="1">
      <alignment/>
      <protection/>
    </xf>
    <xf numFmtId="200" fontId="0" fillId="0" borderId="1" xfId="111" applyNumberFormat="1" applyBorder="1" applyAlignment="1">
      <alignment horizontal="right"/>
      <protection/>
    </xf>
    <xf numFmtId="0" fontId="1" fillId="0" borderId="0" xfId="76">
      <alignment horizontal="center" wrapText="1"/>
      <protection/>
    </xf>
    <xf numFmtId="0" fontId="1" fillId="0" borderId="9" xfId="76" applyBorder="1">
      <alignment horizontal="center" wrapText="1"/>
      <protection/>
    </xf>
    <xf numFmtId="0" fontId="1" fillId="0" borderId="12" xfId="76" applyBorder="1">
      <alignment horizontal="center" wrapText="1"/>
      <protection/>
    </xf>
    <xf numFmtId="0" fontId="1" fillId="0" borderId="16" xfId="76" applyFont="1" applyBorder="1">
      <alignment horizontal="center" wrapText="1"/>
      <protection/>
    </xf>
    <xf numFmtId="0" fontId="1" fillId="0" borderId="0" xfId="76" applyAlignment="1">
      <alignment horizontal="center" vertical="center" wrapText="1"/>
      <protection/>
    </xf>
    <xf numFmtId="0" fontId="1" fillId="0" borderId="12" xfId="76" applyBorder="1" applyAlignment="1">
      <alignment horizontal="centerContinuous" vertical="center" wrapText="1"/>
      <protection/>
    </xf>
    <xf numFmtId="0" fontId="1" fillId="0" borderId="9" xfId="76" applyBorder="1" applyAlignment="1">
      <alignment horizontal="centerContinuous" vertical="center" wrapText="1"/>
      <protection/>
    </xf>
    <xf numFmtId="0" fontId="1" fillId="0" borderId="1" xfId="76" applyBorder="1" applyAlignment="1">
      <alignment horizontal="center" vertical="center" wrapText="1"/>
      <protection/>
    </xf>
    <xf numFmtId="0" fontId="1" fillId="0" borderId="17" xfId="76" applyBorder="1" applyAlignment="1">
      <alignment horizontal="center" vertical="center" wrapText="1"/>
      <protection/>
    </xf>
    <xf numFmtId="0" fontId="0" fillId="0" borderId="21" xfId="111" applyBorder="1">
      <alignment/>
      <protection/>
    </xf>
    <xf numFmtId="0" fontId="0" fillId="0" borderId="0" xfId="111" applyAlignment="1">
      <alignment horizontal="centerContinuous"/>
      <protection/>
    </xf>
    <xf numFmtId="0" fontId="4" fillId="0" borderId="0" xfId="147">
      <alignment wrapText="1"/>
      <protection/>
    </xf>
    <xf numFmtId="0" fontId="4" fillId="0" borderId="0" xfId="147" applyFont="1" applyAlignment="1">
      <alignment horizontal="centerContinuous" wrapText="1"/>
      <protection/>
    </xf>
    <xf numFmtId="0" fontId="0" fillId="0" borderId="0" xfId="0" applyBorder="1" applyAlignment="1">
      <alignment/>
    </xf>
    <xf numFmtId="0" fontId="0" fillId="0" borderId="16" xfId="0" applyBorder="1" applyAlignment="1">
      <alignment/>
    </xf>
    <xf numFmtId="199" fontId="0" fillId="0" borderId="22" xfId="111" applyNumberFormat="1" applyFont="1" applyBorder="1" applyAlignment="1">
      <alignment horizontal="right"/>
      <protection/>
    </xf>
    <xf numFmtId="191" fontId="0" fillId="0" borderId="1" xfId="111" applyNumberFormat="1" applyFont="1" applyBorder="1" applyAlignment="1">
      <alignment horizontal="right"/>
      <protection/>
    </xf>
    <xf numFmtId="3" fontId="0" fillId="0" borderId="1" xfId="111" applyNumberFormat="1" applyFont="1" applyBorder="1" applyAlignment="1">
      <alignment horizontal="center"/>
      <protection/>
    </xf>
    <xf numFmtId="166" fontId="0" fillId="0" borderId="17" xfId="111" applyNumberFormat="1" applyFont="1" applyBorder="1" applyAlignment="1">
      <alignment horizontal="center"/>
      <protection/>
    </xf>
    <xf numFmtId="189" fontId="0" fillId="0" borderId="1" xfId="111" applyNumberFormat="1" applyFont="1" applyBorder="1" applyAlignment="1">
      <alignment horizontal="right"/>
      <protection/>
    </xf>
    <xf numFmtId="0" fontId="0" fillId="0" borderId="1" xfId="0" applyNumberFormat="1" applyBorder="1" applyAlignment="1">
      <alignment horizontal="left"/>
    </xf>
    <xf numFmtId="166" fontId="0" fillId="0" borderId="17" xfId="111" applyNumberFormat="1" applyBorder="1" applyAlignment="1">
      <alignment horizontal="center"/>
      <protection/>
    </xf>
    <xf numFmtId="199" fontId="0" fillId="0" borderId="22" xfId="0" applyNumberFormat="1" applyFont="1" applyBorder="1" applyAlignment="1">
      <alignment horizontal="right"/>
    </xf>
    <xf numFmtId="191" fontId="0" fillId="0" borderId="1" xfId="0" applyNumberFormat="1" applyFont="1" applyBorder="1" applyAlignment="1">
      <alignment horizontal="right"/>
    </xf>
    <xf numFmtId="3" fontId="0" fillId="0" borderId="1" xfId="0" applyNumberFormat="1" applyFont="1" applyBorder="1" applyAlignment="1">
      <alignment horizontal="center"/>
    </xf>
    <xf numFmtId="166" fontId="0" fillId="0" borderId="17" xfId="0" applyNumberFormat="1" applyBorder="1" applyAlignment="1">
      <alignment horizontal="center"/>
    </xf>
    <xf numFmtId="189" fontId="0" fillId="0" borderId="1" xfId="0" applyNumberFormat="1" applyFont="1" applyBorder="1" applyAlignment="1">
      <alignment horizontal="right"/>
    </xf>
    <xf numFmtId="0" fontId="1" fillId="0" borderId="0" xfId="0" applyFont="1" applyBorder="1" applyAlignment="1">
      <alignment horizontal="center" wrapText="1"/>
    </xf>
    <xf numFmtId="0" fontId="1" fillId="0" borderId="1" xfId="0" applyFont="1" applyBorder="1" applyAlignment="1">
      <alignment horizontal="center" wrapText="1"/>
    </xf>
    <xf numFmtId="0" fontId="1" fillId="0" borderId="17" xfId="0" applyFont="1" applyBorder="1" applyAlignment="1">
      <alignment horizontal="center" wrapText="1"/>
    </xf>
    <xf numFmtId="0" fontId="1" fillId="0" borderId="16" xfId="0" applyFont="1" applyBorder="1" applyAlignment="1">
      <alignment horizontal="center" wrapText="1"/>
    </xf>
    <xf numFmtId="0" fontId="1" fillId="0" borderId="0" xfId="0" applyFont="1" applyAlignment="1">
      <alignment horizontal="center" vertical="center" wrapText="1"/>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4" xfId="0" applyFont="1" applyBorder="1" applyAlignment="1">
      <alignment horizontal="centerContinuous" vertical="center" wrapText="1"/>
    </xf>
    <xf numFmtId="0" fontId="1" fillId="0" borderId="14" xfId="0" applyFont="1" applyBorder="1" applyAlignment="1">
      <alignment horizontal="centerContinuous" vertical="center" wrapText="1"/>
    </xf>
    <xf numFmtId="0" fontId="0" fillId="0" borderId="0" xfId="0" applyAlignment="1">
      <alignment horizontal="centerContinuous" wrapText="1"/>
    </xf>
    <xf numFmtId="0" fontId="4" fillId="0" borderId="0" xfId="0" applyFont="1" applyAlignment="1">
      <alignment horizontal="centerContinuous" wrapText="1"/>
    </xf>
    <xf numFmtId="0" fontId="0" fillId="0" borderId="25" xfId="0" applyBorder="1" applyAlignment="1">
      <alignment/>
    </xf>
    <xf numFmtId="215" fontId="0" fillId="0" borderId="22" xfId="0" applyNumberFormat="1" applyFont="1" applyBorder="1" applyAlignment="1">
      <alignment/>
    </xf>
    <xf numFmtId="196" fontId="0" fillId="0" borderId="1" xfId="0" applyNumberFormat="1" applyFont="1" applyBorder="1" applyAlignment="1">
      <alignment/>
    </xf>
    <xf numFmtId="196" fontId="0" fillId="0" borderId="17" xfId="0" applyNumberFormat="1" applyFont="1" applyBorder="1" applyAlignment="1">
      <alignment/>
    </xf>
    <xf numFmtId="195" fontId="0" fillId="0" borderId="1" xfId="0" applyNumberFormat="1" applyBorder="1" applyAlignment="1">
      <alignment horizontal="left"/>
    </xf>
    <xf numFmtId="196" fontId="0" fillId="0" borderId="22" xfId="0" applyNumberFormat="1" applyBorder="1" applyAlignment="1">
      <alignment/>
    </xf>
    <xf numFmtId="0" fontId="0" fillId="0" borderId="1" xfId="0" applyFont="1" applyBorder="1" applyAlignment="1">
      <alignment/>
    </xf>
    <xf numFmtId="0" fontId="0" fillId="0" borderId="22" xfId="0" applyBorder="1" applyAlignment="1">
      <alignment/>
    </xf>
    <xf numFmtId="0" fontId="0" fillId="0" borderId="17" xfId="0" applyBorder="1" applyAlignment="1">
      <alignment/>
    </xf>
    <xf numFmtId="0" fontId="1" fillId="0" borderId="26" xfId="76" applyFont="1" applyBorder="1">
      <alignment horizontal="center" wrapText="1"/>
      <protection/>
    </xf>
    <xf numFmtId="0" fontId="1" fillId="0" borderId="15" xfId="76" applyFont="1" applyBorder="1">
      <alignment horizontal="center" wrapText="1"/>
      <protection/>
    </xf>
    <xf numFmtId="0" fontId="1" fillId="0" borderId="24" xfId="76" applyBorder="1">
      <alignment horizontal="center" wrapText="1"/>
      <protection/>
    </xf>
    <xf numFmtId="0" fontId="1" fillId="0" borderId="15" xfId="76" applyBorder="1">
      <alignment horizontal="center" wrapText="1"/>
      <protection/>
    </xf>
    <xf numFmtId="0" fontId="4" fillId="0" borderId="0" xfId="147" applyBorder="1">
      <alignment wrapText="1"/>
      <protection/>
    </xf>
    <xf numFmtId="0" fontId="4" fillId="0" borderId="0" xfId="147" applyBorder="1" applyAlignment="1">
      <alignment horizontal="centerContinuous"/>
      <protection/>
    </xf>
    <xf numFmtId="0" fontId="0" fillId="0" borderId="1" xfId="0" applyBorder="1" applyAlignment="1">
      <alignment horizontal="centerContinuous"/>
    </xf>
    <xf numFmtId="0" fontId="0" fillId="0" borderId="27" xfId="0" applyBorder="1" applyAlignment="1">
      <alignment/>
    </xf>
    <xf numFmtId="189" fontId="0" fillId="0" borderId="0" xfId="111" applyNumberFormat="1" applyFont="1" applyBorder="1">
      <alignment/>
      <protection/>
    </xf>
    <xf numFmtId="189" fontId="0" fillId="0" borderId="18" xfId="111" applyNumberFormat="1" applyFont="1" applyBorder="1">
      <alignment/>
      <protection/>
    </xf>
    <xf numFmtId="194" fontId="0" fillId="0" borderId="0" xfId="111" applyNumberFormat="1" applyFont="1" applyBorder="1">
      <alignment/>
      <protection/>
    </xf>
    <xf numFmtId="194" fontId="0" fillId="0" borderId="18" xfId="111" applyNumberFormat="1" applyFont="1" applyBorder="1">
      <alignment/>
      <protection/>
    </xf>
    <xf numFmtId="165" fontId="0" fillId="0" borderId="0" xfId="111" applyNumberFormat="1" applyFont="1" applyBorder="1">
      <alignment/>
      <protection/>
    </xf>
    <xf numFmtId="165" fontId="0" fillId="0" borderId="18" xfId="111" applyNumberFormat="1" applyFont="1" applyBorder="1">
      <alignment/>
      <protection/>
    </xf>
    <xf numFmtId="0" fontId="0" fillId="0" borderId="0" xfId="111" applyFont="1" applyBorder="1">
      <alignment/>
      <protection/>
    </xf>
    <xf numFmtId="0" fontId="0" fillId="0" borderId="18" xfId="111" applyFont="1" applyBorder="1">
      <alignment/>
      <protection/>
    </xf>
    <xf numFmtId="165" fontId="0" fillId="0" borderId="0" xfId="141" applyNumberFormat="1" applyFont="1" applyBorder="1" applyAlignment="1">
      <alignment/>
    </xf>
    <xf numFmtId="165" fontId="0" fillId="0" borderId="18" xfId="141" applyNumberFormat="1" applyFont="1" applyBorder="1" applyAlignment="1">
      <alignment/>
    </xf>
    <xf numFmtId="169" fontId="0" fillId="0" borderId="1" xfId="15" applyBorder="1">
      <alignment/>
      <protection/>
    </xf>
    <xf numFmtId="170" fontId="0" fillId="0" borderId="1" xfId="28" applyBorder="1">
      <alignment/>
      <protection/>
    </xf>
    <xf numFmtId="0" fontId="0" fillId="0" borderId="18" xfId="0" applyBorder="1" applyAlignment="1">
      <alignment/>
    </xf>
    <xf numFmtId="0" fontId="1" fillId="0" borderId="0" xfId="0" applyFont="1" applyAlignment="1">
      <alignment horizontal="center" vertical="center"/>
    </xf>
    <xf numFmtId="0" fontId="1" fillId="0" borderId="14" xfId="0" applyFont="1" applyBorder="1" applyAlignment="1">
      <alignment horizontal="center" vertical="center"/>
    </xf>
    <xf numFmtId="0" fontId="1" fillId="0" borderId="28" xfId="0" applyFont="1" applyBorder="1" applyAlignment="1">
      <alignment horizontal="center" vertical="center"/>
    </xf>
    <xf numFmtId="0" fontId="1" fillId="0" borderId="15" xfId="0" applyFont="1" applyBorder="1" applyAlignment="1">
      <alignment horizontal="center" vertical="center"/>
    </xf>
    <xf numFmtId="0" fontId="5" fillId="0" borderId="0" xfId="0" applyFont="1" applyAlignment="1">
      <alignment/>
    </xf>
    <xf numFmtId="0" fontId="6" fillId="0" borderId="0" xfId="0" applyFont="1" applyAlignment="1">
      <alignment/>
    </xf>
    <xf numFmtId="216" fontId="0" fillId="0" borderId="22" xfId="0" applyNumberFormat="1" applyBorder="1" applyAlignment="1">
      <alignment/>
    </xf>
    <xf numFmtId="217" fontId="0" fillId="0" borderId="18" xfId="0" applyNumberFormat="1" applyBorder="1" applyAlignment="1">
      <alignment/>
    </xf>
    <xf numFmtId="218" fontId="0" fillId="0" borderId="18" xfId="0" applyNumberFormat="1" applyBorder="1" applyAlignment="1">
      <alignment/>
    </xf>
    <xf numFmtId="0" fontId="0" fillId="0" borderId="29" xfId="0" applyBorder="1" applyAlignment="1">
      <alignment/>
    </xf>
    <xf numFmtId="0" fontId="1" fillId="0" borderId="0" xfId="0" applyFont="1" applyAlignment="1">
      <alignment horizontal="center"/>
    </xf>
    <xf numFmtId="0" fontId="1" fillId="0" borderId="14" xfId="0" applyFont="1" applyBorder="1" applyAlignment="1">
      <alignment horizontal="center" vertical="center" wrapText="1"/>
    </xf>
    <xf numFmtId="0" fontId="0" fillId="0" borderId="0" xfId="0" applyFont="1" applyAlignment="1">
      <alignment horizontal="centerContinuous" wrapText="1"/>
    </xf>
    <xf numFmtId="0" fontId="12" fillId="0" borderId="0" xfId="0" applyFont="1" applyAlignment="1">
      <alignment horizontal="centerContinuous" wrapText="1"/>
    </xf>
    <xf numFmtId="164" fontId="5" fillId="0" borderId="0" xfId="74" applyFont="1">
      <alignment/>
      <protection/>
    </xf>
    <xf numFmtId="194" fontId="0" fillId="0" borderId="22" xfId="90" applyNumberFormat="1" applyBorder="1">
      <alignment/>
      <protection/>
    </xf>
    <xf numFmtId="188" fontId="0" fillId="0" borderId="1" xfId="90" applyNumberFormat="1" applyBorder="1">
      <alignment/>
      <protection/>
    </xf>
    <xf numFmtId="188" fontId="0" fillId="0" borderId="17" xfId="90" applyNumberFormat="1" applyBorder="1">
      <alignment/>
      <protection/>
    </xf>
    <xf numFmtId="194" fontId="0" fillId="0" borderId="29" xfId="0" applyNumberFormat="1" applyBorder="1" applyAlignment="1">
      <alignment/>
    </xf>
    <xf numFmtId="189" fontId="0" fillId="0" borderId="1" xfId="0" applyNumberFormat="1" applyBorder="1" applyAlignment="1">
      <alignment/>
    </xf>
    <xf numFmtId="188" fontId="0" fillId="0" borderId="17" xfId="0" applyNumberFormat="1" applyBorder="1" applyAlignment="1">
      <alignment/>
    </xf>
    <xf numFmtId="194" fontId="0" fillId="0" borderId="9" xfId="0" applyNumberFormat="1" applyFill="1" applyBorder="1" applyAlignment="1">
      <alignment/>
    </xf>
    <xf numFmtId="188" fontId="0" fillId="0" borderId="12" xfId="0" applyNumberFormat="1" applyFill="1" applyBorder="1" applyAlignment="1">
      <alignment/>
    </xf>
    <xf numFmtId="188" fontId="0" fillId="0" borderId="16" xfId="0" applyNumberFormat="1" applyFill="1" applyBorder="1" applyAlignment="1">
      <alignment/>
    </xf>
    <xf numFmtId="0" fontId="0" fillId="0" borderId="1" xfId="0" applyBorder="1" applyAlignment="1">
      <alignment horizontal="left"/>
    </xf>
    <xf numFmtId="192" fontId="0" fillId="0" borderId="0" xfId="0" applyNumberFormat="1" applyAlignment="1">
      <alignment/>
    </xf>
    <xf numFmtId="0" fontId="1" fillId="0" borderId="16" xfId="76" applyBorder="1">
      <alignment horizontal="center" wrapText="1"/>
      <protection/>
    </xf>
    <xf numFmtId="0" fontId="1" fillId="0" borderId="12" xfId="76" applyFont="1" applyBorder="1">
      <alignment horizontal="center" wrapText="1"/>
      <protection/>
    </xf>
    <xf numFmtId="0" fontId="4" fillId="0" borderId="21" xfId="147" applyBorder="1">
      <alignment wrapText="1"/>
      <protection/>
    </xf>
    <xf numFmtId="0" fontId="4" fillId="0" borderId="0" xfId="147" applyFill="1" applyAlignment="1">
      <alignment horizontal="centerContinuous" wrapText="1"/>
      <protection/>
    </xf>
    <xf numFmtId="0" fontId="0" fillId="0" borderId="0" xfId="147" applyFont="1" applyFill="1" applyAlignment="1">
      <alignment horizontal="centerContinuous" wrapText="1"/>
      <protection/>
    </xf>
    <xf numFmtId="0" fontId="4" fillId="0" borderId="0" xfId="147" applyAlignment="1">
      <alignment horizontal="centerContinuous" wrapText="1"/>
      <protection/>
    </xf>
    <xf numFmtId="191" fontId="0" fillId="0" borderId="25" xfId="118" applyNumberFormat="1" applyBorder="1">
      <alignment/>
      <protection/>
    </xf>
    <xf numFmtId="169" fontId="0" fillId="0" borderId="27" xfId="118" applyNumberFormat="1" applyFont="1" applyBorder="1">
      <alignment/>
      <protection/>
    </xf>
    <xf numFmtId="190" fontId="0" fillId="0" borderId="27" xfId="118" applyNumberFormat="1" applyBorder="1" applyAlignment="1">
      <alignment horizontal="center"/>
      <protection/>
    </xf>
    <xf numFmtId="191" fontId="0" fillId="0" borderId="27" xfId="118" applyNumberFormat="1" applyBorder="1" applyAlignment="1">
      <alignment horizontal="right"/>
      <protection/>
    </xf>
    <xf numFmtId="190" fontId="0" fillId="0" borderId="12" xfId="118" applyNumberFormat="1" applyBorder="1" applyAlignment="1">
      <alignment horizontal="center"/>
      <protection/>
    </xf>
    <xf numFmtId="191" fontId="0" fillId="0" borderId="0" xfId="118" applyNumberFormat="1">
      <alignment/>
      <protection/>
    </xf>
    <xf numFmtId="169" fontId="0" fillId="0" borderId="1" xfId="118" applyNumberFormat="1" applyFont="1" applyBorder="1">
      <alignment/>
      <protection/>
    </xf>
    <xf numFmtId="219" fontId="0" fillId="0" borderId="1" xfId="118" applyNumberFormat="1" applyBorder="1" applyAlignment="1">
      <alignment horizontal="right"/>
      <protection/>
    </xf>
    <xf numFmtId="191" fontId="0" fillId="0" borderId="1" xfId="118" applyNumberFormat="1" applyBorder="1" applyAlignment="1">
      <alignment horizontal="right"/>
      <protection/>
    </xf>
    <xf numFmtId="190" fontId="0" fillId="0" borderId="1" xfId="118" applyNumberFormat="1" applyBorder="1" applyAlignment="1">
      <alignment horizontal="center"/>
      <protection/>
    </xf>
    <xf numFmtId="191" fontId="0" fillId="0" borderId="1" xfId="118" applyNumberFormat="1" applyFont="1" applyBorder="1" applyAlignment="1">
      <alignment horizontal="right"/>
      <protection/>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Continuous" vertical="center"/>
    </xf>
    <xf numFmtId="0" fontId="1" fillId="0" borderId="15" xfId="0" applyFont="1" applyBorder="1" applyAlignment="1">
      <alignment horizontal="centerContinuous" vertical="center"/>
    </xf>
    <xf numFmtId="0" fontId="0" fillId="0" borderId="0" xfId="111" applyFill="1" applyAlignment="1">
      <alignment horizontal="centerContinuous"/>
      <protection/>
    </xf>
    <xf numFmtId="0" fontId="0" fillId="0" borderId="0" xfId="111" applyFont="1" applyFill="1" applyAlignment="1">
      <alignment horizontal="centerContinuous"/>
      <protection/>
    </xf>
    <xf numFmtId="17" fontId="0" fillId="0" borderId="0" xfId="0" applyNumberFormat="1" applyAlignment="1">
      <alignment/>
    </xf>
    <xf numFmtId="193" fontId="0" fillId="0" borderId="0" xfId="0" applyNumberFormat="1" applyBorder="1" applyAlignment="1">
      <alignment/>
    </xf>
    <xf numFmtId="169" fontId="0" fillId="0" borderId="0" xfId="0" applyNumberFormat="1" applyBorder="1" applyAlignment="1">
      <alignment/>
    </xf>
    <xf numFmtId="193" fontId="0" fillId="0" borderId="9" xfId="0" applyNumberFormat="1" applyBorder="1" applyAlignment="1">
      <alignment/>
    </xf>
    <xf numFmtId="169" fontId="0" fillId="0" borderId="27" xfId="0" applyNumberFormat="1" applyBorder="1" applyAlignment="1">
      <alignment/>
    </xf>
    <xf numFmtId="193" fontId="0" fillId="0" borderId="27" xfId="0" applyNumberFormat="1" applyBorder="1" applyAlignment="1">
      <alignment/>
    </xf>
    <xf numFmtId="193" fontId="0" fillId="0" borderId="0" xfId="90" applyNumberFormat="1">
      <alignment/>
      <protection/>
    </xf>
    <xf numFmtId="169" fontId="0" fillId="0" borderId="1" xfId="90" applyNumberFormat="1" applyBorder="1">
      <alignment/>
      <protection/>
    </xf>
    <xf numFmtId="220" fontId="0" fillId="0" borderId="1" xfId="90" applyNumberFormat="1" applyBorder="1" applyAlignment="1">
      <alignment horizontal="right"/>
      <protection/>
    </xf>
    <xf numFmtId="193" fontId="0" fillId="0" borderId="1" xfId="111" applyNumberFormat="1" applyBorder="1">
      <alignment/>
      <protection/>
    </xf>
    <xf numFmtId="169" fontId="0" fillId="0" borderId="1" xfId="111" applyNumberFormat="1" applyBorder="1">
      <alignment/>
      <protection/>
    </xf>
    <xf numFmtId="190" fontId="0" fillId="0" borderId="1" xfId="111" applyNumberFormat="1" applyBorder="1" applyAlignment="1">
      <alignment horizontal="center"/>
      <protection/>
    </xf>
    <xf numFmtId="220" fontId="0" fillId="0" borderId="1" xfId="111" applyNumberFormat="1" applyBorder="1" applyAlignment="1">
      <alignment horizontal="right"/>
      <protection/>
    </xf>
    <xf numFmtId="0" fontId="1" fillId="0" borderId="0" xfId="0" applyFont="1" applyAlignment="1">
      <alignment/>
    </xf>
    <xf numFmtId="221" fontId="0" fillId="0" borderId="0" xfId="0" applyNumberFormat="1" applyAlignment="1">
      <alignment/>
    </xf>
    <xf numFmtId="221" fontId="0" fillId="0" borderId="12" xfId="0" applyNumberFormat="1" applyBorder="1" applyAlignment="1">
      <alignment/>
    </xf>
    <xf numFmtId="166" fontId="0" fillId="0" borderId="0" xfId="0" applyNumberFormat="1" applyAlignment="1">
      <alignment horizontal="center"/>
    </xf>
    <xf numFmtId="222" fontId="0" fillId="0" borderId="1" xfId="0" applyNumberFormat="1" applyBorder="1" applyAlignment="1">
      <alignment horizontal="right"/>
    </xf>
    <xf numFmtId="222" fontId="0" fillId="0" borderId="1" xfId="0" applyNumberFormat="1" applyBorder="1" applyAlignment="1">
      <alignment/>
    </xf>
    <xf numFmtId="192" fontId="0" fillId="0" borderId="17" xfId="0" applyNumberFormat="1" applyBorder="1" applyAlignment="1">
      <alignment horizontal="right"/>
    </xf>
    <xf numFmtId="179" fontId="0" fillId="0" borderId="1" xfId="0" applyNumberFormat="1" applyBorder="1" applyAlignment="1">
      <alignment horizontal="left"/>
    </xf>
    <xf numFmtId="1" fontId="0" fillId="0" borderId="1" xfId="0" applyNumberFormat="1" applyBorder="1" applyAlignment="1">
      <alignment horizontal="left"/>
    </xf>
    <xf numFmtId="185" fontId="0" fillId="0" borderId="1" xfId="0" applyNumberFormat="1" applyBorder="1" applyAlignment="1" quotePrefix="1">
      <alignment horizontal="right"/>
    </xf>
    <xf numFmtId="221" fontId="0" fillId="0" borderId="1" xfId="0" applyNumberFormat="1" applyBorder="1" applyAlignment="1">
      <alignment/>
    </xf>
    <xf numFmtId="0" fontId="1" fillId="0" borderId="14" xfId="0" applyFont="1" applyBorder="1" applyAlignment="1">
      <alignment horizontal="center" wrapText="1"/>
    </xf>
    <xf numFmtId="0" fontId="1" fillId="0" borderId="28" xfId="0" applyFont="1" applyBorder="1" applyAlignment="1">
      <alignment horizontal="center" wrapText="1"/>
    </xf>
    <xf numFmtId="0" fontId="1" fillId="0" borderId="15" xfId="0" applyFont="1" applyBorder="1" applyAlignment="1">
      <alignment horizontal="center" wrapText="1"/>
    </xf>
    <xf numFmtId="221" fontId="1" fillId="0" borderId="15" xfId="0" applyNumberFormat="1" applyFont="1" applyBorder="1" applyAlignment="1">
      <alignment horizontal="center" wrapText="1"/>
    </xf>
    <xf numFmtId="0" fontId="1" fillId="0" borderId="24" xfId="0" applyFont="1" applyBorder="1" applyAlignment="1">
      <alignment horizontal="center" wrapText="1"/>
    </xf>
    <xf numFmtId="221" fontId="0" fillId="0" borderId="0" xfId="0" applyNumberFormat="1" applyAlignment="1">
      <alignment horizontal="centerContinuous"/>
    </xf>
    <xf numFmtId="0" fontId="0" fillId="0" borderId="0" xfId="0" applyFont="1" applyAlignment="1">
      <alignment horizontal="centerContinuous"/>
    </xf>
    <xf numFmtId="0" fontId="13" fillId="0" borderId="0" xfId="0" applyFont="1" applyAlignment="1">
      <alignment/>
    </xf>
    <xf numFmtId="6" fontId="0" fillId="0" borderId="0" xfId="0" applyNumberFormat="1" applyAlignment="1">
      <alignment horizontal="centerContinuous" wrapText="1"/>
    </xf>
    <xf numFmtId="221" fontId="0" fillId="0" borderId="0" xfId="0" applyNumberFormat="1" applyAlignment="1">
      <alignment horizontal="centerContinuous" wrapText="1"/>
    </xf>
    <xf numFmtId="6" fontId="4" fillId="0" borderId="0" xfId="0" applyNumberFormat="1" applyFont="1" applyAlignment="1">
      <alignment horizontal="centerContinuous" wrapText="1"/>
    </xf>
    <xf numFmtId="0" fontId="5" fillId="0" borderId="0" xfId="0" applyFont="1" applyAlignment="1" quotePrefix="1">
      <alignment/>
    </xf>
    <xf numFmtId="49" fontId="5" fillId="0" borderId="0" xfId="74" applyNumberFormat="1" applyFont="1" applyAlignment="1">
      <alignment horizontal="left"/>
      <protection/>
    </xf>
    <xf numFmtId="170" fontId="5" fillId="0" borderId="0" xfId="0" applyNumberFormat="1" applyFont="1" applyAlignment="1">
      <alignment/>
    </xf>
    <xf numFmtId="181" fontId="0" fillId="0" borderId="0" xfId="0" applyNumberFormat="1" applyAlignment="1">
      <alignment horizontal="right"/>
    </xf>
    <xf numFmtId="181" fontId="0" fillId="0" borderId="1" xfId="0" applyNumberFormat="1" applyBorder="1" applyAlignment="1">
      <alignment horizontal="right"/>
    </xf>
    <xf numFmtId="214" fontId="0" fillId="0" borderId="17" xfId="0" applyNumberFormat="1" applyBorder="1" applyAlignment="1">
      <alignment horizontal="right"/>
    </xf>
    <xf numFmtId="167" fontId="0" fillId="0" borderId="1" xfId="0" applyNumberFormat="1" applyBorder="1" applyAlignment="1">
      <alignment/>
    </xf>
    <xf numFmtId="167" fontId="0" fillId="0" borderId="17" xfId="0" applyNumberFormat="1" applyBorder="1" applyAlignment="1">
      <alignment/>
    </xf>
    <xf numFmtId="1" fontId="0" fillId="0" borderId="1" xfId="0" applyNumberFormat="1" applyFont="1" applyBorder="1" applyAlignment="1">
      <alignment horizontal="left"/>
    </xf>
    <xf numFmtId="181" fontId="0" fillId="0" borderId="17" xfId="0" applyNumberFormat="1" applyFont="1" applyBorder="1" applyAlignment="1" quotePrefix="1">
      <alignment horizontal="right"/>
    </xf>
    <xf numFmtId="181" fontId="0" fillId="0" borderId="1" xfId="0" applyNumberFormat="1" applyFont="1" applyBorder="1" applyAlignment="1" quotePrefix="1">
      <alignment horizontal="right"/>
    </xf>
    <xf numFmtId="167" fontId="0" fillId="0" borderId="0" xfId="0" applyNumberFormat="1" applyAlignment="1">
      <alignment/>
    </xf>
    <xf numFmtId="223" fontId="0" fillId="0" borderId="17" xfId="0" applyNumberFormat="1" applyBorder="1" applyAlignment="1">
      <alignment/>
    </xf>
    <xf numFmtId="221" fontId="1" fillId="0" borderId="12" xfId="0" applyNumberFormat="1" applyFont="1" applyBorder="1" applyAlignment="1">
      <alignment horizontal="center" wrapText="1"/>
    </xf>
    <xf numFmtId="0" fontId="1" fillId="0" borderId="12" xfId="0" applyFont="1" applyBorder="1" applyAlignment="1">
      <alignment horizontal="center" wrapText="1"/>
    </xf>
    <xf numFmtId="0" fontId="1" fillId="0" borderId="0" xfId="0" applyFont="1" applyAlignment="1">
      <alignment vertical="center"/>
    </xf>
    <xf numFmtId="221" fontId="1" fillId="0" borderId="14" xfId="0" applyNumberFormat="1" applyFont="1" applyBorder="1" applyAlignment="1">
      <alignment horizontal="centerContinuous" vertical="center"/>
    </xf>
    <xf numFmtId="0" fontId="1" fillId="0" borderId="14" xfId="0" applyFont="1" applyBorder="1" applyAlignment="1">
      <alignment horizontal="centerContinuous" vertical="center"/>
    </xf>
    <xf numFmtId="0" fontId="1" fillId="0" borderId="13" xfId="0" applyFont="1" applyBorder="1" applyAlignment="1">
      <alignment vertical="center"/>
    </xf>
    <xf numFmtId="49" fontId="5" fillId="0" borderId="0" xfId="0" applyNumberFormat="1" applyFont="1" applyAlignment="1">
      <alignment horizontal="left"/>
    </xf>
    <xf numFmtId="49" fontId="6" fillId="0" borderId="0" xfId="74" applyNumberFormat="1" applyFont="1">
      <alignment/>
      <protection/>
    </xf>
    <xf numFmtId="164" fontId="5" fillId="0" borderId="0" xfId="74" quotePrefix="1">
      <alignment/>
      <protection/>
    </xf>
    <xf numFmtId="224" fontId="0" fillId="0" borderId="0" xfId="0" applyNumberFormat="1" applyFont="1" applyBorder="1" applyAlignment="1">
      <alignment/>
    </xf>
    <xf numFmtId="224" fontId="0" fillId="0" borderId="20" xfId="0" applyNumberFormat="1" applyFont="1" applyBorder="1" applyAlignment="1">
      <alignment/>
    </xf>
    <xf numFmtId="224" fontId="0" fillId="0" borderId="17" xfId="0" applyNumberFormat="1" applyFont="1" applyBorder="1" applyAlignment="1">
      <alignment/>
    </xf>
    <xf numFmtId="225" fontId="0" fillId="0" borderId="0" xfId="0" applyNumberFormat="1" applyFont="1" applyBorder="1" applyAlignment="1">
      <alignment/>
    </xf>
    <xf numFmtId="225" fontId="0" fillId="0" borderId="20" xfId="0" applyNumberFormat="1" applyFont="1" applyBorder="1" applyAlignment="1">
      <alignment/>
    </xf>
    <xf numFmtId="225" fontId="0" fillId="0" borderId="17" xfId="0" applyNumberFormat="1" applyFont="1" applyBorder="1" applyAlignment="1">
      <alignment/>
    </xf>
    <xf numFmtId="224" fontId="0" fillId="0" borderId="9" xfId="0" applyNumberFormat="1" applyFont="1" applyBorder="1" applyAlignment="1">
      <alignment/>
    </xf>
    <xf numFmtId="224" fontId="0" fillId="0" borderId="30" xfId="0" applyNumberFormat="1" applyFont="1" applyBorder="1" applyAlignment="1">
      <alignment/>
    </xf>
    <xf numFmtId="224" fontId="0" fillId="0" borderId="31" xfId="0" applyNumberFormat="1" applyFont="1" applyBorder="1" applyAlignment="1">
      <alignment/>
    </xf>
    <xf numFmtId="1" fontId="0" fillId="0" borderId="1" xfId="0" applyNumberFormat="1" applyBorder="1" applyAlignment="1">
      <alignment horizontal="center"/>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58" fillId="0" borderId="0" xfId="0" applyFont="1" applyAlignment="1">
      <alignment horizontal="centerContinuous"/>
    </xf>
    <xf numFmtId="0" fontId="58" fillId="0" borderId="0" xfId="0" applyFont="1" applyAlignment="1">
      <alignment/>
    </xf>
    <xf numFmtId="6" fontId="58" fillId="0" borderId="0" xfId="0" applyNumberFormat="1" applyFont="1" applyAlignment="1">
      <alignment horizontal="centerContinuous" wrapText="1"/>
    </xf>
    <xf numFmtId="6" fontId="62" fillId="0" borderId="0" xfId="0" applyNumberFormat="1" applyFont="1" applyAlignment="1">
      <alignment horizontal="centerContinuous" wrapText="1"/>
    </xf>
    <xf numFmtId="226" fontId="0" fillId="0" borderId="22" xfId="0" applyNumberFormat="1" applyBorder="1" applyAlignment="1">
      <alignment/>
    </xf>
    <xf numFmtId="227" fontId="0" fillId="0" borderId="20" xfId="0" applyNumberFormat="1" applyBorder="1" applyAlignment="1">
      <alignment/>
    </xf>
    <xf numFmtId="228" fontId="0" fillId="0" borderId="17" xfId="0" applyNumberFormat="1" applyBorder="1" applyAlignment="1">
      <alignment/>
    </xf>
    <xf numFmtId="229" fontId="0" fillId="0" borderId="1" xfId="0" applyNumberFormat="1" applyBorder="1" applyAlignment="1">
      <alignment/>
    </xf>
    <xf numFmtId="229" fontId="0" fillId="0" borderId="17" xfId="0" applyNumberFormat="1" applyBorder="1" applyAlignment="1">
      <alignment/>
    </xf>
    <xf numFmtId="180" fontId="0" fillId="0" borderId="22" xfId="0" applyNumberFormat="1" applyBorder="1" applyAlignment="1">
      <alignment horizontal="right"/>
    </xf>
    <xf numFmtId="181" fontId="0" fillId="0" borderId="32" xfId="0" applyNumberFormat="1" applyBorder="1" applyAlignment="1">
      <alignment horizontal="right"/>
    </xf>
    <xf numFmtId="221" fontId="0" fillId="0" borderId="0" xfId="0" applyNumberFormat="1" applyFill="1" applyAlignment="1">
      <alignment/>
    </xf>
    <xf numFmtId="183" fontId="0" fillId="0" borderId="25" xfId="0" applyNumberFormat="1" applyFill="1" applyBorder="1" applyAlignment="1">
      <alignment/>
    </xf>
    <xf numFmtId="183" fontId="0" fillId="0" borderId="30" xfId="0" applyNumberFormat="1" applyFill="1" applyBorder="1" applyAlignment="1">
      <alignment/>
    </xf>
    <xf numFmtId="0" fontId="0" fillId="0" borderId="25" xfId="0" applyFill="1" applyBorder="1" applyAlignment="1">
      <alignment/>
    </xf>
    <xf numFmtId="188" fontId="0" fillId="0" borderId="22" xfId="0" applyNumberFormat="1" applyFill="1" applyBorder="1" applyAlignment="1">
      <alignment/>
    </xf>
    <xf numFmtId="188" fontId="0" fillId="0" borderId="20" xfId="0" applyNumberFormat="1" applyFill="1" applyBorder="1" applyAlignment="1">
      <alignment/>
    </xf>
    <xf numFmtId="188" fontId="0" fillId="0" borderId="17" xfId="0" applyNumberFormat="1" applyFill="1" applyBorder="1" applyAlignment="1">
      <alignment/>
    </xf>
    <xf numFmtId="229" fontId="0" fillId="0" borderId="1" xfId="0" applyNumberFormat="1" applyFill="1" applyBorder="1" applyAlignment="1">
      <alignment/>
    </xf>
    <xf numFmtId="229" fontId="0" fillId="0" borderId="17" xfId="0" applyNumberFormat="1" applyFill="1" applyBorder="1" applyAlignment="1">
      <alignment/>
    </xf>
    <xf numFmtId="221" fontId="0" fillId="0" borderId="1" xfId="0" applyNumberFormat="1" applyFont="1" applyFill="1" applyBorder="1" applyAlignment="1">
      <alignment/>
    </xf>
    <xf numFmtId="0" fontId="0" fillId="0" borderId="17" xfId="0" applyFill="1" applyBorder="1" applyAlignment="1">
      <alignment/>
    </xf>
    <xf numFmtId="0" fontId="1" fillId="0" borderId="0" xfId="0" applyFont="1" applyFill="1" applyAlignment="1">
      <alignment horizontal="center" wrapText="1"/>
    </xf>
    <xf numFmtId="0" fontId="1" fillId="0" borderId="9" xfId="0" applyFont="1" applyFill="1" applyBorder="1" applyAlignment="1">
      <alignment horizontal="center" wrapText="1"/>
    </xf>
    <xf numFmtId="221" fontId="1" fillId="0" borderId="12" xfId="0" applyNumberFormat="1" applyFont="1" applyFill="1" applyBorder="1" applyAlignment="1">
      <alignment horizontal="center" wrapText="1"/>
    </xf>
    <xf numFmtId="0" fontId="1" fillId="0" borderId="16" xfId="0" applyFont="1" applyFill="1" applyBorder="1" applyAlignment="1">
      <alignment horizontal="center" wrapText="1"/>
    </xf>
    <xf numFmtId="0" fontId="1" fillId="0" borderId="0" xfId="0" applyFont="1" applyFill="1" applyAlignment="1">
      <alignment vertical="center"/>
    </xf>
    <xf numFmtId="0" fontId="1" fillId="0" borderId="14" xfId="0" applyFont="1" applyFill="1" applyBorder="1" applyAlignment="1">
      <alignment horizontal="centerContinuous" wrapText="1"/>
    </xf>
    <xf numFmtId="221" fontId="1" fillId="0" borderId="14" xfId="0" applyNumberFormat="1" applyFont="1" applyFill="1" applyBorder="1" applyAlignment="1">
      <alignment horizontal="centerContinuous" wrapText="1"/>
    </xf>
    <xf numFmtId="0" fontId="1" fillId="0" borderId="14" xfId="0" applyFont="1" applyFill="1" applyBorder="1" applyAlignment="1">
      <alignment horizontal="centerContinuous" wrapText="1"/>
    </xf>
    <xf numFmtId="6" fontId="0" fillId="0" borderId="0" xfId="0" applyNumberFormat="1" applyFill="1" applyAlignment="1">
      <alignment horizontal="centerContinuous" wrapText="1"/>
    </xf>
    <xf numFmtId="221" fontId="0" fillId="0" borderId="0" xfId="0" applyNumberFormat="1" applyFill="1" applyAlignment="1">
      <alignment horizontal="centerContinuous" wrapText="1"/>
    </xf>
    <xf numFmtId="183" fontId="0" fillId="0" borderId="9" xfId="0" applyNumberFormat="1" applyBorder="1" applyAlignment="1">
      <alignment/>
    </xf>
    <xf numFmtId="183" fontId="0" fillId="0" borderId="0" xfId="0" applyNumberFormat="1" applyBorder="1" applyAlignment="1">
      <alignment/>
    </xf>
    <xf numFmtId="183" fontId="0" fillId="0" borderId="20" xfId="0" applyNumberFormat="1" applyFill="1" applyBorder="1" applyAlignment="1">
      <alignment/>
    </xf>
    <xf numFmtId="183" fontId="0" fillId="0" borderId="17" xfId="0" applyNumberFormat="1" applyFill="1" applyBorder="1" applyAlignment="1">
      <alignment/>
    </xf>
    <xf numFmtId="167" fontId="0" fillId="0" borderId="20" xfId="0" applyNumberFormat="1" applyFill="1" applyBorder="1" applyAlignment="1">
      <alignment/>
    </xf>
    <xf numFmtId="167" fontId="0" fillId="0" borderId="17" xfId="0" applyNumberFormat="1" applyFill="1" applyBorder="1" applyAlignment="1">
      <alignment/>
    </xf>
    <xf numFmtId="1" fontId="0" fillId="0" borderId="1" xfId="0" applyNumberFormat="1" applyBorder="1" applyAlignment="1" quotePrefix="1">
      <alignment horizontal="left"/>
    </xf>
    <xf numFmtId="221" fontId="1" fillId="0" borderId="14" xfId="0" applyNumberFormat="1" applyFont="1" applyBorder="1" applyAlignment="1">
      <alignment horizontal="centerContinuous" wrapText="1"/>
    </xf>
    <xf numFmtId="6" fontId="4" fillId="0" borderId="0" xfId="0" applyNumberFormat="1" applyFont="1" applyFill="1" applyAlignment="1">
      <alignment horizontal="centerContinuous" wrapText="1"/>
    </xf>
    <xf numFmtId="186" fontId="0" fillId="0" borderId="0" xfId="0" applyNumberFormat="1" applyAlignment="1">
      <alignment/>
    </xf>
    <xf numFmtId="49" fontId="5" fillId="0" borderId="0" xfId="74" applyNumberFormat="1">
      <alignment/>
      <protection/>
    </xf>
    <xf numFmtId="186" fontId="0" fillId="0" borderId="25" xfId="0" applyNumberFormat="1" applyBorder="1" applyAlignment="1">
      <alignment/>
    </xf>
    <xf numFmtId="211" fontId="0" fillId="0" borderId="22" xfId="111" applyNumberFormat="1" applyBorder="1">
      <alignment/>
      <protection/>
    </xf>
    <xf numFmtId="169" fontId="0" fillId="0" borderId="0" xfId="15" applyBorder="1">
      <alignment/>
      <protection/>
    </xf>
    <xf numFmtId="199" fontId="0" fillId="0" borderId="22" xfId="111" applyNumberFormat="1" applyBorder="1">
      <alignment/>
      <protection/>
    </xf>
    <xf numFmtId="186" fontId="0" fillId="0" borderId="22" xfId="111" applyNumberFormat="1" applyBorder="1">
      <alignment/>
      <protection/>
    </xf>
    <xf numFmtId="213" fontId="0" fillId="0" borderId="0" xfId="0" applyNumberFormat="1" applyFont="1" applyFill="1" applyBorder="1" applyAlignment="1">
      <alignment horizontal="left"/>
    </xf>
    <xf numFmtId="0" fontId="0" fillId="0" borderId="0" xfId="0" applyFont="1" applyBorder="1" applyAlignment="1">
      <alignment/>
    </xf>
    <xf numFmtId="212" fontId="0" fillId="0" borderId="0" xfId="0" applyNumberFormat="1" applyFont="1" applyFill="1" applyBorder="1" applyAlignment="1">
      <alignment horizontal="right"/>
    </xf>
    <xf numFmtId="49" fontId="0" fillId="0" borderId="0" xfId="0" applyNumberFormat="1" applyBorder="1" applyAlignment="1">
      <alignment horizontal="left"/>
    </xf>
    <xf numFmtId="186" fontId="0" fillId="0" borderId="22" xfId="0" applyNumberFormat="1" applyBorder="1" applyAlignment="1">
      <alignment/>
    </xf>
    <xf numFmtId="0" fontId="1" fillId="0" borderId="26" xfId="76" applyBorder="1" applyAlignment="1">
      <alignment horizontal="center" vertical="center" wrapText="1"/>
      <protection/>
    </xf>
    <xf numFmtId="186" fontId="0" fillId="0" borderId="21" xfId="0" applyNumberFormat="1" applyBorder="1" applyAlignment="1">
      <alignment/>
    </xf>
    <xf numFmtId="0" fontId="0" fillId="0" borderId="21" xfId="0" applyBorder="1" applyAlignment="1">
      <alignment/>
    </xf>
    <xf numFmtId="186" fontId="0" fillId="0" borderId="0" xfId="0" applyNumberFormat="1" applyAlignment="1">
      <alignment horizontal="centerContinuous"/>
    </xf>
    <xf numFmtId="49" fontId="5" fillId="0" borderId="0" xfId="111" applyNumberFormat="1" applyFont="1" applyAlignment="1">
      <alignment/>
      <protection/>
    </xf>
    <xf numFmtId="49" fontId="5" fillId="0" borderId="0" xfId="0" applyNumberFormat="1" applyFont="1" applyAlignment="1">
      <alignment/>
    </xf>
    <xf numFmtId="164" fontId="5" fillId="0" borderId="0" xfId="0" applyNumberFormat="1" applyFont="1" applyAlignment="1">
      <alignment/>
    </xf>
    <xf numFmtId="193" fontId="0" fillId="0" borderId="0" xfId="0" applyNumberFormat="1" applyAlignment="1" applyProtection="1">
      <alignment/>
      <protection locked="0"/>
    </xf>
    <xf numFmtId="193" fontId="0" fillId="0" borderId="0" xfId="0" applyNumberFormat="1" applyBorder="1" applyAlignment="1" applyProtection="1">
      <alignment/>
      <protection locked="0"/>
    </xf>
    <xf numFmtId="202" fontId="0" fillId="0" borderId="0" xfId="0" applyNumberFormat="1" applyBorder="1" applyAlignment="1">
      <alignment/>
    </xf>
    <xf numFmtId="193" fontId="0" fillId="0" borderId="9" xfId="0" applyNumberFormat="1" applyBorder="1" applyAlignment="1" applyProtection="1">
      <alignment/>
      <protection locked="0"/>
    </xf>
    <xf numFmtId="193" fontId="0" fillId="0" borderId="12" xfId="0" applyNumberFormat="1" applyBorder="1" applyAlignment="1" applyProtection="1">
      <alignment/>
      <protection locked="0"/>
    </xf>
    <xf numFmtId="193" fontId="0" fillId="0" borderId="16" xfId="0" applyNumberFormat="1" applyBorder="1" applyAlignment="1">
      <alignment/>
    </xf>
    <xf numFmtId="169" fontId="0" fillId="0" borderId="12" xfId="0" applyNumberFormat="1" applyBorder="1" applyAlignment="1">
      <alignment/>
    </xf>
    <xf numFmtId="193" fontId="0" fillId="0" borderId="22" xfId="90" applyNumberFormat="1" applyBorder="1">
      <alignment/>
      <protection/>
    </xf>
    <xf numFmtId="193" fontId="0" fillId="0" borderId="1" xfId="90" applyNumberFormat="1" applyBorder="1">
      <alignment/>
      <protection/>
    </xf>
    <xf numFmtId="193" fontId="0" fillId="0" borderId="17" xfId="90" applyNumberFormat="1" applyBorder="1">
      <alignment/>
      <protection/>
    </xf>
    <xf numFmtId="170" fontId="0" fillId="0" borderId="1" xfId="111" applyNumberFormat="1" applyBorder="1">
      <alignment/>
      <protection/>
    </xf>
    <xf numFmtId="169" fontId="0" fillId="0" borderId="1" xfId="111" applyNumberFormat="1" applyFont="1" applyBorder="1" applyAlignment="1">
      <alignment wrapText="1"/>
      <protection/>
    </xf>
    <xf numFmtId="169" fontId="0" fillId="0" borderId="1" xfId="111" applyNumberFormat="1" applyBorder="1" applyAlignment="1">
      <alignment wrapText="1"/>
      <protection/>
    </xf>
    <xf numFmtId="170" fontId="0" fillId="0" borderId="1" xfId="111" applyNumberFormat="1" applyBorder="1" applyAlignment="1">
      <alignment wrapText="1"/>
      <protection/>
    </xf>
    <xf numFmtId="206" fontId="0" fillId="0" borderId="1" xfId="111" applyNumberFormat="1" applyBorder="1">
      <alignment/>
      <protection/>
    </xf>
    <xf numFmtId="214" fontId="0" fillId="0" borderId="22" xfId="0" applyNumberFormat="1" applyBorder="1" applyAlignment="1">
      <alignment horizontal="right"/>
    </xf>
    <xf numFmtId="214" fontId="0" fillId="0" borderId="1" xfId="0" applyNumberFormat="1" applyBorder="1" applyAlignment="1">
      <alignment horizontal="right"/>
    </xf>
    <xf numFmtId="206" fontId="0" fillId="0" borderId="1" xfId="111" applyNumberFormat="1" applyFont="1" applyBorder="1">
      <alignment/>
      <protection/>
    </xf>
    <xf numFmtId="193" fontId="0" fillId="0" borderId="29" xfId="90" applyNumberFormat="1" applyBorder="1">
      <alignment/>
      <protection/>
    </xf>
    <xf numFmtId="0" fontId="0" fillId="0" borderId="33" xfId="90" applyBorder="1">
      <alignment/>
      <protection/>
    </xf>
    <xf numFmtId="0" fontId="0" fillId="0" borderId="1" xfId="90" applyBorder="1">
      <alignment/>
      <protection/>
    </xf>
    <xf numFmtId="193" fontId="0" fillId="0" borderId="9" xfId="90" applyNumberFormat="1" applyBorder="1">
      <alignment/>
      <protection/>
    </xf>
    <xf numFmtId="193" fontId="0" fillId="0" borderId="30" xfId="90" applyNumberFormat="1" applyBorder="1">
      <alignment/>
      <protection/>
    </xf>
    <xf numFmtId="193" fontId="0" fillId="0" borderId="31" xfId="90" applyNumberFormat="1" applyFont="1" applyFill="1" applyBorder="1">
      <alignment/>
      <protection/>
    </xf>
    <xf numFmtId="0" fontId="0" fillId="0" borderId="1" xfId="90" applyBorder="1" applyAlignment="1">
      <alignment horizontal="center"/>
      <protection/>
    </xf>
    <xf numFmtId="0" fontId="0" fillId="0" borderId="17" xfId="0" applyFont="1" applyBorder="1" applyAlignment="1">
      <alignment/>
    </xf>
    <xf numFmtId="0" fontId="1" fillId="0" borderId="24" xfId="0" applyFont="1" applyBorder="1" applyAlignment="1">
      <alignment horizontal="center" vertical="center"/>
    </xf>
    <xf numFmtId="49" fontId="0" fillId="0" borderId="0" xfId="0" applyNumberFormat="1" applyAlignment="1">
      <alignment/>
    </xf>
    <xf numFmtId="0" fontId="0" fillId="0" borderId="0" xfId="0" applyAlignment="1">
      <alignment horizontal="right"/>
    </xf>
    <xf numFmtId="14" fontId="0" fillId="0" borderId="0" xfId="0" applyNumberFormat="1" applyAlignment="1">
      <alignment/>
    </xf>
    <xf numFmtId="49" fontId="6" fillId="0" borderId="0" xfId="0" applyNumberFormat="1" applyFont="1" applyAlignment="1">
      <alignment/>
    </xf>
    <xf numFmtId="49" fontId="0" fillId="0" borderId="12" xfId="0" applyNumberFormat="1" applyBorder="1" applyAlignment="1">
      <alignment/>
    </xf>
    <xf numFmtId="179" fontId="0" fillId="0" borderId="1" xfId="0" applyNumberFormat="1" applyBorder="1" applyAlignment="1">
      <alignment/>
    </xf>
    <xf numFmtId="185" fontId="0" fillId="0" borderId="0" xfId="0" applyNumberFormat="1" applyAlignment="1">
      <alignment horizontal="right"/>
    </xf>
    <xf numFmtId="206" fontId="0" fillId="0" borderId="1" xfId="0" applyNumberFormat="1" applyBorder="1" applyAlignment="1">
      <alignment wrapText="1"/>
    </xf>
    <xf numFmtId="179" fontId="0" fillId="0" borderId="0" xfId="0" applyNumberFormat="1" applyAlignment="1">
      <alignment/>
    </xf>
    <xf numFmtId="179" fontId="0" fillId="0" borderId="1" xfId="0" applyNumberFormat="1" applyBorder="1" applyAlignment="1">
      <alignment wrapText="1"/>
    </xf>
    <xf numFmtId="49" fontId="0" fillId="0" borderId="1" xfId="0" applyNumberFormat="1" applyBorder="1" applyAlignment="1">
      <alignment/>
    </xf>
    <xf numFmtId="0" fontId="1" fillId="0" borderId="14" xfId="0" applyFont="1" applyBorder="1" applyAlignment="1">
      <alignment horizontal="center"/>
    </xf>
    <xf numFmtId="0" fontId="1" fillId="0" borderId="15" xfId="0" applyFont="1" applyBorder="1" applyAlignment="1">
      <alignment horizontal="center"/>
    </xf>
    <xf numFmtId="49" fontId="1" fillId="0" borderId="28" xfId="0" applyNumberFormat="1" applyFont="1" applyBorder="1" applyAlignment="1">
      <alignment horizontal="centerContinuous"/>
    </xf>
    <xf numFmtId="49" fontId="0" fillId="0" borderId="0" xfId="0" applyNumberFormat="1" applyAlignment="1">
      <alignment horizontal="centerContinuous"/>
    </xf>
    <xf numFmtId="49" fontId="0" fillId="0" borderId="0" xfId="0" applyNumberFormat="1" applyFont="1" applyAlignment="1">
      <alignment horizontal="centerContinuous"/>
    </xf>
    <xf numFmtId="49" fontId="0" fillId="0" borderId="0" xfId="0" applyNumberFormat="1" applyFont="1" applyAlignment="1">
      <alignment/>
    </xf>
    <xf numFmtId="49" fontId="4" fillId="0" borderId="0" xfId="0" applyNumberFormat="1" applyFont="1" applyAlignment="1">
      <alignment horizontal="centerContinuous" wrapText="1"/>
    </xf>
    <xf numFmtId="0" fontId="0" fillId="0" borderId="0" xfId="0" applyAlignment="1" quotePrefix="1">
      <alignment horizontal="right"/>
    </xf>
    <xf numFmtId="49" fontId="0" fillId="0" borderId="9" xfId="0" applyNumberFormat="1" applyBorder="1" applyAlignment="1">
      <alignment/>
    </xf>
    <xf numFmtId="226" fontId="0" fillId="0" borderId="0" xfId="0" applyNumberFormat="1" applyAlignment="1">
      <alignment/>
    </xf>
    <xf numFmtId="179" fontId="0" fillId="0" borderId="1" xfId="0" applyNumberFormat="1" applyFont="1" applyBorder="1" applyAlignment="1">
      <alignment/>
    </xf>
    <xf numFmtId="49" fontId="0" fillId="0" borderId="0" xfId="0" applyNumberFormat="1" applyFont="1" applyBorder="1" applyAlignment="1">
      <alignment horizontal="right"/>
    </xf>
    <xf numFmtId="49" fontId="0" fillId="0" borderId="0" xfId="0" applyNumberFormat="1" applyBorder="1" applyAlignment="1">
      <alignment horizontal="right"/>
    </xf>
    <xf numFmtId="179" fontId="0" fillId="0" borderId="1" xfId="0" applyNumberFormat="1" applyFill="1" applyBorder="1" applyAlignment="1">
      <alignment wrapText="1"/>
    </xf>
    <xf numFmtId="180" fontId="0" fillId="0" borderId="0" xfId="0" applyNumberFormat="1" applyAlignment="1" quotePrefix="1">
      <alignment horizontal="right"/>
    </xf>
    <xf numFmtId="179" fontId="0" fillId="0" borderId="1" xfId="0" applyNumberFormat="1" applyFill="1" applyBorder="1" applyAlignment="1">
      <alignment/>
    </xf>
    <xf numFmtId="226" fontId="0" fillId="0" borderId="0" xfId="0" applyNumberFormat="1" applyBorder="1" applyAlignment="1">
      <alignment/>
    </xf>
    <xf numFmtId="49" fontId="0" fillId="0" borderId="0" xfId="0" applyNumberFormat="1" applyBorder="1" applyAlignment="1">
      <alignment/>
    </xf>
    <xf numFmtId="49" fontId="1" fillId="0" borderId="15" xfId="0" applyNumberFormat="1" applyFont="1" applyBorder="1" applyAlignment="1">
      <alignment horizontal="centerContinuous" vertical="center"/>
    </xf>
    <xf numFmtId="49" fontId="1" fillId="0" borderId="14" xfId="0" applyNumberFormat="1" applyFont="1" applyBorder="1" applyAlignment="1">
      <alignment horizontal="centerContinuous" vertical="center"/>
    </xf>
    <xf numFmtId="49" fontId="4" fillId="0" borderId="0" xfId="0" applyNumberFormat="1" applyFont="1" applyAlignment="1">
      <alignment horizontal="centerContinuous"/>
    </xf>
    <xf numFmtId="49" fontId="13" fillId="0" borderId="0" xfId="0" applyNumberFormat="1" applyFont="1" applyAlignment="1">
      <alignment/>
    </xf>
    <xf numFmtId="188" fontId="0" fillId="0" borderId="0" xfId="0" applyNumberFormat="1" applyAlignment="1">
      <alignment/>
    </xf>
    <xf numFmtId="188" fontId="0" fillId="0" borderId="22" xfId="0" applyNumberFormat="1" applyFont="1" applyBorder="1" applyAlignment="1">
      <alignment horizontal="right"/>
    </xf>
    <xf numFmtId="188" fontId="0" fillId="0" borderId="1" xfId="0" applyNumberFormat="1" applyFont="1" applyBorder="1" applyAlignment="1">
      <alignment horizontal="right"/>
    </xf>
    <xf numFmtId="188" fontId="0" fillId="0" borderId="1" xfId="0" applyNumberFormat="1" applyBorder="1" applyAlignment="1">
      <alignment horizontal="right"/>
    </xf>
    <xf numFmtId="49" fontId="0" fillId="0" borderId="1" xfId="0" applyNumberFormat="1" applyFont="1" applyBorder="1" applyAlignment="1">
      <alignment/>
    </xf>
    <xf numFmtId="188" fontId="0" fillId="0" borderId="0" xfId="111" applyNumberFormat="1" applyAlignment="1">
      <alignment horizontal="right"/>
      <protection/>
    </xf>
    <xf numFmtId="188" fontId="0" fillId="0" borderId="18" xfId="111" applyNumberFormat="1" applyBorder="1" applyAlignment="1">
      <alignment horizontal="right"/>
      <protection/>
    </xf>
    <xf numFmtId="188" fontId="0" fillId="0" borderId="18" xfId="0" applyNumberFormat="1" applyBorder="1" applyAlignment="1">
      <alignment horizontal="right"/>
    </xf>
    <xf numFmtId="200" fontId="0" fillId="0" borderId="1" xfId="0" applyNumberFormat="1" applyBorder="1" applyAlignment="1">
      <alignment horizontal="right"/>
    </xf>
    <xf numFmtId="188" fontId="0" fillId="0" borderId="18" xfId="111" applyNumberFormat="1" applyBorder="1">
      <alignment/>
      <protection/>
    </xf>
    <xf numFmtId="188" fontId="0" fillId="0" borderId="18" xfId="0" applyNumberFormat="1" applyBorder="1" applyAlignment="1">
      <alignment/>
    </xf>
    <xf numFmtId="188" fontId="0" fillId="0" borderId="1" xfId="0" applyNumberFormat="1" applyBorder="1" applyAlignment="1">
      <alignment/>
    </xf>
    <xf numFmtId="183" fontId="0" fillId="0" borderId="0" xfId="111" applyNumberFormat="1">
      <alignment/>
      <protection/>
    </xf>
    <xf numFmtId="183" fontId="0" fillId="0" borderId="18" xfId="111" applyNumberFormat="1" applyBorder="1">
      <alignment/>
      <protection/>
    </xf>
    <xf numFmtId="183" fontId="0" fillId="0" borderId="18" xfId="0" applyNumberFormat="1" applyBorder="1" applyAlignment="1">
      <alignment/>
    </xf>
    <xf numFmtId="183" fontId="0" fillId="0" borderId="1" xfId="0" applyNumberFormat="1" applyBorder="1" applyAlignment="1">
      <alignment/>
    </xf>
    <xf numFmtId="188" fontId="0" fillId="0" borderId="9" xfId="111" applyNumberFormat="1" applyBorder="1">
      <alignment/>
      <protection/>
    </xf>
    <xf numFmtId="188" fontId="0" fillId="0" borderId="27" xfId="111" applyNumberFormat="1" applyBorder="1">
      <alignment/>
      <protection/>
    </xf>
    <xf numFmtId="188" fontId="0" fillId="0" borderId="27" xfId="0" applyNumberFormat="1" applyBorder="1" applyAlignment="1">
      <alignment/>
    </xf>
    <xf numFmtId="188" fontId="0" fillId="0" borderId="12" xfId="0" applyNumberFormat="1" applyBorder="1" applyAlignment="1">
      <alignment/>
    </xf>
    <xf numFmtId="49" fontId="0" fillId="0" borderId="1" xfId="0" applyNumberFormat="1" applyBorder="1" applyAlignment="1">
      <alignment horizontal="center"/>
    </xf>
    <xf numFmtId="49" fontId="1" fillId="0" borderId="15" xfId="0" applyNumberFormat="1" applyFont="1" applyBorder="1" applyAlignment="1">
      <alignment horizontal="center" vertical="center"/>
    </xf>
    <xf numFmtId="49" fontId="4" fillId="0" borderId="0" xfId="0" applyNumberFormat="1" applyFont="1" applyAlignment="1">
      <alignment/>
    </xf>
    <xf numFmtId="0" fontId="0" fillId="0" borderId="0" xfId="0" applyFill="1" applyAlignment="1">
      <alignment horizontal="centerContinuous" wrapText="1"/>
    </xf>
    <xf numFmtId="49" fontId="0" fillId="0" borderId="0" xfId="0" applyNumberFormat="1" applyFont="1" applyFill="1" applyAlignment="1">
      <alignment horizontal="centerContinuous" wrapText="1"/>
    </xf>
    <xf numFmtId="3" fontId="5" fillId="0" borderId="0" xfId="0" applyNumberFormat="1" applyFont="1" applyAlignment="1">
      <alignment/>
    </xf>
    <xf numFmtId="3" fontId="0" fillId="0" borderId="9" xfId="0" applyNumberFormat="1" applyBorder="1" applyAlignment="1">
      <alignment horizontal="center"/>
    </xf>
    <xf numFmtId="193" fontId="0" fillId="0" borderId="0" xfId="0" applyNumberFormat="1" applyAlignment="1">
      <alignment/>
    </xf>
    <xf numFmtId="193" fontId="0" fillId="0" borderId="1" xfId="0" applyNumberFormat="1" applyBorder="1" applyAlignment="1">
      <alignment/>
    </xf>
    <xf numFmtId="199" fontId="0" fillId="0" borderId="1" xfId="0" applyNumberFormat="1" applyBorder="1" applyAlignment="1">
      <alignment/>
    </xf>
    <xf numFmtId="193" fontId="0" fillId="0" borderId="17" xfId="0" applyNumberFormat="1" applyBorder="1" applyAlignment="1">
      <alignment/>
    </xf>
    <xf numFmtId="3" fontId="0" fillId="0" borderId="0" xfId="0" applyNumberFormat="1" applyBorder="1" applyAlignment="1">
      <alignment horizontal="center"/>
    </xf>
    <xf numFmtId="169" fontId="0" fillId="0" borderId="1" xfId="0" applyNumberFormat="1" applyFont="1" applyBorder="1" applyAlignment="1">
      <alignment horizontal="left"/>
    </xf>
    <xf numFmtId="0" fontId="0" fillId="0" borderId="1" xfId="0" applyFont="1" applyBorder="1" applyAlignment="1">
      <alignment horizontal="center"/>
    </xf>
    <xf numFmtId="0" fontId="0" fillId="0" borderId="1" xfId="0" applyBorder="1" applyAlignment="1">
      <alignment horizontal="center"/>
    </xf>
    <xf numFmtId="3" fontId="0" fillId="0" borderId="0" xfId="0" applyNumberFormat="1" applyBorder="1" applyAlignment="1">
      <alignment/>
    </xf>
    <xf numFmtId="3" fontId="1" fillId="0" borderId="14" xfId="0" applyNumberFormat="1" applyFont="1" applyBorder="1" applyAlignment="1">
      <alignment horizontal="center" wrapText="1"/>
    </xf>
    <xf numFmtId="3" fontId="4" fillId="0" borderId="0" xfId="0" applyNumberFormat="1" applyFont="1" applyAlignment="1">
      <alignment/>
    </xf>
    <xf numFmtId="3" fontId="4" fillId="0" borderId="0" xfId="0" applyNumberFormat="1" applyFont="1" applyAlignment="1">
      <alignment horizontal="centerContinuous"/>
    </xf>
    <xf numFmtId="3" fontId="4" fillId="0" borderId="0" xfId="0" applyNumberFormat="1" applyFont="1" applyAlignment="1">
      <alignment horizontal="centerContinuous" wrapText="1"/>
    </xf>
    <xf numFmtId="230" fontId="0" fillId="0" borderId="22" xfId="0" applyNumberFormat="1" applyBorder="1" applyAlignment="1">
      <alignment/>
    </xf>
    <xf numFmtId="215" fontId="0" fillId="0" borderId="1" xfId="0" applyNumberFormat="1" applyBorder="1" applyAlignment="1">
      <alignment horizontal="right"/>
    </xf>
    <xf numFmtId="0" fontId="1" fillId="0" borderId="34" xfId="0" applyFont="1" applyBorder="1" applyAlignment="1">
      <alignment horizontal="centerContinuous" wrapText="1"/>
    </xf>
    <xf numFmtId="0" fontId="1" fillId="0" borderId="26" xfId="0" applyFont="1" applyBorder="1" applyAlignment="1">
      <alignment horizontal="centerContinuous" wrapText="1"/>
    </xf>
    <xf numFmtId="0" fontId="12" fillId="0" borderId="0" xfId="0" applyFont="1" applyAlignment="1">
      <alignment/>
    </xf>
    <xf numFmtId="49" fontId="0" fillId="0" borderId="0" xfId="0" applyNumberFormat="1" applyFont="1" applyFill="1" applyAlignment="1">
      <alignment horizontal="centerContinuous"/>
    </xf>
    <xf numFmtId="0" fontId="11" fillId="0" borderId="0" xfId="0" applyFont="1" applyAlignment="1">
      <alignment/>
    </xf>
    <xf numFmtId="0" fontId="11" fillId="0" borderId="0" xfId="0" applyFont="1" applyFill="1" applyBorder="1" applyAlignment="1">
      <alignment/>
    </xf>
    <xf numFmtId="0" fontId="14" fillId="0" borderId="0" xfId="0" applyFont="1" applyAlignment="1">
      <alignment/>
    </xf>
    <xf numFmtId="49" fontId="14" fillId="0" borderId="0" xfId="0" applyNumberFormat="1" applyFont="1" applyAlignment="1">
      <alignment/>
    </xf>
    <xf numFmtId="164" fontId="14" fillId="0" borderId="0" xfId="0" applyNumberFormat="1" applyFont="1" applyAlignment="1">
      <alignment/>
    </xf>
    <xf numFmtId="49" fontId="14" fillId="0" borderId="0" xfId="0" applyNumberFormat="1" applyFont="1" applyAlignment="1">
      <alignment horizontal="left"/>
    </xf>
    <xf numFmtId="0" fontId="11" fillId="0" borderId="0" xfId="0" applyFont="1" applyFill="1" applyBorder="1" applyAlignment="1">
      <alignment horizontal="centerContinuous"/>
    </xf>
    <xf numFmtId="0" fontId="16" fillId="0" borderId="0" xfId="0" applyFont="1" applyAlignment="1">
      <alignment horizontal="centerContinuous"/>
    </xf>
    <xf numFmtId="0" fontId="11" fillId="0" borderId="25" xfId="0" applyFont="1" applyFill="1" applyBorder="1" applyAlignment="1">
      <alignment/>
    </xf>
    <xf numFmtId="0" fontId="11" fillId="0" borderId="27" xfId="0" applyFont="1" applyFill="1" applyBorder="1" applyAlignment="1">
      <alignment/>
    </xf>
    <xf numFmtId="0" fontId="11" fillId="0" borderId="12" xfId="0" applyFont="1" applyBorder="1" applyAlignment="1">
      <alignment/>
    </xf>
    <xf numFmtId="200" fontId="11" fillId="0" borderId="22" xfId="90" applyNumberFormat="1" applyFont="1" applyBorder="1" applyAlignment="1">
      <alignment horizontal="right"/>
      <protection/>
    </xf>
    <xf numFmtId="188" fontId="0" fillId="0" borderId="22" xfId="90" applyNumberFormat="1" applyFont="1" applyFill="1" applyBorder="1" applyAlignment="1">
      <alignment horizontal="right"/>
      <protection/>
    </xf>
    <xf numFmtId="188" fontId="0" fillId="0" borderId="22" xfId="0" applyNumberFormat="1" applyFont="1" applyFill="1" applyBorder="1" applyAlignment="1">
      <alignment horizontal="right"/>
    </xf>
    <xf numFmtId="188" fontId="0" fillId="0" borderId="18" xfId="0" applyNumberFormat="1" applyFont="1" applyFill="1" applyBorder="1" applyAlignment="1">
      <alignment horizontal="right"/>
    </xf>
    <xf numFmtId="200" fontId="11" fillId="0" borderId="18" xfId="0" applyNumberFormat="1" applyFont="1" applyBorder="1" applyAlignment="1">
      <alignment horizontal="right"/>
    </xf>
    <xf numFmtId="169" fontId="11" fillId="0" borderId="1" xfId="0" applyNumberFormat="1" applyFont="1" applyBorder="1" applyAlignment="1">
      <alignment/>
    </xf>
    <xf numFmtId="200" fontId="11" fillId="0" borderId="22" xfId="0" applyNumberFormat="1" applyFont="1" applyBorder="1" applyAlignment="1">
      <alignment horizontal="right"/>
    </xf>
    <xf numFmtId="169" fontId="0" fillId="0" borderId="1" xfId="0" applyNumberFormat="1" applyBorder="1" applyAlignment="1">
      <alignment/>
    </xf>
    <xf numFmtId="0" fontId="11" fillId="0" borderId="1" xfId="0" applyFont="1" applyBorder="1" applyAlignment="1">
      <alignment/>
    </xf>
    <xf numFmtId="200" fontId="0" fillId="0" borderId="18" xfId="0" applyNumberFormat="1" applyFont="1" applyFill="1" applyBorder="1" applyAlignment="1">
      <alignment horizontal="right"/>
    </xf>
    <xf numFmtId="169" fontId="11" fillId="0" borderId="1" xfId="0" applyNumberFormat="1" applyFont="1" applyFill="1" applyBorder="1" applyAlignment="1">
      <alignment/>
    </xf>
    <xf numFmtId="0" fontId="11" fillId="0" borderId="22" xfId="0" applyFont="1" applyFill="1" applyBorder="1" applyAlignment="1">
      <alignment/>
    </xf>
    <xf numFmtId="0" fontId="11" fillId="0" borderId="18" xfId="0" applyFont="1" applyFill="1" applyBorder="1" applyAlignment="1">
      <alignment/>
    </xf>
    <xf numFmtId="0" fontId="17" fillId="0" borderId="0" xfId="0" applyFont="1" applyAlignment="1">
      <alignment horizontal="center" vertical="center"/>
    </xf>
    <xf numFmtId="0" fontId="17" fillId="0" borderId="26"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15" xfId="0" applyFont="1" applyBorder="1" applyAlignment="1">
      <alignment horizontal="center" vertical="center"/>
    </xf>
    <xf numFmtId="0" fontId="16" fillId="0" borderId="0" xfId="0" applyFont="1" applyAlignment="1">
      <alignment/>
    </xf>
    <xf numFmtId="0" fontId="11" fillId="0" borderId="0" xfId="0" applyFont="1" applyFill="1" applyAlignment="1">
      <alignment horizontal="centerContinuous"/>
    </xf>
    <xf numFmtId="0" fontId="5" fillId="0" borderId="0" xfId="90" applyFont="1">
      <alignment/>
      <protection/>
    </xf>
    <xf numFmtId="0" fontId="0" fillId="0" borderId="0" xfId="90">
      <alignment/>
      <protection/>
    </xf>
    <xf numFmtId="169" fontId="5" fillId="0" borderId="0" xfId="90" applyNumberFormat="1" applyFont="1">
      <alignment/>
      <protection/>
    </xf>
    <xf numFmtId="0" fontId="18" fillId="0" borderId="0" xfId="90" applyFont="1">
      <alignment/>
      <protection/>
    </xf>
    <xf numFmtId="0" fontId="0" fillId="0" borderId="0" xfId="90" applyAlignment="1">
      <alignment wrapText="1"/>
      <protection/>
    </xf>
    <xf numFmtId="0" fontId="0" fillId="0" borderId="0" xfId="90" applyAlignment="1">
      <alignment horizontal="centerContinuous" wrapText="1"/>
      <protection/>
    </xf>
    <xf numFmtId="0" fontId="4" fillId="0" borderId="0" xfId="90" applyFont="1" applyAlignment="1">
      <alignment horizontal="centerContinuous" wrapText="1"/>
      <protection/>
    </xf>
    <xf numFmtId="49" fontId="0" fillId="0" borderId="25" xfId="90" applyNumberFormat="1" applyFont="1" applyBorder="1" applyAlignment="1">
      <alignment horizontal="right"/>
      <protection/>
    </xf>
    <xf numFmtId="49" fontId="0" fillId="0" borderId="12" xfId="90" applyNumberFormat="1" applyFont="1" applyBorder="1" applyAlignment="1">
      <alignment horizontal="right"/>
      <protection/>
    </xf>
    <xf numFmtId="49" fontId="0" fillId="0" borderId="31" xfId="90" applyNumberFormat="1" applyFont="1" applyBorder="1" applyAlignment="1">
      <alignment horizontal="right"/>
      <protection/>
    </xf>
    <xf numFmtId="202" fontId="0" fillId="0" borderId="12" xfId="90" applyNumberFormat="1" applyBorder="1">
      <alignment/>
      <protection/>
    </xf>
    <xf numFmtId="192" fontId="0" fillId="0" borderId="22" xfId="90" applyNumberFormat="1" applyFont="1" applyBorder="1" applyAlignment="1">
      <alignment horizontal="right"/>
      <protection/>
    </xf>
    <xf numFmtId="192" fontId="0" fillId="0" borderId="1" xfId="90" applyNumberFormat="1" applyFont="1" applyBorder="1" applyAlignment="1">
      <alignment horizontal="right"/>
      <protection/>
    </xf>
    <xf numFmtId="222" fontId="0" fillId="0" borderId="19" xfId="90" applyNumberFormat="1" applyFont="1" applyBorder="1" applyAlignment="1">
      <alignment horizontal="right"/>
      <protection/>
    </xf>
    <xf numFmtId="0" fontId="0" fillId="0" borderId="1" xfId="90" applyFont="1" applyBorder="1">
      <alignment/>
      <protection/>
    </xf>
    <xf numFmtId="49" fontId="0" fillId="0" borderId="22" xfId="90" applyNumberFormat="1" applyFont="1" applyBorder="1" applyAlignment="1">
      <alignment horizontal="right"/>
      <protection/>
    </xf>
    <xf numFmtId="49" fontId="0" fillId="0" borderId="1" xfId="90" applyNumberFormat="1" applyFont="1" applyBorder="1" applyAlignment="1">
      <alignment horizontal="right"/>
      <protection/>
    </xf>
    <xf numFmtId="49" fontId="0" fillId="0" borderId="19" xfId="90" applyNumberFormat="1" applyFont="1" applyBorder="1" applyAlignment="1">
      <alignment horizontal="right"/>
      <protection/>
    </xf>
    <xf numFmtId="202" fontId="0" fillId="0" borderId="1" xfId="90" applyNumberFormat="1" applyBorder="1">
      <alignment/>
      <protection/>
    </xf>
    <xf numFmtId="205" fontId="0" fillId="0" borderId="22" xfId="90" applyNumberFormat="1" applyFont="1" applyBorder="1" applyAlignment="1">
      <alignment horizontal="right"/>
      <protection/>
    </xf>
    <xf numFmtId="205" fontId="0" fillId="0" borderId="1" xfId="90" applyNumberFormat="1" applyFont="1" applyBorder="1" applyAlignment="1">
      <alignment horizontal="right"/>
      <protection/>
    </xf>
    <xf numFmtId="185" fontId="0" fillId="0" borderId="19" xfId="90" applyNumberFormat="1" applyFont="1" applyBorder="1" applyAlignment="1">
      <alignment horizontal="right"/>
      <protection/>
    </xf>
    <xf numFmtId="0" fontId="0" fillId="0" borderId="22" xfId="90" applyBorder="1">
      <alignment/>
      <protection/>
    </xf>
    <xf numFmtId="0" fontId="0" fillId="0" borderId="18" xfId="90" applyBorder="1">
      <alignment/>
      <protection/>
    </xf>
    <xf numFmtId="0" fontId="0" fillId="0" borderId="19" xfId="90" applyBorder="1" applyAlignment="1">
      <alignment wrapText="1"/>
      <protection/>
    </xf>
    <xf numFmtId="0" fontId="1" fillId="0" borderId="0" xfId="90" applyFont="1" applyAlignment="1">
      <alignment horizontal="center"/>
      <protection/>
    </xf>
    <xf numFmtId="0" fontId="1" fillId="0" borderId="26" xfId="90" applyFont="1" applyBorder="1" applyAlignment="1">
      <alignment horizontal="center" vertical="center" wrapText="1"/>
      <protection/>
    </xf>
    <xf numFmtId="0" fontId="1" fillId="0" borderId="28" xfId="90" applyFont="1" applyBorder="1" applyAlignment="1">
      <alignment horizontal="center" vertical="center" wrapText="1"/>
      <protection/>
    </xf>
    <xf numFmtId="0" fontId="1" fillId="0" borderId="15" xfId="90" applyFont="1" applyBorder="1" applyAlignment="1">
      <alignment horizontal="center" vertical="center" wrapText="1"/>
      <protection/>
    </xf>
    <xf numFmtId="0" fontId="1" fillId="0" borderId="35" xfId="90" applyFont="1" applyBorder="1" applyAlignment="1">
      <alignment horizontal="center" vertical="center" wrapText="1"/>
      <protection/>
    </xf>
    <xf numFmtId="0" fontId="0" fillId="0" borderId="0" xfId="90" applyAlignment="1">
      <alignment horizontal="centerContinuous"/>
      <protection/>
    </xf>
    <xf numFmtId="231" fontId="0" fillId="0" borderId="0" xfId="90" applyNumberFormat="1" applyFont="1" applyAlignment="1">
      <alignment horizontal="left"/>
      <protection/>
    </xf>
    <xf numFmtId="0" fontId="0" fillId="0" borderId="0" xfId="90" applyFont="1" applyAlignment="1">
      <alignment horizontal="centerContinuous"/>
      <protection/>
    </xf>
    <xf numFmtId="0" fontId="0" fillId="0" borderId="30" xfId="0" applyBorder="1" applyAlignment="1">
      <alignment/>
    </xf>
    <xf numFmtId="199" fontId="0" fillId="0" borderId="0" xfId="0" applyNumberFormat="1" applyBorder="1" applyAlignment="1">
      <alignment/>
    </xf>
    <xf numFmtId="189" fontId="0" fillId="0" borderId="20" xfId="0" applyNumberFormat="1" applyBorder="1" applyAlignment="1">
      <alignment/>
    </xf>
    <xf numFmtId="199" fontId="0" fillId="0" borderId="19" xfId="0" applyNumberFormat="1" applyBorder="1" applyAlignment="1">
      <alignment/>
    </xf>
    <xf numFmtId="232" fontId="0" fillId="0" borderId="1" xfId="0" applyNumberFormat="1" applyFont="1" applyBorder="1" applyAlignment="1">
      <alignment horizontal="left"/>
    </xf>
    <xf numFmtId="232" fontId="0" fillId="0" borderId="1" xfId="0" applyNumberFormat="1" applyBorder="1" applyAlignment="1">
      <alignment horizontal="left"/>
    </xf>
    <xf numFmtId="232" fontId="0" fillId="0" borderId="1" xfId="0" applyNumberFormat="1" applyFill="1" applyBorder="1" applyAlignment="1">
      <alignment horizontal="left"/>
    </xf>
    <xf numFmtId="188" fontId="0" fillId="0" borderId="0" xfId="0" applyNumberFormat="1" applyBorder="1" applyAlignment="1">
      <alignment/>
    </xf>
    <xf numFmtId="186" fontId="0" fillId="0" borderId="1" xfId="0" applyNumberFormat="1" applyBorder="1" applyAlignment="1">
      <alignment/>
    </xf>
    <xf numFmtId="183" fontId="0" fillId="0" borderId="20" xfId="0" applyNumberFormat="1" applyBorder="1" applyAlignment="1">
      <alignment/>
    </xf>
    <xf numFmtId="164" fontId="0" fillId="0" borderId="1" xfId="0" applyNumberFormat="1" applyBorder="1" applyAlignment="1">
      <alignment horizontal="left"/>
    </xf>
    <xf numFmtId="199" fontId="0" fillId="0" borderId="0" xfId="0" applyNumberFormat="1" applyFont="1" applyBorder="1" applyAlignment="1">
      <alignment/>
    </xf>
    <xf numFmtId="189" fontId="0" fillId="0" borderId="1" xfId="0" applyNumberFormat="1" applyFont="1" applyBorder="1" applyAlignment="1">
      <alignment/>
    </xf>
    <xf numFmtId="189" fontId="0" fillId="0" borderId="20" xfId="0" applyNumberFormat="1" applyFont="1" applyBorder="1" applyAlignment="1">
      <alignment/>
    </xf>
    <xf numFmtId="199" fontId="0" fillId="0" borderId="1" xfId="0" applyNumberFormat="1" applyFont="1" applyBorder="1" applyAlignment="1">
      <alignment/>
    </xf>
    <xf numFmtId="232" fontId="0" fillId="0" borderId="1" xfId="0" applyNumberFormat="1" applyFont="1" applyFill="1" applyBorder="1" applyAlignment="1">
      <alignment horizontal="left"/>
    </xf>
    <xf numFmtId="0" fontId="0" fillId="0" borderId="20" xfId="0" applyBorder="1" applyAlignment="1">
      <alignment/>
    </xf>
    <xf numFmtId="0" fontId="1" fillId="0" borderId="30" xfId="0" applyFont="1" applyBorder="1" applyAlignment="1">
      <alignment horizontal="center" wrapText="1"/>
    </xf>
    <xf numFmtId="0" fontId="63" fillId="0" borderId="0" xfId="0" applyFont="1" applyAlignment="1">
      <alignment/>
    </xf>
    <xf numFmtId="0" fontId="0" fillId="0" borderId="0" xfId="0" applyFont="1" applyAlignment="1">
      <alignment/>
    </xf>
    <xf numFmtId="0" fontId="64" fillId="0" borderId="0" xfId="0" applyFont="1" applyAlignment="1">
      <alignment/>
    </xf>
    <xf numFmtId="0" fontId="5" fillId="0" borderId="0" xfId="0" applyFont="1" applyFill="1" applyAlignment="1">
      <alignment/>
    </xf>
    <xf numFmtId="0" fontId="6" fillId="0" borderId="0" xfId="0" applyFont="1" applyFill="1" applyAlignment="1">
      <alignment/>
    </xf>
    <xf numFmtId="49" fontId="6" fillId="0" borderId="0" xfId="0" applyNumberFormat="1" applyFont="1" applyAlignment="1">
      <alignment horizontal="left"/>
    </xf>
    <xf numFmtId="49" fontId="5" fillId="0" borderId="0" xfId="0" applyNumberFormat="1" applyFont="1" applyAlignment="1" quotePrefix="1">
      <alignment horizontal="left"/>
    </xf>
    <xf numFmtId="233" fontId="0" fillId="0" borderId="0" xfId="0" applyNumberFormat="1" applyAlignment="1">
      <alignment/>
    </xf>
    <xf numFmtId="196" fontId="0" fillId="0" borderId="1" xfId="0" applyNumberFormat="1" applyBorder="1" applyAlignment="1">
      <alignment/>
    </xf>
    <xf numFmtId="197" fontId="0" fillId="0" borderId="1" xfId="0" applyNumberFormat="1" applyBorder="1" applyAlignment="1">
      <alignment/>
    </xf>
    <xf numFmtId="234" fontId="0" fillId="0" borderId="1" xfId="0" applyNumberFormat="1" applyBorder="1" applyAlignment="1">
      <alignment horizontal="left"/>
    </xf>
    <xf numFmtId="233" fontId="0" fillId="0" borderId="0" xfId="0" applyNumberFormat="1" applyFont="1" applyAlignment="1">
      <alignment/>
    </xf>
    <xf numFmtId="197" fontId="0" fillId="0" borderId="1" xfId="0" applyNumberFormat="1" applyFont="1" applyBorder="1" applyAlignment="1">
      <alignment/>
    </xf>
    <xf numFmtId="234" fontId="0" fillId="0" borderId="1" xfId="0" applyNumberFormat="1" applyFont="1" applyBorder="1" applyAlignment="1">
      <alignment horizontal="left"/>
    </xf>
    <xf numFmtId="202" fontId="0" fillId="0" borderId="1" xfId="0" applyNumberFormat="1" applyFont="1" applyBorder="1" applyAlignment="1">
      <alignment horizontal="left"/>
    </xf>
    <xf numFmtId="197" fontId="0" fillId="0" borderId="1" xfId="0" applyNumberFormat="1" applyFont="1" applyFill="1" applyBorder="1" applyAlignment="1">
      <alignment/>
    </xf>
    <xf numFmtId="218" fontId="0" fillId="0" borderId="0" xfId="0" applyNumberFormat="1" applyFont="1" applyAlignment="1">
      <alignment/>
    </xf>
    <xf numFmtId="208" fontId="0" fillId="0" borderId="1" xfId="0" applyNumberFormat="1" applyFont="1" applyBorder="1" applyAlignment="1">
      <alignment/>
    </xf>
    <xf numFmtId="193" fontId="0" fillId="0" borderId="1" xfId="0" applyNumberFormat="1" applyFont="1" applyBorder="1" applyAlignment="1">
      <alignment/>
    </xf>
    <xf numFmtId="0" fontId="0" fillId="0" borderId="0" xfId="0" applyAlignment="1">
      <alignment horizontal="left"/>
    </xf>
    <xf numFmtId="0" fontId="1" fillId="0" borderId="14" xfId="0" applyFont="1" applyBorder="1" applyAlignment="1">
      <alignment horizontal="center" wrapText="1"/>
    </xf>
    <xf numFmtId="0" fontId="63" fillId="0" borderId="0" xfId="0" applyFont="1" applyAlignment="1">
      <alignment horizontal="left"/>
    </xf>
    <xf numFmtId="0" fontId="0" fillId="0" borderId="0" xfId="111" applyBorder="1">
      <alignment/>
      <protection/>
    </xf>
    <xf numFmtId="0" fontId="5" fillId="0" borderId="0" xfId="111" applyFont="1">
      <alignment/>
      <protection/>
    </xf>
    <xf numFmtId="0" fontId="0" fillId="0" borderId="9" xfId="111" applyBorder="1">
      <alignment/>
      <protection/>
    </xf>
    <xf numFmtId="0" fontId="0" fillId="0" borderId="16" xfId="111" applyBorder="1">
      <alignment/>
      <protection/>
    </xf>
    <xf numFmtId="214" fontId="0" fillId="0" borderId="0" xfId="111" applyNumberFormat="1" applyBorder="1" applyAlignment="1" quotePrefix="1">
      <alignment horizontal="right"/>
      <protection/>
    </xf>
    <xf numFmtId="188" fontId="0" fillId="0" borderId="1" xfId="111" applyNumberFormat="1" applyFont="1" applyBorder="1">
      <alignment/>
      <protection/>
    </xf>
    <xf numFmtId="189" fontId="0" fillId="0" borderId="20" xfId="111" applyNumberFormat="1" applyBorder="1">
      <alignment/>
      <protection/>
    </xf>
    <xf numFmtId="199" fontId="0" fillId="0" borderId="19" xfId="111" applyNumberFormat="1" applyBorder="1" applyAlignment="1">
      <alignment horizontal="right"/>
      <protection/>
    </xf>
    <xf numFmtId="193" fontId="0" fillId="0" borderId="0" xfId="111" applyNumberFormat="1" applyBorder="1">
      <alignment/>
      <protection/>
    </xf>
    <xf numFmtId="189" fontId="0" fillId="0" borderId="0" xfId="111" applyNumberFormat="1" applyBorder="1">
      <alignment/>
      <protection/>
    </xf>
    <xf numFmtId="186" fontId="0" fillId="0" borderId="1" xfId="111" applyNumberFormat="1" applyBorder="1">
      <alignment/>
      <protection/>
    </xf>
    <xf numFmtId="186" fontId="0" fillId="0" borderId="17" xfId="111" applyNumberFormat="1" applyBorder="1" applyAlignment="1">
      <alignment horizontal="right"/>
      <protection/>
    </xf>
    <xf numFmtId="193" fontId="0" fillId="0" borderId="9" xfId="111" applyNumberFormat="1" applyBorder="1">
      <alignment/>
      <protection/>
    </xf>
    <xf numFmtId="188" fontId="0" fillId="0" borderId="12" xfId="111" applyNumberFormat="1" applyFont="1" applyBorder="1">
      <alignment/>
      <protection/>
    </xf>
    <xf numFmtId="189" fontId="0" fillId="0" borderId="12" xfId="111" applyNumberFormat="1" applyBorder="1">
      <alignment/>
      <protection/>
    </xf>
    <xf numFmtId="199" fontId="0" fillId="0" borderId="31" xfId="111" applyNumberFormat="1" applyBorder="1" applyAlignment="1">
      <alignment horizontal="right"/>
      <protection/>
    </xf>
    <xf numFmtId="235" fontId="0" fillId="0" borderId="1" xfId="111" applyNumberFormat="1" applyBorder="1">
      <alignment/>
      <protection/>
    </xf>
    <xf numFmtId="183" fontId="0" fillId="0" borderId="0" xfId="111" applyNumberFormat="1" applyBorder="1">
      <alignment/>
      <protection/>
    </xf>
    <xf numFmtId="183" fontId="0" fillId="0" borderId="1" xfId="111" applyNumberFormat="1" applyBorder="1">
      <alignment/>
      <protection/>
    </xf>
    <xf numFmtId="183" fontId="0" fillId="0" borderId="17" xfId="111" applyNumberFormat="1" applyBorder="1">
      <alignment/>
      <protection/>
    </xf>
    <xf numFmtId="49" fontId="0" fillId="0" borderId="1" xfId="111" applyNumberFormat="1" applyBorder="1" applyAlignment="1">
      <alignment horizontal="center"/>
      <protection/>
    </xf>
    <xf numFmtId="214" fontId="0" fillId="0" borderId="22" xfId="0" applyNumberFormat="1" applyBorder="1" applyAlignment="1" quotePrefix="1">
      <alignment horizontal="right"/>
    </xf>
    <xf numFmtId="236" fontId="0" fillId="0" borderId="1" xfId="111" applyNumberFormat="1" applyBorder="1">
      <alignment/>
      <protection/>
    </xf>
    <xf numFmtId="186" fontId="0" fillId="0" borderId="17" xfId="111" applyNumberFormat="1" applyBorder="1">
      <alignment/>
      <protection/>
    </xf>
    <xf numFmtId="188" fontId="0" fillId="0" borderId="12" xfId="111" applyNumberFormat="1" applyBorder="1">
      <alignment/>
      <protection/>
    </xf>
    <xf numFmtId="226" fontId="0" fillId="0" borderId="12" xfId="111" applyNumberFormat="1" applyBorder="1">
      <alignment/>
      <protection/>
    </xf>
    <xf numFmtId="199" fontId="0" fillId="0" borderId="16" xfId="111" applyNumberFormat="1" applyBorder="1">
      <alignment/>
      <protection/>
    </xf>
    <xf numFmtId="0" fontId="0" fillId="0" borderId="1" xfId="111" applyBorder="1" applyAlignment="1">
      <alignment horizontal="center" wrapText="1"/>
      <protection/>
    </xf>
    <xf numFmtId="0" fontId="1" fillId="0" borderId="0" xfId="111" applyFont="1" applyAlignment="1">
      <alignment horizontal="center" wrapText="1"/>
      <protection/>
    </xf>
    <xf numFmtId="0" fontId="1" fillId="0" borderId="9" xfId="111" applyFont="1" applyBorder="1" applyAlignment="1">
      <alignment horizontal="center" wrapText="1"/>
      <protection/>
    </xf>
    <xf numFmtId="0" fontId="1" fillId="0" borderId="12" xfId="111" applyFont="1" applyBorder="1" applyAlignment="1">
      <alignment horizontal="center" wrapText="1"/>
      <protection/>
    </xf>
    <xf numFmtId="0" fontId="1" fillId="0" borderId="16" xfId="111" applyFont="1" applyBorder="1" applyAlignment="1">
      <alignment horizontal="center" wrapText="1"/>
      <protection/>
    </xf>
    <xf numFmtId="0" fontId="1" fillId="0" borderId="0" xfId="111" applyFont="1" applyAlignment="1">
      <alignment horizontal="center" vertical="center"/>
      <protection/>
    </xf>
    <xf numFmtId="0" fontId="1" fillId="0" borderId="14" xfId="111" applyFont="1" applyBorder="1" applyAlignment="1">
      <alignment horizontal="centerContinuous" vertical="center"/>
      <protection/>
    </xf>
    <xf numFmtId="0" fontId="1" fillId="0" borderId="13" xfId="111" applyFont="1" applyFill="1" applyBorder="1" applyAlignment="1">
      <alignment horizontal="center" vertical="center"/>
      <protection/>
    </xf>
    <xf numFmtId="0" fontId="0" fillId="0" borderId="0" xfId="111" applyAlignment="1">
      <alignment horizontal="centerContinuous" wrapText="1"/>
      <protection/>
    </xf>
    <xf numFmtId="49" fontId="0" fillId="0" borderId="0" xfId="111" applyNumberFormat="1" applyFont="1" applyAlignment="1">
      <alignment horizontal="left"/>
      <protection/>
    </xf>
    <xf numFmtId="237" fontId="0" fillId="0" borderId="0" xfId="111" applyNumberFormat="1" applyFont="1" applyAlignment="1">
      <alignment horizontal="left"/>
      <protection/>
    </xf>
    <xf numFmtId="0" fontId="0" fillId="0" borderId="0" xfId="111" applyFont="1" applyAlignment="1">
      <alignment horizontal="centerContinuous" wrapText="1"/>
      <protection/>
    </xf>
    <xf numFmtId="0" fontId="4" fillId="0" borderId="0" xfId="111" applyFont="1" applyAlignment="1">
      <alignment horizontal="left"/>
      <protection/>
    </xf>
    <xf numFmtId="49" fontId="4" fillId="0" borderId="0" xfId="111" applyNumberFormat="1" applyFont="1" applyAlignment="1">
      <alignment horizontal="centerContinuous"/>
      <protection/>
    </xf>
    <xf numFmtId="171" fontId="4" fillId="0" borderId="0" xfId="111" applyNumberFormat="1" applyFont="1" applyAlignment="1">
      <alignment horizontal="left"/>
      <protection/>
    </xf>
    <xf numFmtId="0" fontId="4" fillId="0" borderId="0" xfId="111" applyFont="1" applyAlignment="1">
      <alignment horizontal="centerContinuous"/>
      <protection/>
    </xf>
    <xf numFmtId="164" fontId="5" fillId="0" borderId="0" xfId="0" applyNumberFormat="1" applyFont="1" applyFill="1" applyAlignment="1" quotePrefix="1">
      <alignment horizontal="left"/>
    </xf>
    <xf numFmtId="180" fontId="0" fillId="0" borderId="22" xfId="0" applyNumberFormat="1" applyBorder="1" applyAlignment="1" quotePrefix="1">
      <alignment horizontal="right"/>
    </xf>
    <xf numFmtId="176" fontId="0" fillId="0" borderId="22" xfId="0" applyNumberFormat="1" applyBorder="1" applyAlignment="1" quotePrefix="1">
      <alignment horizontal="right"/>
    </xf>
    <xf numFmtId="180" fontId="0" fillId="0" borderId="18" xfId="0" applyNumberFormat="1" applyBorder="1" applyAlignment="1" quotePrefix="1">
      <alignment horizontal="right"/>
    </xf>
    <xf numFmtId="189" fontId="0" fillId="0" borderId="0" xfId="0" applyNumberFormat="1" applyAlignment="1">
      <alignment/>
    </xf>
    <xf numFmtId="189" fontId="0" fillId="0" borderId="0" xfId="0" applyNumberFormat="1" applyBorder="1" applyAlignment="1">
      <alignment/>
    </xf>
    <xf numFmtId="189" fontId="0" fillId="0" borderId="9" xfId="0" applyNumberFormat="1" applyBorder="1" applyAlignment="1">
      <alignment/>
    </xf>
    <xf numFmtId="183" fontId="0" fillId="0" borderId="12" xfId="0" applyNumberFormat="1" applyFont="1" applyBorder="1" applyAlignment="1">
      <alignment/>
    </xf>
    <xf numFmtId="189" fontId="0" fillId="0" borderId="12" xfId="0" applyNumberFormat="1" applyBorder="1" applyAlignment="1">
      <alignment/>
    </xf>
    <xf numFmtId="49" fontId="0" fillId="0" borderId="1" xfId="0" applyNumberFormat="1" applyFont="1" applyBorder="1" applyAlignment="1">
      <alignment horizontal="center"/>
    </xf>
    <xf numFmtId="0" fontId="0" fillId="0" borderId="1" xfId="0" applyFont="1" applyBorder="1" applyAlignment="1">
      <alignment horizontal="center" wrapText="1"/>
    </xf>
    <xf numFmtId="176" fontId="0" fillId="0" borderId="1" xfId="0" applyNumberFormat="1" applyBorder="1" applyAlignment="1" quotePrefix="1">
      <alignment horizontal="right"/>
    </xf>
    <xf numFmtId="176" fontId="0" fillId="0" borderId="18" xfId="0" applyNumberFormat="1" applyBorder="1" applyAlignment="1" quotePrefix="1">
      <alignment horizontal="right"/>
    </xf>
    <xf numFmtId="238" fontId="0" fillId="0" borderId="1" xfId="0" applyNumberFormat="1" applyBorder="1" applyAlignment="1">
      <alignment/>
    </xf>
    <xf numFmtId="0" fontId="1" fillId="0" borderId="23" xfId="0" applyFont="1" applyBorder="1" applyAlignment="1">
      <alignment horizontal="centerContinuous" vertical="center"/>
    </xf>
    <xf numFmtId="0" fontId="1" fillId="0" borderId="13" xfId="0" applyFont="1" applyBorder="1" applyAlignment="1">
      <alignment horizontal="centerContinuous" vertical="center"/>
    </xf>
    <xf numFmtId="0" fontId="1" fillId="0" borderId="13" xfId="0" applyFont="1" applyFill="1" applyBorder="1" applyAlignment="1">
      <alignment horizontal="center" vertical="center"/>
    </xf>
    <xf numFmtId="171" fontId="4" fillId="0" borderId="0" xfId="0" applyNumberFormat="1" applyFont="1" applyAlignment="1">
      <alignment horizontal="left"/>
    </xf>
    <xf numFmtId="0" fontId="19" fillId="0" borderId="0" xfId="0" applyFont="1" applyAlignment="1">
      <alignment/>
    </xf>
    <xf numFmtId="210" fontId="0" fillId="0" borderId="0" xfId="0" applyNumberFormat="1" applyAlignment="1">
      <alignment/>
    </xf>
    <xf numFmtId="208" fontId="0" fillId="0" borderId="1" xfId="0" applyNumberFormat="1" applyBorder="1" applyAlignment="1">
      <alignment/>
    </xf>
    <xf numFmtId="191" fontId="0" fillId="0" borderId="1" xfId="0" applyNumberFormat="1" applyBorder="1" applyAlignment="1">
      <alignment/>
    </xf>
    <xf numFmtId="211" fontId="0" fillId="0" borderId="0" xfId="0" applyNumberFormat="1" applyAlignment="1">
      <alignment/>
    </xf>
    <xf numFmtId="210" fontId="0" fillId="0" borderId="9" xfId="0" applyNumberFormat="1" applyBorder="1" applyAlignment="1">
      <alignment/>
    </xf>
    <xf numFmtId="208" fontId="0" fillId="0" borderId="12" xfId="0" applyNumberFormat="1" applyBorder="1" applyAlignment="1">
      <alignment/>
    </xf>
    <xf numFmtId="191" fontId="0" fillId="0" borderId="12" xfId="0" applyNumberFormat="1" applyBorder="1" applyAlignment="1">
      <alignment/>
    </xf>
    <xf numFmtId="187" fontId="0" fillId="0" borderId="0" xfId="0" applyNumberFormat="1" applyAlignment="1">
      <alignment/>
    </xf>
    <xf numFmtId="239" fontId="0" fillId="0" borderId="1" xfId="0" applyNumberFormat="1" applyBorder="1" applyAlignment="1" quotePrefix="1">
      <alignment horizontal="right"/>
    </xf>
    <xf numFmtId="0" fontId="54" fillId="0" borderId="0" xfId="83" applyAlignment="1" applyProtection="1">
      <alignment/>
      <protection/>
    </xf>
    <xf numFmtId="0" fontId="14" fillId="0" borderId="0" xfId="0" applyFont="1" applyFill="1" applyAlignment="1">
      <alignment/>
    </xf>
    <xf numFmtId="172" fontId="4" fillId="0" borderId="0" xfId="147" applyNumberFormat="1" applyFont="1" applyAlignment="1">
      <alignment horizontal="left"/>
      <protection/>
    </xf>
    <xf numFmtId="165" fontId="0" fillId="0" borderId="0" xfId="0" applyNumberFormat="1" applyBorder="1" applyAlignment="1">
      <alignment/>
    </xf>
    <xf numFmtId="165" fontId="0" fillId="0" borderId="18" xfId="0" applyNumberFormat="1" applyBorder="1" applyAlignment="1">
      <alignment/>
    </xf>
    <xf numFmtId="204" fontId="0" fillId="0" borderId="18" xfId="0" applyNumberFormat="1" applyBorder="1" applyAlignment="1">
      <alignment/>
    </xf>
    <xf numFmtId="165" fontId="0" fillId="0" borderId="0" xfId="0" applyNumberFormat="1" applyFont="1" applyFill="1" applyBorder="1" applyAlignment="1">
      <alignment/>
    </xf>
    <xf numFmtId="165" fontId="0" fillId="0" borderId="18" xfId="0" applyNumberFormat="1" applyFont="1" applyFill="1" applyBorder="1" applyAlignment="1">
      <alignment/>
    </xf>
    <xf numFmtId="202" fontId="0" fillId="0" borderId="1" xfId="0" applyNumberFormat="1" applyBorder="1" applyAlignment="1">
      <alignment/>
    </xf>
    <xf numFmtId="202" fontId="0" fillId="0" borderId="1" xfId="0" applyNumberFormat="1" applyFont="1" applyBorder="1" applyAlignment="1">
      <alignment/>
    </xf>
    <xf numFmtId="204" fontId="0" fillId="0" borderId="18" xfId="0" applyNumberFormat="1" applyFill="1" applyBorder="1" applyAlignment="1">
      <alignment/>
    </xf>
    <xf numFmtId="240" fontId="0" fillId="0" borderId="0" xfId="0" applyNumberFormat="1" applyBorder="1" applyAlignment="1">
      <alignment/>
    </xf>
    <xf numFmtId="240" fontId="0" fillId="0" borderId="18" xfId="0" applyNumberFormat="1" applyBorder="1" applyAlignment="1">
      <alignment/>
    </xf>
    <xf numFmtId="3" fontId="0" fillId="0" borderId="0" xfId="0" applyNumberFormat="1" applyBorder="1" applyAlignment="1">
      <alignment/>
    </xf>
    <xf numFmtId="3" fontId="0" fillId="0" borderId="18" xfId="0" applyNumberFormat="1" applyBorder="1" applyAlignment="1">
      <alignment/>
    </xf>
    <xf numFmtId="189" fontId="0" fillId="0" borderId="0" xfId="0" applyNumberFormat="1" applyFont="1" applyFill="1" applyBorder="1" applyAlignment="1">
      <alignment/>
    </xf>
    <xf numFmtId="189" fontId="0" fillId="0" borderId="18" xfId="0" applyNumberFormat="1" applyFont="1" applyFill="1" applyBorder="1" applyAlignment="1">
      <alignment/>
    </xf>
    <xf numFmtId="189" fontId="0" fillId="0" borderId="18" xfId="0" applyNumberFormat="1" applyFill="1" applyBorder="1" applyAlignment="1">
      <alignment/>
    </xf>
    <xf numFmtId="188" fontId="0" fillId="0" borderId="18" xfId="0" applyNumberFormat="1" applyFill="1" applyBorder="1" applyAlignment="1">
      <alignment/>
    </xf>
    <xf numFmtId="189" fontId="0" fillId="0" borderId="0" xfId="0" applyNumberFormat="1" applyFill="1" applyBorder="1" applyAlignment="1">
      <alignment/>
    </xf>
    <xf numFmtId="199" fontId="0" fillId="0" borderId="0" xfId="0" applyNumberFormat="1" applyBorder="1" applyAlignment="1">
      <alignment/>
    </xf>
    <xf numFmtId="199" fontId="0" fillId="0" borderId="18" xfId="0" applyNumberFormat="1" applyBorder="1" applyAlignment="1">
      <alignment/>
    </xf>
    <xf numFmtId="189" fontId="0" fillId="0" borderId="0" xfId="0" applyNumberFormat="1" applyBorder="1" applyAlignment="1">
      <alignment/>
    </xf>
    <xf numFmtId="189" fontId="0" fillId="0" borderId="18" xfId="0" applyNumberFormat="1" applyBorder="1" applyAlignment="1">
      <alignment/>
    </xf>
    <xf numFmtId="0" fontId="0" fillId="0" borderId="1" xfId="0" applyFill="1" applyBorder="1" applyAlignment="1">
      <alignment/>
    </xf>
    <xf numFmtId="188" fontId="0" fillId="0" borderId="0" xfId="0" applyNumberFormat="1" applyBorder="1" applyAlignment="1">
      <alignment/>
    </xf>
    <xf numFmtId="188" fontId="0" fillId="0" borderId="18" xfId="0" applyNumberFormat="1" applyBorder="1" applyAlignment="1">
      <alignment/>
    </xf>
    <xf numFmtId="0" fontId="13" fillId="0" borderId="1" xfId="0" applyFont="1" applyBorder="1" applyAlignment="1">
      <alignment/>
    </xf>
    <xf numFmtId="0" fontId="0" fillId="0" borderId="1" xfId="0" applyFont="1" applyFill="1" applyBorder="1" applyAlignment="1">
      <alignment/>
    </xf>
    <xf numFmtId="241" fontId="0" fillId="0" borderId="1" xfId="0" applyNumberFormat="1" applyFont="1" applyBorder="1" applyAlignment="1">
      <alignment/>
    </xf>
    <xf numFmtId="189" fontId="0" fillId="0" borderId="9" xfId="0" applyNumberFormat="1" applyBorder="1" applyAlignment="1">
      <alignment/>
    </xf>
    <xf numFmtId="189" fontId="0" fillId="0" borderId="27" xfId="0" applyNumberFormat="1" applyBorder="1" applyAlignment="1">
      <alignment/>
    </xf>
    <xf numFmtId="188" fontId="0" fillId="0" borderId="27" xfId="0" applyNumberFormat="1" applyFill="1" applyBorder="1" applyAlignment="1">
      <alignment/>
    </xf>
    <xf numFmtId="0" fontId="1" fillId="0" borderId="14" xfId="76" applyFont="1" applyBorder="1" applyAlignment="1" quotePrefix="1">
      <alignment horizontal="center" vertical="center" wrapText="1"/>
      <protection/>
    </xf>
    <xf numFmtId="0" fontId="1" fillId="0" borderId="28" xfId="76" applyFont="1" applyBorder="1" applyAlignment="1" quotePrefix="1">
      <alignment horizontal="center" vertical="center" wrapText="1"/>
      <protection/>
    </xf>
    <xf numFmtId="0" fontId="1" fillId="0" borderId="15" xfId="76" applyFont="1" applyBorder="1" applyAlignment="1">
      <alignment horizontal="center" vertical="center" wrapText="1"/>
      <protection/>
    </xf>
    <xf numFmtId="0" fontId="12" fillId="0" borderId="0" xfId="0" applyFont="1" applyBorder="1" applyAlignment="1">
      <alignment/>
    </xf>
    <xf numFmtId="0" fontId="0" fillId="0" borderId="0" xfId="0" applyBorder="1" applyAlignment="1">
      <alignment horizontal="centerContinuous"/>
    </xf>
    <xf numFmtId="0" fontId="13" fillId="0" borderId="0" xfId="0" applyFont="1" applyBorder="1" applyAlignment="1">
      <alignment horizontal="right"/>
    </xf>
    <xf numFmtId="199" fontId="0" fillId="0" borderId="0" xfId="0" applyNumberFormat="1" applyAlignment="1">
      <alignment/>
    </xf>
    <xf numFmtId="164" fontId="0" fillId="0" borderId="1" xfId="0" applyNumberFormat="1" applyFont="1" applyBorder="1" applyAlignment="1">
      <alignment horizontal="left"/>
    </xf>
    <xf numFmtId="242" fontId="0" fillId="0" borderId="1" xfId="0" applyNumberFormat="1" applyBorder="1" applyAlignment="1">
      <alignment horizontal="left"/>
    </xf>
    <xf numFmtId="0" fontId="1" fillId="0" borderId="14" xfId="76" applyFont="1" applyBorder="1" applyAlignment="1" quotePrefix="1">
      <alignment horizontal="center" wrapText="1"/>
      <protection/>
    </xf>
    <xf numFmtId="0" fontId="4" fillId="0" borderId="0" xfId="0" applyFont="1" applyBorder="1" applyAlignment="1">
      <alignment/>
    </xf>
    <xf numFmtId="208" fontId="0" fillId="0" borderId="0" xfId="0" applyNumberFormat="1" applyAlignment="1">
      <alignment/>
    </xf>
    <xf numFmtId="243" fontId="0" fillId="0" borderId="1" xfId="0" applyNumberFormat="1" applyBorder="1" applyAlignment="1">
      <alignment/>
    </xf>
    <xf numFmtId="208" fontId="0" fillId="0" borderId="0" xfId="111" applyNumberFormat="1">
      <alignment/>
      <protection/>
    </xf>
    <xf numFmtId="197" fontId="0" fillId="0" borderId="1" xfId="111" applyNumberFormat="1" applyBorder="1">
      <alignment/>
      <protection/>
    </xf>
    <xf numFmtId="208" fontId="0" fillId="0" borderId="1" xfId="111" applyNumberFormat="1" applyBorder="1">
      <alignment/>
      <protection/>
    </xf>
    <xf numFmtId="243" fontId="0" fillId="0" borderId="1" xfId="111" applyNumberFormat="1" applyBorder="1">
      <alignment/>
      <protection/>
    </xf>
    <xf numFmtId="0" fontId="0" fillId="0" borderId="1" xfId="111" applyNumberFormat="1" applyBorder="1" applyAlignment="1">
      <alignment horizontal="left"/>
      <protection/>
    </xf>
    <xf numFmtId="49" fontId="1" fillId="0" borderId="9" xfId="76" applyNumberFormat="1" applyFont="1" applyBorder="1">
      <alignment horizontal="center" wrapText="1"/>
      <protection/>
    </xf>
    <xf numFmtId="0" fontId="1" fillId="0" borderId="14" xfId="76" applyBorder="1" applyAlignment="1">
      <alignment horizontal="centerContinuous" vertical="center" wrapText="1"/>
      <protection/>
    </xf>
    <xf numFmtId="0" fontId="1" fillId="0" borderId="14" xfId="76" applyFont="1" applyBorder="1" applyAlignment="1">
      <alignment horizontal="centerContinuous" vertical="center" wrapText="1"/>
      <protection/>
    </xf>
    <xf numFmtId="0" fontId="1" fillId="0" borderId="15" xfId="76" applyBorder="1" applyAlignment="1">
      <alignment horizontal="centerContinuous" vertical="center" wrapText="1"/>
      <protection/>
    </xf>
    <xf numFmtId="0" fontId="1" fillId="0" borderId="13" xfId="76" applyBorder="1" applyAlignment="1">
      <alignment horizontal="center" vertical="center" wrapText="1"/>
      <protection/>
    </xf>
    <xf numFmtId="0" fontId="4" fillId="0" borderId="0" xfId="147" applyFont="1" applyAlignment="1" quotePrefix="1">
      <alignment horizontal="centerContinuous" wrapText="1"/>
      <protection/>
    </xf>
    <xf numFmtId="206" fontId="0" fillId="0" borderId="1" xfId="0" applyNumberFormat="1" applyBorder="1" applyAlignment="1">
      <alignment/>
    </xf>
    <xf numFmtId="183" fontId="0" fillId="0" borderId="0" xfId="111" applyNumberFormat="1" applyFont="1">
      <alignment/>
      <protection/>
    </xf>
    <xf numFmtId="183" fontId="0" fillId="0" borderId="18" xfId="111" applyNumberFormat="1" applyFont="1" applyBorder="1">
      <alignment/>
      <protection/>
    </xf>
    <xf numFmtId="0" fontId="1" fillId="0" borderId="9" xfId="76" applyBorder="1" applyAlignment="1">
      <alignment horizontal="center" vertical="center" wrapText="1"/>
      <protection/>
    </xf>
    <xf numFmtId="0" fontId="1" fillId="0" borderId="28" xfId="76" applyBorder="1" applyAlignment="1">
      <alignment horizontal="center" vertical="center" wrapText="1"/>
      <protection/>
    </xf>
    <xf numFmtId="0" fontId="1" fillId="0" borderId="12" xfId="76" applyBorder="1" applyAlignment="1">
      <alignment horizontal="center" vertical="center" wrapText="1"/>
      <protection/>
    </xf>
    <xf numFmtId="0" fontId="4" fillId="0" borderId="21" xfId="147" applyBorder="1" applyAlignment="1">
      <alignment horizontal="centerContinuous" wrapText="1"/>
      <protection/>
    </xf>
    <xf numFmtId="0" fontId="4" fillId="0" borderId="0" xfId="147" applyFont="1" applyAlignment="1">
      <alignment horizontal="centerContinuous"/>
      <protection/>
    </xf>
    <xf numFmtId="0" fontId="0" fillId="0" borderId="0" xfId="0" applyFont="1" applyAlignment="1">
      <alignment horizontal="right"/>
    </xf>
    <xf numFmtId="0" fontId="5" fillId="0" borderId="0" xfId="0" applyFont="1" applyFill="1" applyAlignment="1">
      <alignment horizontal="left"/>
    </xf>
    <xf numFmtId="49" fontId="5" fillId="0" borderId="0" xfId="0" applyNumberFormat="1" applyFont="1" applyFill="1" applyAlignment="1">
      <alignment horizontal="left"/>
    </xf>
    <xf numFmtId="0" fontId="0" fillId="0" borderId="0" xfId="0" applyBorder="1" applyAlignment="1">
      <alignment horizontal="right"/>
    </xf>
    <xf numFmtId="0" fontId="0" fillId="0" borderId="0" xfId="0" applyBorder="1" applyAlignment="1">
      <alignment horizontal="left"/>
    </xf>
    <xf numFmtId="0" fontId="0" fillId="0" borderId="25" xfId="0" applyBorder="1" applyAlignment="1">
      <alignment horizontal="right"/>
    </xf>
    <xf numFmtId="0" fontId="0" fillId="0" borderId="27" xfId="0" applyBorder="1" applyAlignment="1">
      <alignment horizontal="right"/>
    </xf>
    <xf numFmtId="0" fontId="0" fillId="0" borderId="12" xfId="0" applyBorder="1" applyAlignment="1">
      <alignment horizontal="right"/>
    </xf>
    <xf numFmtId="0" fontId="0" fillId="0" borderId="12" xfId="0" applyBorder="1" applyAlignment="1">
      <alignment horizontal="left"/>
    </xf>
    <xf numFmtId="187" fontId="0" fillId="0" borderId="22" xfId="0" applyNumberFormat="1" applyBorder="1" applyAlignment="1">
      <alignment horizontal="right"/>
    </xf>
    <xf numFmtId="184" fontId="0" fillId="0" borderId="18" xfId="0" applyNumberFormat="1" applyBorder="1" applyAlignment="1">
      <alignment horizontal="right"/>
    </xf>
    <xf numFmtId="211" fontId="0" fillId="0" borderId="1" xfId="0" applyNumberFormat="1" applyBorder="1" applyAlignment="1">
      <alignment horizontal="right"/>
    </xf>
    <xf numFmtId="184" fontId="0" fillId="0" borderId="1" xfId="0" applyNumberFormat="1" applyBorder="1" applyAlignment="1">
      <alignment horizontal="right"/>
    </xf>
    <xf numFmtId="187" fontId="0" fillId="0" borderId="1" xfId="0" applyNumberFormat="1" applyBorder="1" applyAlignment="1">
      <alignment horizontal="right"/>
    </xf>
    <xf numFmtId="171" fontId="0" fillId="0" borderId="1" xfId="15" applyNumberFormat="1" applyFont="1" applyBorder="1" applyAlignment="1">
      <alignment/>
      <protection/>
    </xf>
    <xf numFmtId="189" fontId="0" fillId="0" borderId="22" xfId="0" applyNumberFormat="1" applyBorder="1" applyAlignment="1">
      <alignment horizontal="right"/>
    </xf>
    <xf numFmtId="189" fontId="0" fillId="0" borderId="18" xfId="0" applyNumberFormat="1" applyBorder="1" applyAlignment="1">
      <alignment horizontal="right"/>
    </xf>
    <xf numFmtId="189" fontId="0" fillId="0" borderId="1" xfId="0" applyNumberFormat="1" applyBorder="1" applyAlignment="1">
      <alignment horizontal="right"/>
    </xf>
    <xf numFmtId="202" fontId="0" fillId="0" borderId="1" xfId="15" applyNumberFormat="1" applyFont="1" applyBorder="1">
      <alignment/>
      <protection/>
    </xf>
    <xf numFmtId="199" fontId="0" fillId="0" borderId="22" xfId="0" applyNumberFormat="1" applyBorder="1" applyAlignment="1">
      <alignment horizontal="right"/>
    </xf>
    <xf numFmtId="199" fontId="0" fillId="0" borderId="18" xfId="0" applyNumberFormat="1" applyBorder="1" applyAlignment="1">
      <alignment horizontal="right"/>
    </xf>
    <xf numFmtId="199" fontId="0" fillId="0" borderId="1" xfId="0" applyNumberFormat="1" applyBorder="1" applyAlignment="1">
      <alignment horizontal="right"/>
    </xf>
    <xf numFmtId="183" fontId="0" fillId="0" borderId="22" xfId="0" applyNumberFormat="1" applyFont="1" applyBorder="1" applyAlignment="1">
      <alignment horizontal="right"/>
    </xf>
    <xf numFmtId="186" fontId="0" fillId="0" borderId="18" xfId="0" applyNumberFormat="1" applyFont="1" applyBorder="1" applyAlignment="1">
      <alignment horizontal="right"/>
    </xf>
    <xf numFmtId="186" fontId="0" fillId="0" borderId="1" xfId="0" applyNumberFormat="1" applyFont="1" applyBorder="1" applyAlignment="1">
      <alignment horizontal="right"/>
    </xf>
    <xf numFmtId="183" fontId="0" fillId="0" borderId="1" xfId="0" applyNumberFormat="1" applyFont="1" applyBorder="1" applyAlignment="1">
      <alignment horizontal="right"/>
    </xf>
    <xf numFmtId="183" fontId="0" fillId="0" borderId="22" xfId="0" applyNumberFormat="1" applyBorder="1" applyAlignment="1">
      <alignment horizontal="right"/>
    </xf>
    <xf numFmtId="186" fontId="0" fillId="0" borderId="18" xfId="0" applyNumberFormat="1" applyBorder="1" applyAlignment="1">
      <alignment horizontal="right"/>
    </xf>
    <xf numFmtId="186" fontId="0" fillId="0" borderId="1" xfId="0" applyNumberFormat="1" applyBorder="1" applyAlignment="1">
      <alignment horizontal="right"/>
    </xf>
    <xf numFmtId="183" fontId="0" fillId="0" borderId="1" xfId="0" applyNumberFormat="1" applyBorder="1" applyAlignment="1">
      <alignment horizontal="right"/>
    </xf>
    <xf numFmtId="0" fontId="0" fillId="0" borderId="22" xfId="0" applyBorder="1" applyAlignment="1">
      <alignment horizontal="right"/>
    </xf>
    <xf numFmtId="0" fontId="0" fillId="0" borderId="18" xfId="0" applyBorder="1" applyAlignment="1">
      <alignment horizontal="right"/>
    </xf>
    <xf numFmtId="0" fontId="0" fillId="0" borderId="1" xfId="0" applyBorder="1" applyAlignment="1">
      <alignment horizontal="right"/>
    </xf>
    <xf numFmtId="211" fontId="0" fillId="0" borderId="0" xfId="0" applyNumberFormat="1" applyBorder="1" applyAlignment="1">
      <alignment horizontal="right"/>
    </xf>
    <xf numFmtId="0" fontId="1" fillId="0" borderId="26" xfId="0" applyFont="1" applyBorder="1" applyAlignment="1">
      <alignment horizontal="center" wrapText="1"/>
    </xf>
    <xf numFmtId="0" fontId="1" fillId="0" borderId="15" xfId="0" applyFont="1" applyBorder="1" applyAlignment="1">
      <alignment horizontal="center"/>
    </xf>
    <xf numFmtId="169" fontId="0" fillId="0" borderId="0" xfId="0" applyNumberFormat="1" applyAlignment="1">
      <alignment horizontal="left"/>
    </xf>
    <xf numFmtId="237" fontId="0" fillId="0" borderId="0" xfId="0" applyNumberFormat="1" applyFont="1" applyFill="1" applyAlignment="1">
      <alignment horizontal="left"/>
    </xf>
    <xf numFmtId="169" fontId="0" fillId="0" borderId="0" xfId="0" applyNumberFormat="1" applyFont="1" applyFill="1" applyAlignment="1">
      <alignment horizontal="centerContinuous"/>
    </xf>
    <xf numFmtId="169" fontId="13" fillId="0" borderId="0" xfId="0" applyNumberFormat="1" applyFont="1" applyAlignment="1">
      <alignment horizontal="left"/>
    </xf>
    <xf numFmtId="0" fontId="21" fillId="0" borderId="0" xfId="0" applyFont="1" applyAlignment="1">
      <alignment/>
    </xf>
    <xf numFmtId="0" fontId="21" fillId="0" borderId="0" xfId="0" applyFont="1" applyAlignment="1">
      <alignment horizontal="centerContinuous" wrapText="1"/>
    </xf>
    <xf numFmtId="184" fontId="0" fillId="0" borderId="0" xfId="0" applyNumberFormat="1" applyFill="1" applyBorder="1" applyAlignment="1">
      <alignment/>
    </xf>
    <xf numFmtId="184" fontId="0" fillId="0" borderId="25" xfId="0" applyNumberFormat="1" applyFill="1" applyBorder="1" applyAlignment="1">
      <alignment/>
    </xf>
    <xf numFmtId="184" fontId="0" fillId="0" borderId="27" xfId="0" applyNumberFormat="1" applyFill="1" applyBorder="1" applyAlignment="1">
      <alignment/>
    </xf>
    <xf numFmtId="49" fontId="0" fillId="0" borderId="12" xfId="0" applyNumberFormat="1" applyBorder="1" applyAlignment="1">
      <alignment horizontal="left"/>
    </xf>
    <xf numFmtId="198" fontId="0" fillId="0" borderId="22" xfId="0" applyNumberFormat="1" applyFill="1" applyBorder="1" applyAlignment="1">
      <alignment horizontal="right"/>
    </xf>
    <xf numFmtId="209" fontId="0" fillId="0" borderId="18" xfId="0" applyNumberFormat="1" applyFill="1" applyBorder="1" applyAlignment="1">
      <alignment/>
    </xf>
    <xf numFmtId="49" fontId="0" fillId="0" borderId="1" xfId="0" applyNumberFormat="1" applyFont="1" applyFill="1" applyBorder="1" applyAlignment="1">
      <alignment horizontal="left"/>
    </xf>
    <xf numFmtId="209" fontId="0" fillId="0" borderId="22" xfId="0" applyNumberFormat="1" applyFill="1" applyBorder="1" applyAlignment="1">
      <alignment/>
    </xf>
    <xf numFmtId="198" fontId="0" fillId="0" borderId="18" xfId="0" applyNumberFormat="1" applyFill="1" applyBorder="1" applyAlignment="1">
      <alignment horizontal="right"/>
    </xf>
    <xf numFmtId="169" fontId="0" fillId="0" borderId="1" xfId="0" applyNumberFormat="1" applyFont="1" applyFill="1" applyBorder="1" applyAlignment="1">
      <alignment horizontal="left"/>
    </xf>
    <xf numFmtId="49" fontId="0" fillId="0" borderId="22" xfId="0" applyNumberFormat="1" applyBorder="1" applyAlignment="1">
      <alignment/>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34" xfId="0" applyNumberFormat="1" applyFont="1" applyBorder="1" applyAlignment="1">
      <alignment horizontal="centerContinuous" vertical="center"/>
    </xf>
    <xf numFmtId="49" fontId="4" fillId="0" borderId="15" xfId="0" applyNumberFormat="1" applyFont="1" applyBorder="1" applyAlignment="1">
      <alignment horizontal="centerContinuous" vertical="center"/>
    </xf>
    <xf numFmtId="49" fontId="1" fillId="0" borderId="23" xfId="0" applyNumberFormat="1" applyFont="1" applyBorder="1" applyAlignment="1">
      <alignment horizontal="centerContinuous" vertical="center"/>
    </xf>
    <xf numFmtId="49" fontId="4" fillId="0" borderId="13" xfId="0" applyNumberFormat="1" applyFont="1" applyBorder="1" applyAlignment="1">
      <alignment vertical="center"/>
    </xf>
    <xf numFmtId="49" fontId="0" fillId="0" borderId="0" xfId="0" applyNumberFormat="1" applyBorder="1" applyAlignment="1">
      <alignment horizontal="centerContinuous"/>
    </xf>
    <xf numFmtId="49" fontId="0" fillId="0" borderId="1" xfId="0" applyNumberFormat="1" applyFont="1" applyFill="1" applyBorder="1" applyAlignment="1">
      <alignment horizontal="centerContinuous"/>
    </xf>
    <xf numFmtId="244" fontId="4" fillId="0" borderId="0" xfId="0" applyNumberFormat="1" applyFont="1" applyAlignment="1">
      <alignment horizontal="left"/>
    </xf>
    <xf numFmtId="245" fontId="4" fillId="0" borderId="0" xfId="0" applyNumberFormat="1" applyFont="1" applyAlignment="1">
      <alignment horizontal="left"/>
    </xf>
    <xf numFmtId="164" fontId="5" fillId="0" borderId="0" xfId="74" applyFont="1" applyAlignment="1" quotePrefix="1">
      <alignment horizontal="left"/>
      <protection/>
    </xf>
    <xf numFmtId="186" fontId="0" fillId="0" borderId="9" xfId="0" applyNumberFormat="1" applyBorder="1" applyAlignment="1">
      <alignment/>
    </xf>
    <xf numFmtId="186" fontId="0" fillId="0" borderId="12" xfId="0" applyNumberFormat="1" applyBorder="1" applyAlignment="1">
      <alignment/>
    </xf>
    <xf numFmtId="212" fontId="0" fillId="0" borderId="0" xfId="111" applyNumberFormat="1" applyAlignment="1" quotePrefix="1">
      <alignment horizontal="right"/>
      <protection/>
    </xf>
    <xf numFmtId="239" fontId="0" fillId="0" borderId="18" xfId="111" applyNumberFormat="1" applyBorder="1" applyAlignment="1" quotePrefix="1">
      <alignment horizontal="right"/>
      <protection/>
    </xf>
    <xf numFmtId="191" fontId="0" fillId="0" borderId="0" xfId="0" applyNumberFormat="1" applyAlignment="1">
      <alignment/>
    </xf>
    <xf numFmtId="212" fontId="0" fillId="0" borderId="0" xfId="0" applyNumberFormat="1" applyBorder="1" applyAlignment="1">
      <alignment horizontal="right"/>
    </xf>
    <xf numFmtId="212" fontId="0" fillId="0" borderId="1" xfId="0" applyNumberFormat="1" applyBorder="1" applyAlignment="1">
      <alignment horizontal="right"/>
    </xf>
    <xf numFmtId="191" fontId="0" fillId="0" borderId="22" xfId="0" applyNumberFormat="1" applyBorder="1" applyAlignment="1">
      <alignment/>
    </xf>
    <xf numFmtId="191" fontId="0" fillId="0" borderId="25" xfId="0" applyNumberFormat="1" applyBorder="1" applyAlignment="1">
      <alignment/>
    </xf>
    <xf numFmtId="164" fontId="0" fillId="0" borderId="1" xfId="0" applyNumberFormat="1" applyBorder="1" applyAlignment="1">
      <alignment/>
    </xf>
    <xf numFmtId="191" fontId="0" fillId="0" borderId="29" xfId="0" applyNumberFormat="1" applyFont="1" applyBorder="1" applyAlignment="1">
      <alignment/>
    </xf>
    <xf numFmtId="0" fontId="1" fillId="0" borderId="14" xfId="76" applyFont="1" applyBorder="1">
      <alignment horizontal="center" wrapText="1"/>
      <protection/>
    </xf>
    <xf numFmtId="0" fontId="13" fillId="0" borderId="0" xfId="0" applyFont="1" applyBorder="1" applyAlignment="1">
      <alignment/>
    </xf>
    <xf numFmtId="0" fontId="4" fillId="0" borderId="0" xfId="76" applyFont="1" applyAlignment="1">
      <alignment horizontal="centerContinuous" wrapText="1"/>
      <protection/>
    </xf>
    <xf numFmtId="164" fontId="4" fillId="0" borderId="0" xfId="147" applyNumberFormat="1" applyFont="1" applyAlignment="1">
      <alignment horizontal="centerContinuous"/>
      <protection/>
    </xf>
    <xf numFmtId="175" fontId="0" fillId="0" borderId="9" xfId="0" applyNumberFormat="1" applyBorder="1" applyAlignment="1">
      <alignment/>
    </xf>
    <xf numFmtId="177" fontId="0" fillId="0" borderId="12" xfId="0" applyNumberFormat="1" applyBorder="1" applyAlignment="1">
      <alignment/>
    </xf>
    <xf numFmtId="3" fontId="0" fillId="0" borderId="12" xfId="0" applyNumberFormat="1" applyBorder="1" applyAlignment="1">
      <alignment/>
    </xf>
    <xf numFmtId="175" fontId="0" fillId="0" borderId="12" xfId="0" applyNumberFormat="1" applyBorder="1" applyAlignment="1">
      <alignment/>
    </xf>
    <xf numFmtId="186" fontId="0" fillId="0" borderId="27" xfId="0" applyNumberFormat="1" applyBorder="1" applyAlignment="1">
      <alignment/>
    </xf>
    <xf numFmtId="175" fontId="0" fillId="0" borderId="22" xfId="0" applyNumberFormat="1" applyBorder="1" applyAlignment="1">
      <alignment/>
    </xf>
    <xf numFmtId="177" fontId="0" fillId="0" borderId="1" xfId="0" applyNumberFormat="1" applyBorder="1" applyAlignment="1">
      <alignment/>
    </xf>
    <xf numFmtId="3" fontId="0" fillId="0" borderId="1" xfId="0" applyNumberFormat="1" applyBorder="1" applyAlignment="1">
      <alignment/>
    </xf>
    <xf numFmtId="3" fontId="0" fillId="0" borderId="18" xfId="0" applyNumberFormat="1" applyBorder="1" applyAlignment="1">
      <alignment/>
    </xf>
    <xf numFmtId="169" fontId="0" fillId="0" borderId="1" xfId="0" applyNumberFormat="1" applyBorder="1" applyAlignment="1">
      <alignment horizontal="left"/>
    </xf>
    <xf numFmtId="205" fontId="0" fillId="0" borderId="0" xfId="0" applyNumberFormat="1" applyAlignment="1" quotePrefix="1">
      <alignment horizontal="right"/>
    </xf>
    <xf numFmtId="178" fontId="0" fillId="0" borderId="1" xfId="0" applyNumberFormat="1" applyBorder="1" applyAlignment="1">
      <alignment horizontal="right"/>
    </xf>
    <xf numFmtId="49" fontId="0" fillId="0" borderId="1" xfId="0" applyNumberFormat="1" applyBorder="1" applyAlignment="1">
      <alignment horizontal="right"/>
    </xf>
    <xf numFmtId="178" fontId="0" fillId="0" borderId="0" xfId="0" applyNumberFormat="1" applyFont="1" applyAlignment="1" quotePrefix="1">
      <alignment horizontal="right"/>
    </xf>
    <xf numFmtId="169" fontId="0" fillId="0" borderId="1" xfId="15" applyNumberFormat="1" applyFont="1" applyBorder="1">
      <alignment/>
      <protection/>
    </xf>
    <xf numFmtId="164" fontId="0" fillId="0" borderId="1" xfId="15" applyNumberFormat="1" applyFont="1" applyBorder="1">
      <alignment/>
      <protection/>
    </xf>
    <xf numFmtId="177" fontId="0" fillId="0" borderId="0" xfId="0" applyNumberFormat="1" applyAlignment="1">
      <alignment/>
    </xf>
    <xf numFmtId="177" fontId="0" fillId="0" borderId="0" xfId="0" applyNumberFormat="1" applyBorder="1" applyAlignment="1">
      <alignment/>
    </xf>
    <xf numFmtId="3" fontId="0" fillId="0" borderId="27" xfId="0" applyNumberFormat="1" applyBorder="1" applyAlignment="1">
      <alignment/>
    </xf>
    <xf numFmtId="0" fontId="1" fillId="0" borderId="28" xfId="76" applyFont="1" applyBorder="1">
      <alignment horizontal="center" wrapText="1"/>
      <protection/>
    </xf>
    <xf numFmtId="0" fontId="1" fillId="0" borderId="27" xfId="76" applyBorder="1">
      <alignment horizontal="center" wrapText="1"/>
      <protection/>
    </xf>
    <xf numFmtId="0" fontId="1" fillId="0" borderId="9" xfId="76" applyFont="1" applyBorder="1">
      <alignment horizontal="center" wrapText="1"/>
      <protection/>
    </xf>
    <xf numFmtId="177" fontId="0" fillId="0" borderId="25" xfId="0" applyNumberFormat="1" applyBorder="1" applyAlignment="1">
      <alignment/>
    </xf>
    <xf numFmtId="49" fontId="0" fillId="0" borderId="1" xfId="0" applyNumberFormat="1" applyBorder="1" applyAlignment="1" quotePrefix="1">
      <alignment horizontal="right"/>
    </xf>
    <xf numFmtId="175" fontId="0" fillId="0" borderId="1" xfId="0" applyNumberFormat="1" applyBorder="1" applyAlignment="1">
      <alignment/>
    </xf>
    <xf numFmtId="175" fontId="0" fillId="0" borderId="0" xfId="0" applyNumberFormat="1" applyAlignment="1">
      <alignment/>
    </xf>
    <xf numFmtId="49" fontId="0" fillId="0" borderId="27" xfId="0" applyNumberFormat="1" applyBorder="1" applyAlignment="1" quotePrefix="1">
      <alignment horizontal="right"/>
    </xf>
    <xf numFmtId="0" fontId="1" fillId="0" borderId="28" xfId="76" applyBorder="1">
      <alignment horizontal="center" wrapText="1"/>
      <protection/>
    </xf>
    <xf numFmtId="172" fontId="0" fillId="0" borderId="0" xfId="0" applyNumberFormat="1" applyFont="1" applyBorder="1" applyAlignment="1">
      <alignment/>
    </xf>
    <xf numFmtId="0" fontId="5" fillId="0" borderId="0" xfId="111" applyNumberFormat="1" applyFont="1" applyAlignment="1">
      <alignment/>
      <protection/>
    </xf>
    <xf numFmtId="212" fontId="0" fillId="0" borderId="0" xfId="0" applyNumberFormat="1" applyFont="1" applyAlignment="1" quotePrefix="1">
      <alignment horizontal="right"/>
    </xf>
    <xf numFmtId="205" fontId="0" fillId="0" borderId="1" xfId="0" applyNumberFormat="1" applyBorder="1" applyAlignment="1">
      <alignment horizontal="right"/>
    </xf>
    <xf numFmtId="212" fontId="0" fillId="0" borderId="0" xfId="0" applyNumberFormat="1" applyAlignment="1" quotePrefix="1">
      <alignment horizontal="right"/>
    </xf>
    <xf numFmtId="189" fontId="0" fillId="0" borderId="18" xfId="0" applyNumberFormat="1" applyBorder="1" applyAlignment="1">
      <alignment/>
    </xf>
    <xf numFmtId="0" fontId="1" fillId="0" borderId="28" xfId="76" applyFont="1" applyBorder="1" applyAlignment="1">
      <alignment horizontal="center" wrapText="1"/>
      <protection/>
    </xf>
    <xf numFmtId="0" fontId="1" fillId="0" borderId="14" xfId="76" applyBorder="1" applyAlignment="1">
      <alignment horizontal="center" wrapText="1"/>
      <protection/>
    </xf>
    <xf numFmtId="164" fontId="4" fillId="0" borderId="0" xfId="147" applyNumberFormat="1">
      <alignment wrapText="1"/>
      <protection/>
    </xf>
    <xf numFmtId="164" fontId="4" fillId="0" borderId="0" xfId="147" applyNumberFormat="1" applyAlignment="1">
      <alignment horizontal="centerContinuous"/>
      <protection/>
    </xf>
    <xf numFmtId="49" fontId="4" fillId="0" borderId="0" xfId="147" applyNumberFormat="1" applyFont="1" applyAlignment="1">
      <alignment horizontal="centerContinuous"/>
      <protection/>
    </xf>
    <xf numFmtId="212" fontId="0" fillId="0" borderId="0" xfId="0" applyNumberFormat="1" applyBorder="1" applyAlignment="1" quotePrefix="1">
      <alignment horizontal="right"/>
    </xf>
    <xf numFmtId="180" fontId="0" fillId="0" borderId="0" xfId="0" applyNumberFormat="1" applyBorder="1" applyAlignment="1">
      <alignment horizontal="right"/>
    </xf>
    <xf numFmtId="200" fontId="0" fillId="0" borderId="0" xfId="0" applyNumberFormat="1" applyBorder="1" applyAlignment="1">
      <alignment horizontal="right"/>
    </xf>
    <xf numFmtId="191" fontId="0" fillId="0" borderId="0" xfId="0" applyNumberFormat="1" applyBorder="1" applyAlignment="1">
      <alignment/>
    </xf>
    <xf numFmtId="189" fontId="0" fillId="0" borderId="27" xfId="0" applyNumberFormat="1" applyBorder="1" applyAlignment="1">
      <alignment/>
    </xf>
    <xf numFmtId="169" fontId="0" fillId="0" borderId="12" xfId="15" applyBorder="1">
      <alignment/>
      <protection/>
    </xf>
    <xf numFmtId="191" fontId="0" fillId="0" borderId="22" xfId="0" applyNumberFormat="1" applyFill="1" applyBorder="1" applyAlignment="1">
      <alignment/>
    </xf>
    <xf numFmtId="0" fontId="0" fillId="0" borderId="39" xfId="0" applyBorder="1" applyAlignment="1">
      <alignment/>
    </xf>
    <xf numFmtId="235" fontId="0" fillId="0" borderId="0" xfId="0" applyNumberFormat="1" applyFont="1" applyBorder="1" applyAlignment="1">
      <alignment/>
    </xf>
    <xf numFmtId="0" fontId="58" fillId="0" borderId="0" xfId="0" applyFont="1" applyBorder="1" applyAlignment="1">
      <alignment horizontal="centerContinuous"/>
    </xf>
    <xf numFmtId="184" fontId="0" fillId="0" borderId="9" xfId="0" applyNumberFormat="1" applyBorder="1" applyAlignment="1">
      <alignment/>
    </xf>
    <xf numFmtId="184" fontId="0" fillId="0" borderId="12" xfId="0" applyNumberFormat="1" applyBorder="1" applyAlignment="1">
      <alignment/>
    </xf>
    <xf numFmtId="49" fontId="0" fillId="0" borderId="22" xfId="111" applyNumberFormat="1" applyFont="1" applyBorder="1" applyAlignment="1" quotePrefix="1">
      <alignment horizontal="right"/>
      <protection/>
    </xf>
    <xf numFmtId="187" fontId="0" fillId="0" borderId="1" xfId="111" applyNumberFormat="1" applyBorder="1">
      <alignment/>
      <protection/>
    </xf>
    <xf numFmtId="205" fontId="0" fillId="0" borderId="1" xfId="111" applyNumberFormat="1" applyBorder="1" applyAlignment="1">
      <alignment horizontal="right"/>
      <protection/>
    </xf>
    <xf numFmtId="204" fontId="0" fillId="0" borderId="1" xfId="111" applyNumberFormat="1" applyFont="1" applyBorder="1">
      <alignment/>
      <protection/>
    </xf>
    <xf numFmtId="189" fontId="0" fillId="0" borderId="1" xfId="111" applyNumberFormat="1" applyBorder="1">
      <alignment/>
      <protection/>
    </xf>
    <xf numFmtId="49" fontId="0" fillId="0" borderId="22" xfId="0" applyNumberFormat="1" applyBorder="1" applyAlignment="1" quotePrefix="1">
      <alignment horizontal="right"/>
    </xf>
    <xf numFmtId="187" fontId="0" fillId="0" borderId="1" xfId="0" applyNumberFormat="1" applyBorder="1" applyAlignment="1">
      <alignment/>
    </xf>
    <xf numFmtId="204" fontId="0" fillId="0" borderId="1" xfId="0" applyNumberFormat="1" applyBorder="1" applyAlignment="1">
      <alignment/>
    </xf>
    <xf numFmtId="185" fontId="0" fillId="0" borderId="22" xfId="0" applyNumberFormat="1" applyBorder="1" applyAlignment="1" quotePrefix="1">
      <alignment horizontal="right"/>
    </xf>
    <xf numFmtId="184" fontId="0" fillId="0" borderId="22" xfId="0" applyNumberFormat="1" applyBorder="1" applyAlignment="1">
      <alignment/>
    </xf>
    <xf numFmtId="0" fontId="1" fillId="0" borderId="9" xfId="76" applyBorder="1" applyAlignment="1">
      <alignment horizontal="centerContinuous" wrapText="1"/>
      <protection/>
    </xf>
    <xf numFmtId="0" fontId="1" fillId="0" borderId="9" xfId="76" applyFont="1" applyBorder="1" applyAlignment="1">
      <alignment horizontal="centerContinuous" wrapText="1"/>
      <protection/>
    </xf>
    <xf numFmtId="0" fontId="1" fillId="0" borderId="12" xfId="76" applyBorder="1" applyAlignment="1">
      <alignment horizontal="centerContinuous" wrapText="1"/>
      <protection/>
    </xf>
    <xf numFmtId="0" fontId="1" fillId="0" borderId="1" xfId="76" applyBorder="1">
      <alignment horizontal="center" wrapText="1"/>
      <protection/>
    </xf>
    <xf numFmtId="0" fontId="0" fillId="0" borderId="21" xfId="0" applyBorder="1" applyAlignment="1">
      <alignment horizontal="centerContinuous"/>
    </xf>
    <xf numFmtId="0" fontId="5" fillId="0" borderId="0" xfId="0" applyFont="1" applyAlignment="1" quotePrefix="1">
      <alignment horizontal="left"/>
    </xf>
    <xf numFmtId="246" fontId="0" fillId="0" borderId="12" xfId="0" applyNumberFormat="1" applyBorder="1" applyAlignment="1">
      <alignment horizontal="left"/>
    </xf>
    <xf numFmtId="0" fontId="1" fillId="0" borderId="12" xfId="76" applyFont="1" applyBorder="1" applyAlignment="1">
      <alignment horizontal="center" vertical="center" wrapText="1"/>
      <protection/>
    </xf>
    <xf numFmtId="0" fontId="1" fillId="0" borderId="21" xfId="76" applyBorder="1" applyAlignment="1">
      <alignment horizontal="centerContinuous" wrapText="1"/>
      <protection/>
    </xf>
    <xf numFmtId="0" fontId="1" fillId="0" borderId="0" xfId="76" applyAlignment="1">
      <alignment horizontal="centerContinuous" wrapText="1"/>
      <protection/>
    </xf>
    <xf numFmtId="0" fontId="0" fillId="0" borderId="40" xfId="0" applyBorder="1" applyAlignment="1">
      <alignment/>
    </xf>
    <xf numFmtId="194" fontId="0" fillId="0" borderId="0" xfId="111" applyNumberFormat="1" applyBorder="1" applyAlignment="1">
      <alignment horizontal="right"/>
      <protection/>
    </xf>
    <xf numFmtId="194" fontId="0" fillId="0" borderId="18" xfId="111" applyNumberFormat="1" applyBorder="1" applyAlignment="1">
      <alignment horizontal="right"/>
      <protection/>
    </xf>
    <xf numFmtId="175" fontId="0" fillId="0" borderId="0" xfId="111" applyNumberFormat="1" applyBorder="1">
      <alignment/>
      <protection/>
    </xf>
    <xf numFmtId="175" fontId="0" fillId="0" borderId="18" xfId="111" applyNumberFormat="1" applyBorder="1">
      <alignment/>
      <protection/>
    </xf>
    <xf numFmtId="189" fontId="0" fillId="0" borderId="18" xfId="111" applyNumberFormat="1" applyBorder="1">
      <alignment/>
      <protection/>
    </xf>
    <xf numFmtId="203" fontId="0" fillId="0" borderId="0" xfId="111" applyNumberFormat="1" applyBorder="1">
      <alignment/>
      <protection/>
    </xf>
    <xf numFmtId="203" fontId="0" fillId="0" borderId="18" xfId="111" applyNumberFormat="1" applyBorder="1">
      <alignment/>
      <protection/>
    </xf>
    <xf numFmtId="0" fontId="1" fillId="0" borderId="14" xfId="76" applyBorder="1" applyAlignment="1">
      <alignment horizontal="center" vertical="center" wrapText="1"/>
      <protection/>
    </xf>
    <xf numFmtId="0" fontId="5" fillId="0" borderId="0" xfId="74" applyNumberFormat="1" applyFont="1">
      <alignment/>
      <protection/>
    </xf>
    <xf numFmtId="0" fontId="0" fillId="0" borderId="31" xfId="0" applyBorder="1" applyAlignment="1">
      <alignment/>
    </xf>
    <xf numFmtId="208" fontId="0" fillId="0" borderId="22" xfId="111" applyNumberFormat="1" applyBorder="1">
      <alignment/>
      <protection/>
    </xf>
    <xf numFmtId="189" fontId="0" fillId="0" borderId="19" xfId="111" applyNumberFormat="1" applyBorder="1" applyAlignment="1">
      <alignment horizontal="right"/>
      <protection/>
    </xf>
    <xf numFmtId="189" fontId="0" fillId="0" borderId="22" xfId="111" applyNumberFormat="1" applyBorder="1">
      <alignment/>
      <protection/>
    </xf>
    <xf numFmtId="210" fontId="0" fillId="0" borderId="22" xfId="111" applyNumberFormat="1" applyBorder="1" applyAlignment="1">
      <alignment horizontal="right"/>
      <protection/>
    </xf>
    <xf numFmtId="209" fontId="0" fillId="0" borderId="20" xfId="111" applyNumberFormat="1" applyBorder="1" applyAlignment="1">
      <alignment horizontal="right"/>
      <protection/>
    </xf>
    <xf numFmtId="194" fontId="0" fillId="0" borderId="19" xfId="111" applyNumberFormat="1" applyBorder="1" applyAlignment="1">
      <alignment horizontal="right"/>
      <protection/>
    </xf>
    <xf numFmtId="207" fontId="0" fillId="0" borderId="1" xfId="0" applyNumberFormat="1" applyBorder="1" applyAlignment="1">
      <alignment/>
    </xf>
    <xf numFmtId="197" fontId="0" fillId="0" borderId="20" xfId="111" applyNumberFormat="1" applyBorder="1">
      <alignment/>
      <protection/>
    </xf>
    <xf numFmtId="197" fontId="0" fillId="0" borderId="25" xfId="111" applyNumberFormat="1" applyBorder="1">
      <alignment/>
      <protection/>
    </xf>
    <xf numFmtId="197" fontId="0" fillId="0" borderId="12" xfId="111" applyNumberFormat="1" applyBorder="1">
      <alignment/>
      <protection/>
    </xf>
    <xf numFmtId="189" fontId="0" fillId="0" borderId="31" xfId="111" applyNumberFormat="1" applyBorder="1" applyAlignment="1">
      <alignment horizontal="right"/>
      <protection/>
    </xf>
    <xf numFmtId="0" fontId="0" fillId="0" borderId="19" xfId="0" applyBorder="1" applyAlignment="1">
      <alignment/>
    </xf>
    <xf numFmtId="0" fontId="1" fillId="0" borderId="26" xfId="76" applyFont="1" applyBorder="1" applyAlignment="1">
      <alignment horizontal="centerContinuous" wrapText="1"/>
      <protection/>
    </xf>
    <xf numFmtId="0" fontId="1" fillId="0" borderId="15" xfId="76" applyFont="1" applyBorder="1" applyAlignment="1">
      <alignment horizontal="centerContinuous" wrapText="1"/>
      <protection/>
    </xf>
    <xf numFmtId="0" fontId="1" fillId="0" borderId="35" xfId="76" applyBorder="1" applyAlignment="1">
      <alignment horizontal="centerContinuous" wrapText="1"/>
      <protection/>
    </xf>
    <xf numFmtId="0" fontId="13" fillId="0" borderId="0" xfId="0" applyFont="1" applyFill="1" applyBorder="1" applyAlignment="1">
      <alignment horizontal="centerContinuous"/>
    </xf>
    <xf numFmtId="0" fontId="0" fillId="0" borderId="0" xfId="0" applyFill="1" applyBorder="1" applyAlignment="1">
      <alignment horizontal="right"/>
    </xf>
    <xf numFmtId="0" fontId="0" fillId="0" borderId="0" xfId="0" applyFill="1" applyBorder="1" applyAlignment="1">
      <alignment horizontal="centerContinuous"/>
    </xf>
    <xf numFmtId="0" fontId="4" fillId="0" borderId="0" xfId="147" applyFill="1" applyBorder="1" applyAlignment="1">
      <alignment horizontal="centerContinuous" wrapText="1"/>
      <protection/>
    </xf>
    <xf numFmtId="0" fontId="0" fillId="0" borderId="0" xfId="0" applyFont="1" applyFill="1" applyBorder="1" applyAlignment="1">
      <alignment horizontal="centerContinuous"/>
    </xf>
    <xf numFmtId="0" fontId="0" fillId="0" borderId="0" xfId="147" applyFont="1" applyFill="1" applyBorder="1" applyAlignment="1">
      <alignment horizontal="centerContinuous"/>
      <protection/>
    </xf>
    <xf numFmtId="0" fontId="4" fillId="0" borderId="0" xfId="147" applyFont="1" applyFill="1" applyBorder="1" applyAlignment="1">
      <alignment horizontal="centerContinuous"/>
      <protection/>
    </xf>
    <xf numFmtId="0" fontId="0" fillId="0" borderId="0" xfId="0" applyFill="1" applyAlignment="1">
      <alignment horizontal="centerContinuous"/>
    </xf>
    <xf numFmtId="0" fontId="4" fillId="0" borderId="0" xfId="147" applyFont="1" applyFill="1" applyAlignment="1">
      <alignment horizontal="centerContinuous" wrapText="1"/>
      <protection/>
    </xf>
    <xf numFmtId="0" fontId="5" fillId="0" borderId="0" xfId="90" applyFont="1" applyAlignment="1" quotePrefix="1">
      <alignment horizontal="left"/>
      <protection/>
    </xf>
    <xf numFmtId="0" fontId="0" fillId="0" borderId="0" xfId="0" applyAlignment="1" quotePrefix="1">
      <alignment/>
    </xf>
    <xf numFmtId="204" fontId="0" fillId="0" borderId="22" xfId="90" applyNumberFormat="1" applyBorder="1">
      <alignment/>
      <protection/>
    </xf>
    <xf numFmtId="204" fontId="0" fillId="0" borderId="22" xfId="0" applyNumberFormat="1" applyBorder="1" applyAlignment="1">
      <alignment/>
    </xf>
    <xf numFmtId="205" fontId="0" fillId="0" borderId="22" xfId="0" applyNumberFormat="1" applyBorder="1" applyAlignment="1" quotePrefix="1">
      <alignment horizontal="right"/>
    </xf>
    <xf numFmtId="186" fontId="0" fillId="0" borderId="1" xfId="111" applyNumberFormat="1" applyBorder="1" quotePrefix="1">
      <alignment/>
      <protection/>
    </xf>
    <xf numFmtId="186" fontId="0" fillId="0" borderId="1" xfId="111" applyNumberFormat="1" applyFont="1" applyBorder="1" quotePrefix="1">
      <alignment/>
      <protection/>
    </xf>
    <xf numFmtId="0" fontId="1" fillId="0" borderId="25" xfId="76" applyFont="1" applyBorder="1" applyAlignment="1">
      <alignment horizontal="center" vertical="center" wrapText="1"/>
      <protection/>
    </xf>
    <xf numFmtId="0" fontId="1" fillId="0" borderId="26" xfId="76" applyBorder="1" applyAlignment="1">
      <alignment horizontal="centerContinuous" vertical="center" wrapText="1"/>
      <protection/>
    </xf>
    <xf numFmtId="0" fontId="0" fillId="0" borderId="13" xfId="0" applyBorder="1" applyAlignment="1">
      <alignment vertical="center"/>
    </xf>
    <xf numFmtId="0" fontId="4" fillId="0" borderId="0" xfId="147" applyBorder="1" applyAlignment="1">
      <alignment horizontal="centerContinuous" wrapText="1"/>
      <protection/>
    </xf>
    <xf numFmtId="0" fontId="0" fillId="0" borderId="0" xfId="147" applyFont="1" applyBorder="1" applyAlignment="1">
      <alignment horizontal="centerContinuous" wrapText="1"/>
      <protection/>
    </xf>
    <xf numFmtId="0" fontId="22" fillId="0" borderId="0" xfId="134" applyNumberFormat="1" applyFont="1" applyAlignment="1" quotePrefix="1">
      <alignment wrapText="1"/>
      <protection/>
    </xf>
    <xf numFmtId="0" fontId="23" fillId="0" borderId="41" xfId="85" applyNumberFormat="1" applyFont="1" applyBorder="1" applyAlignment="1" applyProtection="1" quotePrefix="1">
      <alignment vertical="top"/>
      <protection/>
    </xf>
    <xf numFmtId="0" fontId="24" fillId="0" borderId="41" xfId="133" applyNumberFormat="1" applyFont="1" applyBorder="1" applyAlignment="1" quotePrefix="1">
      <alignment wrapText="1"/>
      <protection/>
    </xf>
    <xf numFmtId="0" fontId="25" fillId="0" borderId="0" xfId="91" applyFont="1">
      <alignment/>
      <protection/>
    </xf>
    <xf numFmtId="0" fontId="0" fillId="0" borderId="0" xfId="91">
      <alignment/>
      <protection/>
    </xf>
    <xf numFmtId="0" fontId="5" fillId="0" borderId="0" xfId="91" applyFont="1">
      <alignment/>
      <protection/>
    </xf>
    <xf numFmtId="0" fontId="26" fillId="0" borderId="0" xfId="91" applyFont="1" applyAlignment="1">
      <alignment horizontal="center"/>
      <protection/>
    </xf>
    <xf numFmtId="0" fontId="24" fillId="0" borderId="0" xfId="91" applyFont="1">
      <alignment/>
      <protection/>
    </xf>
    <xf numFmtId="0" fontId="24" fillId="0" borderId="0" xfId="91" applyFont="1" applyAlignment="1">
      <alignment wrapText="1"/>
      <protection/>
    </xf>
    <xf numFmtId="0" fontId="13" fillId="0" borderId="0" xfId="91" applyFont="1">
      <alignment/>
      <protection/>
    </xf>
    <xf numFmtId="0" fontId="28" fillId="0" borderId="0" xfId="132" applyNumberFormat="1" applyFont="1" applyFill="1">
      <alignment/>
      <protection/>
    </xf>
    <xf numFmtId="0" fontId="23" fillId="0" borderId="0" xfId="84" applyNumberFormat="1" applyFont="1" applyAlignment="1">
      <alignment wrapText="1"/>
    </xf>
  </cellXfs>
  <cellStyles count="142">
    <cellStyle name="Normal" xfId="0"/>
    <cellStyle name="1st indent" xfId="15"/>
    <cellStyle name="1st indent 2" xfId="16"/>
    <cellStyle name="1st indent 2 2" xfId="17"/>
    <cellStyle name="1st indent 2 3" xfId="18"/>
    <cellStyle name="1st indent 3" xfId="19"/>
    <cellStyle name="1st indent 3 2" xfId="20"/>
    <cellStyle name="1st indent_doh request 2009 Completed_from caryn" xfId="21"/>
    <cellStyle name="20% - Accent1" xfId="22"/>
    <cellStyle name="20% - Accent2" xfId="23"/>
    <cellStyle name="20% - Accent3" xfId="24"/>
    <cellStyle name="20% - Accent4" xfId="25"/>
    <cellStyle name="20% - Accent5" xfId="26"/>
    <cellStyle name="20% - Accent6" xfId="27"/>
    <cellStyle name="2nd indent" xfId="28"/>
    <cellStyle name="2nd indent 2" xfId="29"/>
    <cellStyle name="2nd indent 2 2" xfId="30"/>
    <cellStyle name="2nd indent 2 3" xfId="31"/>
    <cellStyle name="2nd indent 3" xfId="32"/>
    <cellStyle name="2nd indent 3 2" xfId="33"/>
    <cellStyle name="2nd indent_doh request 2009 Completed_from caryn" xfId="34"/>
    <cellStyle name="3rd indent" xfId="35"/>
    <cellStyle name="3rd indent 2" xfId="36"/>
    <cellStyle name="3rd indent 2 2" xfId="37"/>
    <cellStyle name="40% - Accent1" xfId="38"/>
    <cellStyle name="40% - Accent2" xfId="39"/>
    <cellStyle name="40% - Accent3" xfId="40"/>
    <cellStyle name="40% - Accent4" xfId="41"/>
    <cellStyle name="40% - Accent5" xfId="42"/>
    <cellStyle name="40% - Accent6" xfId="43"/>
    <cellStyle name="4th indent" xfId="44"/>
    <cellStyle name="4th indent 2" xfId="45"/>
    <cellStyle name="4th indent 2 2" xfId="46"/>
    <cellStyle name="5th indent" xfId="47"/>
    <cellStyle name="5th indent 2" xfId="48"/>
    <cellStyle name="5th indent 2 2" xfId="49"/>
    <cellStyle name="60% - Accent1" xfId="50"/>
    <cellStyle name="60% - Accent2" xfId="51"/>
    <cellStyle name="60% - Accent3" xfId="52"/>
    <cellStyle name="60% - Accent4" xfId="53"/>
    <cellStyle name="60% - Accent5" xfId="54"/>
    <cellStyle name="60% - Accent6" xfId="55"/>
    <cellStyle name="6th indent" xfId="56"/>
    <cellStyle name="6th indent 2" xfId="57"/>
    <cellStyle name="6th indent 2 2" xfId="58"/>
    <cellStyle name="Accent1" xfId="59"/>
    <cellStyle name="Accent2" xfId="60"/>
    <cellStyle name="Accent3" xfId="61"/>
    <cellStyle name="Accent4" xfId="62"/>
    <cellStyle name="Accent5" xfId="63"/>
    <cellStyle name="Accent6" xfId="64"/>
    <cellStyle name="Bad" xfId="65"/>
    <cellStyle name="Calculation" xfId="66"/>
    <cellStyle name="Check Cell" xfId="67"/>
    <cellStyle name="Comma" xfId="68"/>
    <cellStyle name="Comma [0]" xfId="69"/>
    <cellStyle name="Currency" xfId="70"/>
    <cellStyle name="Currency [0]" xfId="71"/>
    <cellStyle name="Explanatory Text" xfId="72"/>
    <cellStyle name="Followed Hyperlink" xfId="73"/>
    <cellStyle name="FOOTNOTE" xfId="74"/>
    <cellStyle name="Good" xfId="75"/>
    <cellStyle name="HEADING" xfId="76"/>
    <cellStyle name="Heading 1" xfId="77"/>
    <cellStyle name="Heading 2" xfId="78"/>
    <cellStyle name="Heading 3" xfId="79"/>
    <cellStyle name="Heading 4" xfId="80"/>
    <cellStyle name="HEADING 5" xfId="81"/>
    <cellStyle name="Hyperlink" xfId="82"/>
    <cellStyle name="Hyperlink 2" xfId="83"/>
    <cellStyle name="Hyperlink_Section_01_title" xfId="84"/>
    <cellStyle name="Hyperlink_Section01" xfId="85"/>
    <cellStyle name="Input" xfId="86"/>
    <cellStyle name="Linked Cell" xfId="87"/>
    <cellStyle name="Neutral" xfId="88"/>
    <cellStyle name="Normal 10" xfId="89"/>
    <cellStyle name="Normal 10 2" xfId="90"/>
    <cellStyle name="Normal 10 2 2" xfId="91"/>
    <cellStyle name="Normal 11" xfId="92"/>
    <cellStyle name="Normal 11 2" xfId="93"/>
    <cellStyle name="Normal 12" xfId="94"/>
    <cellStyle name="Normal 12 2" xfId="95"/>
    <cellStyle name="Normal 13" xfId="96"/>
    <cellStyle name="Normal 14" xfId="97"/>
    <cellStyle name="Normal 14 2" xfId="98"/>
    <cellStyle name="Normal 15" xfId="99"/>
    <cellStyle name="Normal 15 2" xfId="100"/>
    <cellStyle name="Normal 16" xfId="101"/>
    <cellStyle name="Normal 16 2" xfId="102"/>
    <cellStyle name="Normal 17" xfId="103"/>
    <cellStyle name="Normal 17 2" xfId="104"/>
    <cellStyle name="Normal 18" xfId="105"/>
    <cellStyle name="Normal 18 2" xfId="106"/>
    <cellStyle name="Normal 19" xfId="107"/>
    <cellStyle name="Normal 19 2" xfId="108"/>
    <cellStyle name="Normal 2" xfId="109"/>
    <cellStyle name="Normal 2 2" xfId="110"/>
    <cellStyle name="Normal 2 2 2" xfId="111"/>
    <cellStyle name="Normal 2 3" xfId="112"/>
    <cellStyle name="Normal 2 4" xfId="113"/>
    <cellStyle name="Normal 20" xfId="114"/>
    <cellStyle name="Normal 21" xfId="115"/>
    <cellStyle name="Normal 21 2" xfId="116"/>
    <cellStyle name="Normal 3" xfId="117"/>
    <cellStyle name="Normal 3 2" xfId="118"/>
    <cellStyle name="Normal 4" xfId="119"/>
    <cellStyle name="Normal 4 2" xfId="120"/>
    <cellStyle name="Normal 5" xfId="121"/>
    <cellStyle name="Normal 5 2" xfId="122"/>
    <cellStyle name="Normal 6" xfId="123"/>
    <cellStyle name="Normal 6 2" xfId="124"/>
    <cellStyle name="Normal 7" xfId="125"/>
    <cellStyle name="Normal 7 2" xfId="126"/>
    <cellStyle name="Normal 8" xfId="127"/>
    <cellStyle name="Normal 8 2" xfId="128"/>
    <cellStyle name="Normal 9" xfId="129"/>
    <cellStyle name="Normal 9 2" xfId="130"/>
    <cellStyle name="Normal_010606_1 2" xfId="131"/>
    <cellStyle name="Normal_last year excel compiled sec02_a276" xfId="132"/>
    <cellStyle name="Normal_Revised title_8_4_04" xfId="133"/>
    <cellStyle name="Normal_Section 2 Titles" xfId="134"/>
    <cellStyle name="Note" xfId="135"/>
    <cellStyle name="numbcent" xfId="136"/>
    <cellStyle name="Output" xfId="137"/>
    <cellStyle name="Percent" xfId="138"/>
    <cellStyle name="Percent 2" xfId="139"/>
    <cellStyle name="Percent 2 2" xfId="140"/>
    <cellStyle name="Percent 2 2 2" xfId="141"/>
    <cellStyle name="Percent 2 3" xfId="142"/>
    <cellStyle name="Percent 3" xfId="143"/>
    <cellStyle name="Percent 3 2" xfId="144"/>
    <cellStyle name="TITLE" xfId="145"/>
    <cellStyle name="TITLE 2" xfId="146"/>
    <cellStyle name="TITLE 2 2" xfId="147"/>
    <cellStyle name="TITLE 2 3" xfId="148"/>
    <cellStyle name="TITLE 3" xfId="149"/>
    <cellStyle name="TITLE 3 2" xfId="150"/>
    <cellStyle name="TITLE 4" xfId="151"/>
    <cellStyle name="TITLE 5" xfId="152"/>
    <cellStyle name="TITLE_022607 Request" xfId="153"/>
    <cellStyle name="Total" xfId="154"/>
    <cellStyle name="Warning Text"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externalLink" Target="externalLinks/externalLink2.xml" /><Relationship Id="rId50" Type="http://schemas.openxmlformats.org/officeDocument/2006/relationships/externalLink" Target="externalLinks/externalLink3.xml" /><Relationship Id="rId51" Type="http://schemas.openxmlformats.org/officeDocument/2006/relationships/externalLink" Target="externalLinks/externalLink4.xml" /><Relationship Id="rId52" Type="http://schemas.openxmlformats.org/officeDocument/2006/relationships/externalLink" Target="externalLinks/externalLink5.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iberatv\Local%20Settings\Temporary%20Internet%20Files\OLK4D\07-01-02%20COLA%20INDEX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bedt-fs\read$\DataBook\DB2008\09\0910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MaryB\My%20Documents\C&amp;C%20Real%20Property\20ltp04%20rev_via%20Robin%20email_0405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edt-fs\read$\DataBook\DB2010\13\132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91007u_081006_vals"/>
      <sheetName val="091007u_081006_wkg"/>
      <sheetName val="091007u_081006_verify rank"/>
      <sheetName val="090907u_081013_wkg"/>
      <sheetName val="090907u_081013_rank chk"/>
      <sheetName val="2007"/>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32209u_100916_vals"/>
      <sheetName val="132209u_100916_wkg"/>
      <sheetName val="hstpov19a"/>
      <sheetName val="hstpov21"/>
      <sheetName val="Sheet1"/>
      <sheetName val=" grid"/>
      <sheetName val="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8"/>
  <sheetViews>
    <sheetView tabSelected="1" workbookViewId="0" topLeftCell="A1">
      <selection activeCell="A1" sqref="A1"/>
    </sheetView>
  </sheetViews>
  <sheetFormatPr defaultColWidth="9.140625" defaultRowHeight="12.75"/>
  <cols>
    <col min="1" max="1" width="9.57421875" style="33" customWidth="1"/>
    <col min="2" max="2" width="69.7109375" style="33" customWidth="1"/>
    <col min="3" max="16384" width="9.140625" style="33" customWidth="1"/>
  </cols>
  <sheetData>
    <row r="1" spans="1:2" ht="31.5">
      <c r="A1" s="849" t="s">
        <v>1266</v>
      </c>
      <c r="B1" s="849" t="s">
        <v>1267</v>
      </c>
    </row>
    <row r="2" spans="1:2" ht="15.75">
      <c r="A2" s="849"/>
      <c r="B2" s="849"/>
    </row>
    <row r="3" spans="1:2" ht="15.75">
      <c r="A3" s="859" t="s">
        <v>1358</v>
      </c>
      <c r="B3" s="849"/>
    </row>
    <row r="4" spans="1:2" ht="15.75">
      <c r="A4" s="859" t="s">
        <v>1359</v>
      </c>
      <c r="B4" s="849"/>
    </row>
    <row r="5" spans="1:2" ht="15.75">
      <c r="A5" s="860" t="s">
        <v>1360</v>
      </c>
      <c r="B5" s="849"/>
    </row>
    <row r="6" spans="1:2" ht="15.75">
      <c r="A6" s="850" t="s">
        <v>1268</v>
      </c>
      <c r="B6" s="851" t="s">
        <v>1269</v>
      </c>
    </row>
    <row r="7" spans="1:2" ht="15.75">
      <c r="A7" s="850" t="s">
        <v>1270</v>
      </c>
      <c r="B7" s="851" t="s">
        <v>1271</v>
      </c>
    </row>
    <row r="8" spans="1:2" ht="15.75">
      <c r="A8" s="850" t="s">
        <v>1272</v>
      </c>
      <c r="B8" s="851" t="s">
        <v>1273</v>
      </c>
    </row>
    <row r="9" spans="1:2" ht="15.75">
      <c r="A9" s="850" t="s">
        <v>1274</v>
      </c>
      <c r="B9" s="851" t="s">
        <v>1275</v>
      </c>
    </row>
    <row r="10" spans="1:2" ht="15.75">
      <c r="A10" s="850" t="s">
        <v>1276</v>
      </c>
      <c r="B10" s="851" t="s">
        <v>1277</v>
      </c>
    </row>
    <row r="11" spans="1:2" ht="15.75">
      <c r="A11" s="850" t="s">
        <v>1278</v>
      </c>
      <c r="B11" s="851" t="s">
        <v>1279</v>
      </c>
    </row>
    <row r="12" spans="1:2" ht="15.75" customHeight="1">
      <c r="A12" s="850" t="s">
        <v>1280</v>
      </c>
      <c r="B12" s="851" t="s">
        <v>1281</v>
      </c>
    </row>
    <row r="13" spans="1:2" ht="15.75">
      <c r="A13" s="850" t="s">
        <v>1282</v>
      </c>
      <c r="B13" s="851" t="s">
        <v>1283</v>
      </c>
    </row>
    <row r="14" spans="1:2" ht="15.75">
      <c r="A14" s="850" t="s">
        <v>1284</v>
      </c>
      <c r="B14" s="851" t="s">
        <v>1285</v>
      </c>
    </row>
    <row r="15" spans="1:2" ht="31.5" customHeight="1">
      <c r="A15" s="850" t="s">
        <v>1286</v>
      </c>
      <c r="B15" s="851" t="s">
        <v>1287</v>
      </c>
    </row>
    <row r="16" spans="1:2" ht="31.5">
      <c r="A16" s="850" t="s">
        <v>1288</v>
      </c>
      <c r="B16" s="851" t="s">
        <v>1289</v>
      </c>
    </row>
    <row r="17" spans="1:2" ht="15.75">
      <c r="A17" s="850" t="s">
        <v>1290</v>
      </c>
      <c r="B17" s="851" t="s">
        <v>1291</v>
      </c>
    </row>
    <row r="18" spans="1:2" ht="15.75">
      <c r="A18" s="850" t="s">
        <v>1292</v>
      </c>
      <c r="B18" s="851" t="s">
        <v>1293</v>
      </c>
    </row>
    <row r="19" spans="1:2" ht="15.75">
      <c r="A19" s="850" t="s">
        <v>1294</v>
      </c>
      <c r="B19" s="851" t="s">
        <v>1295</v>
      </c>
    </row>
    <row r="20" spans="1:2" ht="15.75">
      <c r="A20" s="850" t="s">
        <v>1296</v>
      </c>
      <c r="B20" s="851" t="s">
        <v>1297</v>
      </c>
    </row>
    <row r="21" spans="1:2" ht="15.75">
      <c r="A21" s="850" t="s">
        <v>1298</v>
      </c>
      <c r="B21" s="851" t="s">
        <v>1299</v>
      </c>
    </row>
    <row r="22" spans="1:2" ht="15.75">
      <c r="A22" s="850" t="s">
        <v>1300</v>
      </c>
      <c r="B22" s="851" t="s">
        <v>1301</v>
      </c>
    </row>
    <row r="23" spans="1:2" ht="15.75" customHeight="1">
      <c r="A23" s="850" t="s">
        <v>1302</v>
      </c>
      <c r="B23" s="851" t="s">
        <v>1303</v>
      </c>
    </row>
    <row r="24" spans="1:2" ht="15.75">
      <c r="A24" s="850" t="s">
        <v>1304</v>
      </c>
      <c r="B24" s="851" t="s">
        <v>1305</v>
      </c>
    </row>
    <row r="25" spans="1:2" ht="15.75">
      <c r="A25" s="850" t="s">
        <v>1306</v>
      </c>
      <c r="B25" s="851" t="s">
        <v>1307</v>
      </c>
    </row>
    <row r="26" spans="1:2" ht="31.5">
      <c r="A26" s="850" t="s">
        <v>1308</v>
      </c>
      <c r="B26" s="851" t="s">
        <v>1309</v>
      </c>
    </row>
    <row r="27" spans="1:2" ht="15.75">
      <c r="A27" s="850" t="s">
        <v>1310</v>
      </c>
      <c r="B27" s="851" t="s">
        <v>1311</v>
      </c>
    </row>
    <row r="28" spans="1:2" ht="15.75">
      <c r="A28" s="850" t="s">
        <v>1312</v>
      </c>
      <c r="B28" s="851" t="s">
        <v>1313</v>
      </c>
    </row>
    <row r="29" spans="1:2" ht="31.5">
      <c r="A29" s="850" t="s">
        <v>1314</v>
      </c>
      <c r="B29" s="851" t="s">
        <v>1315</v>
      </c>
    </row>
    <row r="30" spans="1:2" ht="31.5">
      <c r="A30" s="850" t="s">
        <v>1316</v>
      </c>
      <c r="B30" s="851" t="s">
        <v>1317</v>
      </c>
    </row>
    <row r="31" spans="1:2" ht="31.5">
      <c r="A31" s="850" t="s">
        <v>1318</v>
      </c>
      <c r="B31" s="851" t="s">
        <v>1319</v>
      </c>
    </row>
    <row r="32" spans="1:2" ht="31.5">
      <c r="A32" s="850" t="s">
        <v>1320</v>
      </c>
      <c r="B32" s="851" t="s">
        <v>1321</v>
      </c>
    </row>
    <row r="33" spans="1:2" ht="31.5">
      <c r="A33" s="850" t="s">
        <v>1322</v>
      </c>
      <c r="B33" s="851" t="s">
        <v>1343</v>
      </c>
    </row>
    <row r="34" spans="1:2" ht="31.5">
      <c r="A34" s="850" t="s">
        <v>1324</v>
      </c>
      <c r="B34" s="851" t="s">
        <v>1323</v>
      </c>
    </row>
    <row r="35" spans="1:2" ht="31.5">
      <c r="A35" s="850" t="s">
        <v>1326</v>
      </c>
      <c r="B35" s="851" t="s">
        <v>1325</v>
      </c>
    </row>
    <row r="36" spans="1:2" ht="15.75">
      <c r="A36" s="850" t="s">
        <v>1328</v>
      </c>
      <c r="B36" s="851" t="s">
        <v>1327</v>
      </c>
    </row>
    <row r="37" spans="1:2" ht="15.75">
      <c r="A37" s="850" t="s">
        <v>1330</v>
      </c>
      <c r="B37" s="851" t="s">
        <v>1329</v>
      </c>
    </row>
    <row r="38" spans="1:2" ht="15.75">
      <c r="A38" s="850" t="s">
        <v>1332</v>
      </c>
      <c r="B38" s="851" t="s">
        <v>1331</v>
      </c>
    </row>
    <row r="39" spans="1:2" ht="31.5">
      <c r="A39" s="850" t="s">
        <v>1334</v>
      </c>
      <c r="B39" s="851" t="s">
        <v>1333</v>
      </c>
    </row>
    <row r="40" spans="1:2" ht="31.5">
      <c r="A40" s="850" t="s">
        <v>1336</v>
      </c>
      <c r="B40" s="851" t="s">
        <v>1335</v>
      </c>
    </row>
    <row r="41" spans="1:2" ht="31.5" customHeight="1">
      <c r="A41" s="850" t="s">
        <v>1338</v>
      </c>
      <c r="B41" s="851" t="s">
        <v>1337</v>
      </c>
    </row>
    <row r="42" spans="1:2" ht="31.5">
      <c r="A42" s="850" t="s">
        <v>1340</v>
      </c>
      <c r="B42" s="851" t="s">
        <v>1339</v>
      </c>
    </row>
    <row r="43" spans="1:2" ht="31.5">
      <c r="A43" s="850" t="s">
        <v>1342</v>
      </c>
      <c r="B43" s="851" t="s">
        <v>1341</v>
      </c>
    </row>
    <row r="44" spans="1:2" ht="15.75">
      <c r="A44" s="850" t="s">
        <v>1344</v>
      </c>
      <c r="B44" s="851" t="s">
        <v>1345</v>
      </c>
    </row>
    <row r="45" spans="1:2" ht="15.75">
      <c r="A45" s="850" t="s">
        <v>1346</v>
      </c>
      <c r="B45" s="851" t="s">
        <v>1347</v>
      </c>
    </row>
    <row r="46" spans="1:2" ht="15.75">
      <c r="A46" s="850" t="s">
        <v>1348</v>
      </c>
      <c r="B46" s="851" t="s">
        <v>1349</v>
      </c>
    </row>
    <row r="47" spans="1:2" ht="31.5">
      <c r="A47" s="850" t="s">
        <v>1350</v>
      </c>
      <c r="B47" s="851" t="s">
        <v>1351</v>
      </c>
    </row>
    <row r="48" spans="1:2" ht="15.75">
      <c r="A48" s="850" t="s">
        <v>1352</v>
      </c>
      <c r="B48" s="851" t="s">
        <v>1353</v>
      </c>
    </row>
  </sheetData>
  <sheetProtection/>
  <hyperlinks>
    <hyperlink ref="A5" location="Narrative!A1" display="Narrative"/>
    <hyperlink ref="A6" location="'02.01'!A1" display="02.01"/>
    <hyperlink ref="A7" location="'02.02'!A1" display="02.02"/>
    <hyperlink ref="A8" location="'02.03'!A1" display="02.03"/>
    <hyperlink ref="A9" location="'02.04'!A1" display="02.04"/>
    <hyperlink ref="A10" location="'02.05'!A1" display="02.05"/>
    <hyperlink ref="A11" location="'02.06'!A1" display="02.06"/>
    <hyperlink ref="A12" location="'02.07'!A1" display="02.07"/>
    <hyperlink ref="A13" location="'02.08'!A1" display="02.08"/>
    <hyperlink ref="A14" location="'02.09'!A1" display="02.09"/>
    <hyperlink ref="A15" location="'02.10'!A1" display="02.10"/>
    <hyperlink ref="A16" location="'02.11'!A1" display="02.11"/>
    <hyperlink ref="A17" location="'02.12'!A1" display="02.12"/>
    <hyperlink ref="A18" location="'02.13'!A1" display="02.13"/>
    <hyperlink ref="A19" location="'02.14'!A1" display="02.14"/>
    <hyperlink ref="A20" location="'02.15'!A1" display="02.15"/>
    <hyperlink ref="A21" location="'02.16'!A1" display="02.16"/>
    <hyperlink ref="A22" location="'02.17'!A1" display="02.17"/>
    <hyperlink ref="A23" location="'02.18'!A1" display="02.18"/>
    <hyperlink ref="A24" location="'02.19'!A1" display="02.19"/>
    <hyperlink ref="A25" location="'02.20'!A1" display="02.20"/>
    <hyperlink ref="A26" location="'02.21'!A1" display="02.21"/>
    <hyperlink ref="A27" location="'02.22'!A1" display="02.22"/>
    <hyperlink ref="A28" location="'02.23'!A1" display="02.23"/>
    <hyperlink ref="A29" location="'02.24'!A1" display="02.24"/>
    <hyperlink ref="A30" location="'02.25'!A1" display="02.25"/>
    <hyperlink ref="A31" location="'02.26'!A1" display="02.26"/>
    <hyperlink ref="A32" location="'02.27'!A1" display="02.27"/>
    <hyperlink ref="A33" location="'02.28'!A1" display="02.28"/>
    <hyperlink ref="A34" location="'02.29'!A1" display="02.29"/>
    <hyperlink ref="A35" location="'02.30'!A1" display="02.30"/>
    <hyperlink ref="A36" location="'02.31'!A1" display="02.31"/>
    <hyperlink ref="A37" location="'02.32'!A1" display="02.32"/>
    <hyperlink ref="A38" location="'02.33'!A1" display="02.33"/>
    <hyperlink ref="A39" location="'02.34'!A1" display="02.34"/>
    <hyperlink ref="A40" location="'02.35'!A1" display="02.35"/>
    <hyperlink ref="A41" location="'02.36'!A1" display="02.36"/>
    <hyperlink ref="A42" location="'02.37'!A1" display="02.37"/>
    <hyperlink ref="A43" location="'02.38'!A1" display="02.38"/>
    <hyperlink ref="A44" location="'02.39'!A1" display="02.39"/>
    <hyperlink ref="A45" location="'02.40'!A1" display="02.40"/>
    <hyperlink ref="A46" location="'02.41'!A1" display="02.41"/>
    <hyperlink ref="A47" location="'02.42'!A1" display="02.42"/>
    <hyperlink ref="A48" location="'02.43'!A1" display="02.43"/>
  </hyperlinks>
  <printOptions horizontalCentered="1"/>
  <pageMargins left="1" right="1" top="1" bottom="1" header="0.5" footer="0.5"/>
  <pageSetup horizontalDpi="600" verticalDpi="600" orientation="portrait" r:id="rId1"/>
  <headerFooter alignWithMargins="0">
    <oddFooter>&amp;L&amp;"Arial,Italic"&amp;9      The State of Hawaii Data Book 2012&amp;R&amp;9http://dbedt.hawaii.gov/</oddFooter>
  </headerFooter>
</worksheet>
</file>

<file path=xl/worksheets/sheet10.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
    </sheetView>
  </sheetViews>
  <sheetFormatPr defaultColWidth="9.140625" defaultRowHeight="12.75"/>
  <cols>
    <col min="1" max="1" width="11.8515625" style="0" customWidth="1"/>
    <col min="2" max="2" width="17.28125" style="0" customWidth="1"/>
    <col min="3" max="3" width="12.7109375" style="0" customWidth="1"/>
    <col min="4" max="4" width="11.8515625" style="0" customWidth="1"/>
    <col min="5" max="5" width="17.28125" style="0" customWidth="1"/>
    <col min="6" max="6" width="12.7109375" style="0" customWidth="1"/>
  </cols>
  <sheetData>
    <row r="1" spans="1:6" ht="15.75" customHeight="1">
      <c r="A1" s="96" t="s">
        <v>176</v>
      </c>
      <c r="B1" s="95"/>
      <c r="C1" s="95"/>
      <c r="D1" s="96"/>
      <c r="E1" s="95"/>
      <c r="F1" s="95"/>
    </row>
    <row r="2" spans="1:6" ht="15.75" customHeight="1">
      <c r="A2" s="96" t="s">
        <v>175</v>
      </c>
      <c r="B2" s="95"/>
      <c r="C2" s="95"/>
      <c r="D2" s="96"/>
      <c r="E2" s="95"/>
      <c r="F2" s="95"/>
    </row>
    <row r="3" spans="1:4" ht="12.75" customHeight="1">
      <c r="A3" s="1"/>
      <c r="D3" s="1"/>
    </row>
    <row r="4" spans="1:6" ht="12.75">
      <c r="A4" s="175" t="s">
        <v>174</v>
      </c>
      <c r="B4" s="174"/>
      <c r="C4" s="174"/>
      <c r="D4" s="174"/>
      <c r="E4" s="174"/>
      <c r="F4" s="174"/>
    </row>
    <row r="5" spans="1:6" ht="12.75">
      <c r="A5" s="175" t="s">
        <v>173</v>
      </c>
      <c r="B5" s="174"/>
      <c r="C5" s="174"/>
      <c r="D5" s="174"/>
      <c r="E5" s="174"/>
      <c r="F5" s="174"/>
    </row>
    <row r="6" ht="13.5" thickBot="1">
      <c r="A6" t="s">
        <v>3</v>
      </c>
    </row>
    <row r="7" spans="1:6" s="137" customFormat="1" ht="24" customHeight="1" thickTop="1">
      <c r="A7" s="172" t="s">
        <v>172</v>
      </c>
      <c r="B7" s="172"/>
      <c r="C7" s="173"/>
      <c r="D7" s="172" t="s">
        <v>171</v>
      </c>
      <c r="E7" s="172"/>
      <c r="F7" s="172"/>
    </row>
    <row r="8" spans="1:6" s="137" customFormat="1" ht="24" customHeight="1">
      <c r="A8" s="171" t="s">
        <v>170</v>
      </c>
      <c r="B8" s="171" t="s">
        <v>169</v>
      </c>
      <c r="C8" s="171" t="s">
        <v>76</v>
      </c>
      <c r="D8" s="171" t="s">
        <v>170</v>
      </c>
      <c r="E8" s="171" t="s">
        <v>169</v>
      </c>
      <c r="F8" s="170" t="s">
        <v>76</v>
      </c>
    </row>
    <row r="9" spans="1:5" ht="12.75">
      <c r="A9" s="5"/>
      <c r="B9" s="5"/>
      <c r="C9" s="5"/>
      <c r="D9" s="5"/>
      <c r="E9" s="5"/>
    </row>
    <row r="10" spans="1:6" ht="12.75">
      <c r="A10" s="166">
        <v>1</v>
      </c>
      <c r="B10" s="165" t="s">
        <v>168</v>
      </c>
      <c r="C10" s="167">
        <v>90</v>
      </c>
      <c r="D10" s="166">
        <v>1</v>
      </c>
      <c r="E10" s="165" t="s">
        <v>167</v>
      </c>
      <c r="F10" s="164">
        <v>67</v>
      </c>
    </row>
    <row r="11" spans="1:6" ht="12.75">
      <c r="A11" s="166">
        <v>2</v>
      </c>
      <c r="B11" s="165" t="s">
        <v>166</v>
      </c>
      <c r="C11" s="167">
        <v>89</v>
      </c>
      <c r="D11" s="166">
        <v>2</v>
      </c>
      <c r="E11" s="165" t="s">
        <v>165</v>
      </c>
      <c r="F11" s="164">
        <v>64</v>
      </c>
    </row>
    <row r="12" spans="1:6" ht="12.75">
      <c r="A12" s="166">
        <v>3</v>
      </c>
      <c r="B12" s="165" t="s">
        <v>164</v>
      </c>
      <c r="C12" s="167">
        <v>80</v>
      </c>
      <c r="D12" s="166">
        <v>3</v>
      </c>
      <c r="E12" s="165" t="s">
        <v>163</v>
      </c>
      <c r="F12" s="164">
        <v>54</v>
      </c>
    </row>
    <row r="13" spans="1:6" ht="12.75">
      <c r="A13" s="166">
        <v>4</v>
      </c>
      <c r="B13" s="165" t="s">
        <v>162</v>
      </c>
      <c r="C13" s="167">
        <v>71</v>
      </c>
      <c r="D13" s="166">
        <v>4</v>
      </c>
      <c r="E13" s="165" t="s">
        <v>161</v>
      </c>
      <c r="F13" s="164">
        <v>53</v>
      </c>
    </row>
    <row r="14" spans="1:6" ht="12.75">
      <c r="A14" s="166">
        <v>5</v>
      </c>
      <c r="B14" s="165" t="s">
        <v>160</v>
      </c>
      <c r="C14" s="167">
        <v>68</v>
      </c>
      <c r="D14" s="166">
        <v>4</v>
      </c>
      <c r="E14" s="165" t="s">
        <v>159</v>
      </c>
      <c r="F14" s="164">
        <v>53</v>
      </c>
    </row>
    <row r="15" spans="1:6" ht="12.75">
      <c r="A15" s="166">
        <v>5</v>
      </c>
      <c r="B15" s="165" t="s">
        <v>158</v>
      </c>
      <c r="C15" s="167">
        <v>68</v>
      </c>
      <c r="D15" s="166">
        <v>6</v>
      </c>
      <c r="E15" s="165" t="s">
        <v>157</v>
      </c>
      <c r="F15" s="164">
        <v>51</v>
      </c>
    </row>
    <row r="16" spans="1:6" ht="12.75">
      <c r="A16" s="166">
        <v>7</v>
      </c>
      <c r="B16" s="165" t="s">
        <v>156</v>
      </c>
      <c r="C16" s="167">
        <v>60</v>
      </c>
      <c r="D16" s="166">
        <v>7</v>
      </c>
      <c r="E16" s="165" t="s">
        <v>155</v>
      </c>
      <c r="F16" s="164">
        <v>45</v>
      </c>
    </row>
    <row r="17" spans="1:6" ht="12.75">
      <c r="A17" s="166">
        <v>8</v>
      </c>
      <c r="B17" s="165" t="s">
        <v>154</v>
      </c>
      <c r="C17" s="169">
        <v>59</v>
      </c>
      <c r="D17" s="166">
        <v>8</v>
      </c>
      <c r="E17" s="165" t="s">
        <v>153</v>
      </c>
      <c r="F17" s="164">
        <v>44</v>
      </c>
    </row>
    <row r="18" spans="1:6" ht="12.75">
      <c r="A18" s="166">
        <v>8</v>
      </c>
      <c r="B18" s="165" t="s">
        <v>152</v>
      </c>
      <c r="C18" s="167">
        <v>59</v>
      </c>
      <c r="D18" s="166">
        <v>9</v>
      </c>
      <c r="E18" s="165" t="s">
        <v>151</v>
      </c>
      <c r="F18" s="164">
        <v>34</v>
      </c>
    </row>
    <row r="19" spans="1:6" ht="12.75">
      <c r="A19" s="166">
        <v>10</v>
      </c>
      <c r="B19" s="165" t="s">
        <v>150</v>
      </c>
      <c r="C19" s="167">
        <v>58</v>
      </c>
      <c r="D19" s="166">
        <v>10</v>
      </c>
      <c r="E19" s="165" t="s">
        <v>149</v>
      </c>
      <c r="F19" s="164">
        <v>31</v>
      </c>
    </row>
    <row r="20" spans="1:6" ht="12.75">
      <c r="A20" s="168"/>
      <c r="B20" s="165"/>
      <c r="C20" s="167"/>
      <c r="D20" s="166">
        <v>10</v>
      </c>
      <c r="E20" s="165" t="s">
        <v>148</v>
      </c>
      <c r="F20" s="164">
        <v>31</v>
      </c>
    </row>
    <row r="21" spans="1:6" ht="12.75">
      <c r="A21" s="163"/>
      <c r="B21" s="160"/>
      <c r="C21" s="162"/>
      <c r="D21" s="161"/>
      <c r="E21" s="160"/>
      <c r="F21" s="159"/>
    </row>
    <row r="23" spans="1:4" ht="12.75">
      <c r="A23" s="11" t="s">
        <v>81</v>
      </c>
      <c r="D23" s="1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11.xml><?xml version="1.0" encoding="utf-8"?>
<worksheet xmlns="http://schemas.openxmlformats.org/spreadsheetml/2006/main" xmlns:r="http://schemas.openxmlformats.org/officeDocument/2006/relationships">
  <dimension ref="A1:G40"/>
  <sheetViews>
    <sheetView zoomScalePageLayoutView="0" workbookViewId="0" topLeftCell="A1">
      <selection activeCell="A1" sqref="A1"/>
    </sheetView>
  </sheetViews>
  <sheetFormatPr defaultColWidth="9.140625" defaultRowHeight="12.75"/>
  <cols>
    <col min="2" max="2" width="21.28125" style="0" customWidth="1"/>
    <col min="3" max="3" width="11.7109375" style="0" customWidth="1"/>
    <col min="5" max="5" width="21.28125" style="0" customWidth="1"/>
    <col min="6" max="6" width="11.7109375" style="0" customWidth="1"/>
  </cols>
  <sheetData>
    <row r="1" spans="1:6" ht="15.75">
      <c r="A1" s="13" t="s">
        <v>198</v>
      </c>
      <c r="B1" s="14"/>
      <c r="C1" s="14"/>
      <c r="D1" s="13"/>
      <c r="E1" s="14"/>
      <c r="F1" s="14"/>
    </row>
    <row r="2" spans="1:6" ht="15.75">
      <c r="A2" s="13" t="s">
        <v>197</v>
      </c>
      <c r="B2" s="14"/>
      <c r="C2" s="14"/>
      <c r="D2" s="13"/>
      <c r="E2" s="14"/>
      <c r="F2" s="14"/>
    </row>
    <row r="3" ht="13.5" thickBot="1"/>
    <row r="4" spans="1:6" s="189" customFormat="1" ht="24" customHeight="1" thickTop="1">
      <c r="A4" s="172" t="s">
        <v>196</v>
      </c>
      <c r="B4" s="172"/>
      <c r="C4" s="173"/>
      <c r="D4" s="172" t="s">
        <v>195</v>
      </c>
      <c r="E4" s="172"/>
      <c r="F4" s="172"/>
    </row>
    <row r="5" spans="1:6" s="189" customFormat="1" ht="24" customHeight="1">
      <c r="A5" s="171" t="s">
        <v>170</v>
      </c>
      <c r="B5" s="171" t="s">
        <v>194</v>
      </c>
      <c r="C5" s="171" t="s">
        <v>0</v>
      </c>
      <c r="D5" s="171" t="s">
        <v>170</v>
      </c>
      <c r="E5" s="171" t="s">
        <v>194</v>
      </c>
      <c r="F5" s="170" t="s">
        <v>1</v>
      </c>
    </row>
    <row r="6" spans="1:5" ht="12.75">
      <c r="A6" s="5"/>
      <c r="B6" s="5"/>
      <c r="C6" s="5"/>
      <c r="D6" s="5"/>
      <c r="E6" s="5"/>
    </row>
    <row r="7" spans="1:6" ht="12.75">
      <c r="A7" s="188">
        <v>1</v>
      </c>
      <c r="B7" s="186" t="s">
        <v>193</v>
      </c>
      <c r="C7" s="185">
        <v>81</v>
      </c>
      <c r="D7" s="184">
        <v>1</v>
      </c>
      <c r="E7" s="183" t="s">
        <v>185</v>
      </c>
      <c r="F7" s="182">
        <v>64</v>
      </c>
    </row>
    <row r="8" spans="1:6" ht="12.75">
      <c r="A8" s="188">
        <v>2</v>
      </c>
      <c r="B8" s="186" t="s">
        <v>182</v>
      </c>
      <c r="C8" s="185">
        <v>75</v>
      </c>
      <c r="D8" s="184">
        <v>2</v>
      </c>
      <c r="E8" s="183" t="s">
        <v>193</v>
      </c>
      <c r="F8" s="182">
        <v>57</v>
      </c>
    </row>
    <row r="9" spans="1:7" ht="12.75">
      <c r="A9" s="188">
        <v>3</v>
      </c>
      <c r="B9" s="186" t="s">
        <v>192</v>
      </c>
      <c r="C9" s="185">
        <v>57</v>
      </c>
      <c r="D9" s="184">
        <v>3</v>
      </c>
      <c r="E9" s="183" t="s">
        <v>192</v>
      </c>
      <c r="F9" s="182">
        <v>54</v>
      </c>
      <c r="G9" s="178"/>
    </row>
    <row r="10" spans="1:7" ht="12.75">
      <c r="A10" s="188">
        <v>4</v>
      </c>
      <c r="B10" s="186" t="s">
        <v>191</v>
      </c>
      <c r="C10" s="185">
        <v>52</v>
      </c>
      <c r="D10" s="184">
        <v>4</v>
      </c>
      <c r="E10" s="183" t="s">
        <v>190</v>
      </c>
      <c r="F10" s="182">
        <v>39</v>
      </c>
      <c r="G10" s="178"/>
    </row>
    <row r="11" spans="1:7" ht="12.75">
      <c r="A11" s="188">
        <v>5</v>
      </c>
      <c r="B11" s="186" t="s">
        <v>189</v>
      </c>
      <c r="C11" s="185">
        <v>49</v>
      </c>
      <c r="D11" s="184">
        <v>5</v>
      </c>
      <c r="E11" s="183" t="s">
        <v>188</v>
      </c>
      <c r="F11" s="182">
        <v>33</v>
      </c>
      <c r="G11" s="178"/>
    </row>
    <row r="12" spans="1:6" ht="12.75">
      <c r="A12" s="188">
        <v>6</v>
      </c>
      <c r="B12" s="186" t="s">
        <v>187</v>
      </c>
      <c r="C12" s="185">
        <v>48</v>
      </c>
      <c r="D12" s="184">
        <v>5</v>
      </c>
      <c r="E12" s="183" t="s">
        <v>186</v>
      </c>
      <c r="F12" s="182">
        <v>33</v>
      </c>
    </row>
    <row r="13" spans="1:6" ht="12.75">
      <c r="A13" s="188">
        <v>7</v>
      </c>
      <c r="B13" s="186" t="s">
        <v>185</v>
      </c>
      <c r="C13" s="185">
        <v>45</v>
      </c>
      <c r="D13" s="184">
        <v>5</v>
      </c>
      <c r="E13" s="183" t="s">
        <v>184</v>
      </c>
      <c r="F13" s="182">
        <v>33</v>
      </c>
    </row>
    <row r="14" spans="1:6" ht="12.75">
      <c r="A14" s="188">
        <v>8</v>
      </c>
      <c r="B14" s="186" t="s">
        <v>183</v>
      </c>
      <c r="C14" s="185">
        <v>43</v>
      </c>
      <c r="D14" s="184">
        <v>5</v>
      </c>
      <c r="E14" s="183" t="s">
        <v>182</v>
      </c>
      <c r="F14" s="182">
        <v>33</v>
      </c>
    </row>
    <row r="15" spans="1:6" ht="12.75">
      <c r="A15" s="188">
        <v>9</v>
      </c>
      <c r="B15" s="186" t="s">
        <v>181</v>
      </c>
      <c r="C15" s="185">
        <v>41</v>
      </c>
      <c r="D15" s="184">
        <v>9</v>
      </c>
      <c r="E15" s="183" t="s">
        <v>180</v>
      </c>
      <c r="F15" s="182">
        <v>32</v>
      </c>
    </row>
    <row r="16" spans="1:6" ht="12.75">
      <c r="A16" s="188">
        <v>10</v>
      </c>
      <c r="B16" s="186" t="s">
        <v>179</v>
      </c>
      <c r="C16" s="185">
        <v>39</v>
      </c>
      <c r="D16" s="184">
        <v>10</v>
      </c>
      <c r="E16" s="183" t="s">
        <v>178</v>
      </c>
      <c r="F16" s="182">
        <v>30</v>
      </c>
    </row>
    <row r="17" spans="1:6" ht="12.75">
      <c r="A17" s="187"/>
      <c r="B17" s="186"/>
      <c r="C17" s="185"/>
      <c r="D17" s="184">
        <v>10</v>
      </c>
      <c r="E17" s="183" t="s">
        <v>177</v>
      </c>
      <c r="F17" s="182">
        <v>30</v>
      </c>
    </row>
    <row r="18" spans="1:6" ht="12.75">
      <c r="A18" s="9"/>
      <c r="B18" s="180"/>
      <c r="C18" s="181"/>
      <c r="D18" s="9"/>
      <c r="E18" s="180"/>
      <c r="F18" s="179"/>
    </row>
    <row r="19" spans="1:6" ht="12.75">
      <c r="A19" s="72"/>
      <c r="B19" s="178"/>
      <c r="C19" s="177"/>
      <c r="D19" s="72"/>
      <c r="E19" s="178"/>
      <c r="F19" s="177"/>
    </row>
    <row r="20" spans="1:4" ht="12.75">
      <c r="A20" s="131" t="s">
        <v>81</v>
      </c>
      <c r="D20" s="131"/>
    </row>
    <row r="40" ht="12.75">
      <c r="E40" s="176" t="s">
        <v>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12.xml><?xml version="1.0" encoding="utf-8"?>
<worksheet xmlns="http://schemas.openxmlformats.org/spreadsheetml/2006/main" xmlns:r="http://schemas.openxmlformats.org/officeDocument/2006/relationships">
  <dimension ref="A1:J28"/>
  <sheetViews>
    <sheetView zoomScalePageLayoutView="0" workbookViewId="0" topLeftCell="A1">
      <selection activeCell="A1" sqref="A1"/>
    </sheetView>
  </sheetViews>
  <sheetFormatPr defaultColWidth="9.140625" defaultRowHeight="12.75"/>
  <cols>
    <col min="1" max="1" width="8.421875" style="0" customWidth="1"/>
    <col min="2" max="2" width="6.421875" style="0" customWidth="1"/>
    <col min="3" max="3" width="9.140625" style="0" customWidth="1"/>
    <col min="4" max="4" width="8.421875" style="0" customWidth="1"/>
    <col min="5" max="5" width="7.7109375" style="0" customWidth="1"/>
    <col min="6" max="6" width="10.28125" style="190" customWidth="1"/>
    <col min="7" max="7" width="9.8515625" style="0" customWidth="1"/>
    <col min="8" max="8" width="7.7109375" style="0" customWidth="1"/>
    <col min="9" max="9" width="8.7109375" style="0" customWidth="1"/>
    <col min="10" max="10" width="7.7109375" style="0" customWidth="1"/>
  </cols>
  <sheetData>
    <row r="1" spans="1:10" ht="15.75">
      <c r="A1" s="210" t="s">
        <v>220</v>
      </c>
      <c r="B1" s="208"/>
      <c r="C1" s="208"/>
      <c r="D1" s="208"/>
      <c r="E1" s="208"/>
      <c r="F1" s="209"/>
      <c r="G1" s="208"/>
      <c r="H1" s="208"/>
      <c r="I1" s="208"/>
      <c r="J1" s="208"/>
    </row>
    <row r="2" spans="1:10" ht="15.75">
      <c r="A2" s="210" t="s">
        <v>219</v>
      </c>
      <c r="B2" s="208"/>
      <c r="C2" s="208"/>
      <c r="D2" s="208"/>
      <c r="E2" s="208"/>
      <c r="F2" s="209"/>
      <c r="G2" s="208"/>
      <c r="H2" s="208"/>
      <c r="I2" s="208"/>
      <c r="J2" s="208"/>
    </row>
    <row r="3" ht="12.75">
      <c r="B3" s="207" t="s">
        <v>3</v>
      </c>
    </row>
    <row r="4" spans="1:10" ht="12.75">
      <c r="A4" s="206" t="s">
        <v>218</v>
      </c>
      <c r="B4" s="14"/>
      <c r="C4" s="14"/>
      <c r="D4" s="14"/>
      <c r="E4" s="14"/>
      <c r="F4" s="205"/>
      <c r="G4" s="14"/>
      <c r="H4" s="14"/>
      <c r="I4" s="14"/>
      <c r="J4" s="14"/>
    </row>
    <row r="5" spans="1:10" ht="12.75">
      <c r="A5" s="206" t="s">
        <v>217</v>
      </c>
      <c r="B5" s="14"/>
      <c r="C5" s="14"/>
      <c r="D5" s="14"/>
      <c r="E5" s="14"/>
      <c r="F5" s="205"/>
      <c r="G5" s="14"/>
      <c r="H5" s="14"/>
      <c r="I5" s="14"/>
      <c r="J5" s="14"/>
    </row>
    <row r="6" ht="13.5" thickBot="1"/>
    <row r="7" spans="1:10" s="2" customFormat="1" ht="45" customHeight="1" thickTop="1">
      <c r="A7" s="202" t="s">
        <v>22</v>
      </c>
      <c r="B7" s="204" t="s">
        <v>216</v>
      </c>
      <c r="C7" s="202" t="s">
        <v>215</v>
      </c>
      <c r="D7" s="202" t="s">
        <v>214</v>
      </c>
      <c r="E7" s="202" t="s">
        <v>213</v>
      </c>
      <c r="F7" s="203" t="s">
        <v>212</v>
      </c>
      <c r="G7" s="202" t="s">
        <v>211</v>
      </c>
      <c r="H7" s="201" t="s">
        <v>210</v>
      </c>
      <c r="I7" s="201" t="s">
        <v>209</v>
      </c>
      <c r="J7" s="200" t="s">
        <v>208</v>
      </c>
    </row>
    <row r="8" spans="1:9" ht="12.75">
      <c r="A8" s="5"/>
      <c r="B8" s="105"/>
      <c r="C8" s="5"/>
      <c r="D8" s="5"/>
      <c r="E8" s="5"/>
      <c r="F8" s="199"/>
      <c r="G8" s="5"/>
      <c r="H8" s="126"/>
      <c r="I8" s="126"/>
    </row>
    <row r="9" spans="1:10" ht="12.75">
      <c r="A9" s="197">
        <v>1910</v>
      </c>
      <c r="B9" s="195">
        <v>43.96</v>
      </c>
      <c r="C9" s="20">
        <v>54.83</v>
      </c>
      <c r="D9" s="20">
        <v>54.17</v>
      </c>
      <c r="E9" s="198" t="s">
        <v>205</v>
      </c>
      <c r="F9" s="20">
        <v>32.58</v>
      </c>
      <c r="G9" s="20">
        <v>49.34</v>
      </c>
      <c r="H9" s="198" t="s">
        <v>205</v>
      </c>
      <c r="I9" s="198" t="s">
        <v>205</v>
      </c>
      <c r="J9" s="192">
        <v>15.62</v>
      </c>
    </row>
    <row r="10" spans="1:10" ht="12.75">
      <c r="A10" s="197">
        <v>1920</v>
      </c>
      <c r="B10" s="195">
        <v>45.69</v>
      </c>
      <c r="C10" s="20">
        <v>56.45</v>
      </c>
      <c r="D10" s="20">
        <v>53.8</v>
      </c>
      <c r="E10" s="194">
        <v>28.12</v>
      </c>
      <c r="F10" s="20">
        <v>33.56</v>
      </c>
      <c r="G10" s="20">
        <v>50.54</v>
      </c>
      <c r="H10" s="198" t="s">
        <v>205</v>
      </c>
      <c r="I10" s="198" t="s">
        <v>205</v>
      </c>
      <c r="J10" s="192">
        <v>28.38</v>
      </c>
    </row>
    <row r="11" spans="1:10" ht="12.75">
      <c r="A11" s="197">
        <v>1930</v>
      </c>
      <c r="B11" s="195">
        <v>53.95</v>
      </c>
      <c r="C11" s="20">
        <v>61.9</v>
      </c>
      <c r="D11" s="20">
        <v>60.07</v>
      </c>
      <c r="E11" s="194">
        <v>46.14</v>
      </c>
      <c r="F11" s="20">
        <v>41.87</v>
      </c>
      <c r="G11" s="20">
        <v>60.07</v>
      </c>
      <c r="H11" s="198" t="s">
        <v>205</v>
      </c>
      <c r="I11" s="198" t="s">
        <v>205</v>
      </c>
      <c r="J11" s="192">
        <v>32.58</v>
      </c>
    </row>
    <row r="12" spans="1:10" ht="12.75">
      <c r="A12" s="197">
        <v>1940</v>
      </c>
      <c r="B12" s="195">
        <v>62</v>
      </c>
      <c r="C12" s="20">
        <v>64.03</v>
      </c>
      <c r="D12" s="20">
        <v>65.32</v>
      </c>
      <c r="E12" s="194">
        <v>56.85</v>
      </c>
      <c r="F12" s="20">
        <v>51.78</v>
      </c>
      <c r="G12" s="20">
        <v>66.28</v>
      </c>
      <c r="H12" s="198" t="s">
        <v>205</v>
      </c>
      <c r="I12" s="198" t="s">
        <v>205</v>
      </c>
      <c r="J12" s="192">
        <v>59.48</v>
      </c>
    </row>
    <row r="13" spans="1:10" ht="12.75">
      <c r="A13" s="197">
        <v>1950</v>
      </c>
      <c r="B13" s="195">
        <v>69.53</v>
      </c>
      <c r="C13" s="20">
        <v>69.21</v>
      </c>
      <c r="D13" s="20">
        <v>69.74</v>
      </c>
      <c r="E13" s="194">
        <v>69.05</v>
      </c>
      <c r="F13" s="20">
        <v>62.45</v>
      </c>
      <c r="G13" s="20">
        <v>72.58</v>
      </c>
      <c r="H13" s="198" t="s">
        <v>205</v>
      </c>
      <c r="I13" s="198" t="s">
        <v>205</v>
      </c>
      <c r="J13" s="192">
        <v>68.29</v>
      </c>
    </row>
    <row r="14" spans="1:10" ht="12.75">
      <c r="A14" s="197">
        <v>1960</v>
      </c>
      <c r="B14" s="195">
        <v>72.42</v>
      </c>
      <c r="C14" s="20">
        <v>72.8</v>
      </c>
      <c r="D14" s="20">
        <v>74.12</v>
      </c>
      <c r="E14" s="194">
        <v>71.53</v>
      </c>
      <c r="F14" s="20">
        <v>64.6</v>
      </c>
      <c r="G14" s="20">
        <v>75.68</v>
      </c>
      <c r="H14" s="198" t="s">
        <v>205</v>
      </c>
      <c r="I14" s="198" t="s">
        <v>205</v>
      </c>
      <c r="J14" s="192">
        <v>62.19</v>
      </c>
    </row>
    <row r="15" spans="1:10" ht="12.75">
      <c r="A15" s="197">
        <v>1970</v>
      </c>
      <c r="B15" s="195">
        <v>74.2</v>
      </c>
      <c r="C15" s="20">
        <v>73.24</v>
      </c>
      <c r="D15" s="20">
        <v>76.11</v>
      </c>
      <c r="E15" s="194">
        <v>72.61</v>
      </c>
      <c r="F15" s="20">
        <v>67.62</v>
      </c>
      <c r="G15" s="20">
        <v>77.44</v>
      </c>
      <c r="H15" s="198" t="s">
        <v>205</v>
      </c>
      <c r="I15" s="198" t="s">
        <v>205</v>
      </c>
      <c r="J15" s="192">
        <v>76.74</v>
      </c>
    </row>
    <row r="16" spans="1:10" ht="12.75">
      <c r="A16" s="197">
        <v>1980</v>
      </c>
      <c r="B16" s="195">
        <v>77.9</v>
      </c>
      <c r="C16" s="20">
        <v>75.79</v>
      </c>
      <c r="D16" s="20">
        <v>81.65</v>
      </c>
      <c r="E16" s="194">
        <v>79.32</v>
      </c>
      <c r="F16" s="20">
        <v>71.83</v>
      </c>
      <c r="G16" s="20">
        <v>80.91</v>
      </c>
      <c r="H16" s="198" t="s">
        <v>205</v>
      </c>
      <c r="I16" s="198" t="s">
        <v>205</v>
      </c>
      <c r="J16" s="192">
        <v>78.98</v>
      </c>
    </row>
    <row r="17" spans="1:10" ht="12.75">
      <c r="A17" s="197">
        <v>1990</v>
      </c>
      <c r="B17" s="195">
        <v>78.852</v>
      </c>
      <c r="C17" s="20">
        <v>75.53</v>
      </c>
      <c r="D17" s="20">
        <v>82.93</v>
      </c>
      <c r="E17" s="194">
        <v>78.94</v>
      </c>
      <c r="F17" s="20">
        <v>74.27</v>
      </c>
      <c r="G17" s="20">
        <v>82.06</v>
      </c>
      <c r="H17" s="198" t="s">
        <v>205</v>
      </c>
      <c r="I17" s="198" t="s">
        <v>205</v>
      </c>
      <c r="J17" s="192">
        <v>80.37</v>
      </c>
    </row>
    <row r="18" spans="1:10" ht="12.75">
      <c r="A18" s="197">
        <v>2000</v>
      </c>
      <c r="B18" s="195">
        <v>80.5</v>
      </c>
      <c r="C18" s="20">
        <v>79</v>
      </c>
      <c r="D18" s="20">
        <v>86.1</v>
      </c>
      <c r="E18" s="194">
        <v>80.9</v>
      </c>
      <c r="F18" s="20">
        <v>74.3</v>
      </c>
      <c r="G18" s="20">
        <v>82.8</v>
      </c>
      <c r="H18" s="20">
        <v>81.4</v>
      </c>
      <c r="I18" s="193">
        <v>72.8</v>
      </c>
      <c r="J18" s="192" t="s">
        <v>205</v>
      </c>
    </row>
    <row r="19" spans="1:10" ht="12.75">
      <c r="A19" s="196" t="s">
        <v>207</v>
      </c>
      <c r="B19" s="195">
        <v>77.5</v>
      </c>
      <c r="C19" s="20">
        <v>76.7</v>
      </c>
      <c r="D19" s="20">
        <v>83.5</v>
      </c>
      <c r="E19" s="194">
        <v>78</v>
      </c>
      <c r="F19" s="20">
        <v>71.5</v>
      </c>
      <c r="G19" s="20">
        <v>79.7</v>
      </c>
      <c r="H19" s="20">
        <v>78.3</v>
      </c>
      <c r="I19" s="193">
        <v>71.1</v>
      </c>
      <c r="J19" s="192" t="s">
        <v>205</v>
      </c>
    </row>
    <row r="20" spans="1:10" ht="12.75">
      <c r="A20" s="196" t="s">
        <v>206</v>
      </c>
      <c r="B20" s="195">
        <v>83.6</v>
      </c>
      <c r="C20" s="20">
        <v>81.7</v>
      </c>
      <c r="D20" s="20">
        <v>88.7</v>
      </c>
      <c r="E20" s="194">
        <v>85.9</v>
      </c>
      <c r="F20" s="20">
        <v>77.1</v>
      </c>
      <c r="G20" s="20">
        <v>88.7</v>
      </c>
      <c r="H20" s="20">
        <v>83.6</v>
      </c>
      <c r="I20" s="193">
        <v>74.6</v>
      </c>
      <c r="J20" s="192" t="s">
        <v>205</v>
      </c>
    </row>
    <row r="21" spans="1:10" ht="12.75">
      <c r="A21" s="9"/>
      <c r="B21" s="73"/>
      <c r="C21" s="9"/>
      <c r="D21" s="9"/>
      <c r="E21" s="9"/>
      <c r="F21" s="191"/>
      <c r="G21" s="9"/>
      <c r="H21" s="113"/>
      <c r="I21" s="113"/>
      <c r="J21" s="10"/>
    </row>
    <row r="23" ht="12.75">
      <c r="A23" s="11" t="s">
        <v>204</v>
      </c>
    </row>
    <row r="24" ht="12.75">
      <c r="A24" s="131" t="s">
        <v>203</v>
      </c>
    </row>
    <row r="25" ht="12.75">
      <c r="A25" s="131" t="s">
        <v>202</v>
      </c>
    </row>
    <row r="26" ht="12.75">
      <c r="A26" s="131" t="s">
        <v>201</v>
      </c>
    </row>
    <row r="27" ht="12.75">
      <c r="A27" s="131" t="s">
        <v>200</v>
      </c>
    </row>
    <row r="28" ht="12.75">
      <c r="A28" s="131" t="s">
        <v>199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13.xml><?xml version="1.0" encoding="utf-8"?>
<worksheet xmlns="http://schemas.openxmlformats.org/spreadsheetml/2006/main" xmlns:r="http://schemas.openxmlformats.org/officeDocument/2006/relationships">
  <dimension ref="A1:G51"/>
  <sheetViews>
    <sheetView zoomScalePageLayoutView="0" workbookViewId="0" topLeftCell="A1">
      <selection activeCell="A1" sqref="A1"/>
    </sheetView>
  </sheetViews>
  <sheetFormatPr defaultColWidth="9.140625" defaultRowHeight="12.75"/>
  <cols>
    <col min="1" max="1" width="10.7109375" style="0" customWidth="1"/>
    <col min="2" max="2" width="12.7109375" style="0" customWidth="1"/>
    <col min="3" max="4" width="11.8515625" style="0" customWidth="1"/>
    <col min="5" max="5" width="12.7109375" style="0" customWidth="1"/>
    <col min="6" max="6" width="11.8515625" style="190" customWidth="1"/>
    <col min="7" max="7" width="11.8515625" style="0" customWidth="1"/>
  </cols>
  <sheetData>
    <row r="1" spans="1:7" ht="15.75">
      <c r="A1" s="210" t="s">
        <v>272</v>
      </c>
      <c r="B1" s="208"/>
      <c r="C1" s="208"/>
      <c r="D1" s="208"/>
      <c r="E1" s="208"/>
      <c r="F1" s="209"/>
      <c r="G1" s="208"/>
    </row>
    <row r="2" spans="1:7" ht="15.75">
      <c r="A2" s="210" t="s">
        <v>271</v>
      </c>
      <c r="B2" s="208"/>
      <c r="C2" s="208"/>
      <c r="D2" s="208"/>
      <c r="E2" s="208"/>
      <c r="F2" s="209"/>
      <c r="G2" s="208"/>
    </row>
    <row r="3" ht="9.75" customHeight="1">
      <c r="A3" t="s">
        <v>3</v>
      </c>
    </row>
    <row r="4" spans="1:7" ht="12.75">
      <c r="A4" s="14" t="s">
        <v>270</v>
      </c>
      <c r="B4" s="14"/>
      <c r="C4" s="14"/>
      <c r="D4" s="14"/>
      <c r="E4" s="14"/>
      <c r="F4" s="205"/>
      <c r="G4" s="14"/>
    </row>
    <row r="5" ht="9" customHeight="1" thickBot="1"/>
    <row r="6" spans="1:7" s="226" customFormat="1" ht="22.5" customHeight="1" thickTop="1">
      <c r="A6" s="229"/>
      <c r="B6" s="228" t="s">
        <v>122</v>
      </c>
      <c r="C6" s="172"/>
      <c r="D6" s="173"/>
      <c r="E6" s="228" t="s">
        <v>269</v>
      </c>
      <c r="F6" s="227"/>
      <c r="G6" s="172"/>
    </row>
    <row r="7" spans="1:7" s="2" customFormat="1" ht="31.5" customHeight="1">
      <c r="A7" s="225" t="s">
        <v>268</v>
      </c>
      <c r="B7" s="89" t="s">
        <v>267</v>
      </c>
      <c r="C7" s="4" t="s">
        <v>266</v>
      </c>
      <c r="D7" s="4" t="s">
        <v>265</v>
      </c>
      <c r="E7" s="89" t="s">
        <v>267</v>
      </c>
      <c r="F7" s="224" t="s">
        <v>266</v>
      </c>
      <c r="G7" s="3" t="s">
        <v>265</v>
      </c>
    </row>
    <row r="8" spans="1:6" ht="9.75" customHeight="1">
      <c r="A8" s="5"/>
      <c r="B8" s="105"/>
      <c r="C8" s="5"/>
      <c r="D8" s="5"/>
      <c r="E8" s="105"/>
      <c r="F8" s="199"/>
    </row>
    <row r="9" spans="1:7" ht="12.75">
      <c r="A9" s="197">
        <v>1920</v>
      </c>
      <c r="B9" s="218">
        <v>54.1</v>
      </c>
      <c r="C9" s="217">
        <v>53.6</v>
      </c>
      <c r="D9" s="217">
        <v>54.6</v>
      </c>
      <c r="E9" s="223">
        <v>45.69</v>
      </c>
      <c r="F9" s="217">
        <v>45.64</v>
      </c>
      <c r="G9" s="222">
        <v>45.75</v>
      </c>
    </row>
    <row r="10" spans="1:7" ht="12.75">
      <c r="A10" s="197">
        <v>1930</v>
      </c>
      <c r="B10" s="218">
        <v>59.7</v>
      </c>
      <c r="C10" s="217">
        <v>58.1</v>
      </c>
      <c r="D10" s="217">
        <v>61.6</v>
      </c>
      <c r="E10" s="223">
        <v>53.95</v>
      </c>
      <c r="F10" s="217">
        <v>52.7</v>
      </c>
      <c r="G10" s="222">
        <v>55.86</v>
      </c>
    </row>
    <row r="11" spans="1:7" ht="12.75">
      <c r="A11" s="197">
        <v>1940</v>
      </c>
      <c r="B11" s="218">
        <v>62.9</v>
      </c>
      <c r="C11" s="217">
        <v>60.8</v>
      </c>
      <c r="D11" s="217">
        <v>65.2</v>
      </c>
      <c r="E11" s="223">
        <v>62</v>
      </c>
      <c r="F11" s="217">
        <v>59.92</v>
      </c>
      <c r="G11" s="222">
        <v>64.86</v>
      </c>
    </row>
    <row r="12" spans="1:7" ht="12.75">
      <c r="A12" s="219">
        <v>1950</v>
      </c>
      <c r="B12" s="220" t="s">
        <v>264</v>
      </c>
      <c r="C12" s="221" t="s">
        <v>263</v>
      </c>
      <c r="D12" s="221" t="s">
        <v>262</v>
      </c>
      <c r="E12" s="223">
        <v>69.53</v>
      </c>
      <c r="F12" s="217">
        <v>67.77</v>
      </c>
      <c r="G12" s="222">
        <v>71.67</v>
      </c>
    </row>
    <row r="13" spans="1:7" ht="12.75">
      <c r="A13" s="219">
        <v>1960</v>
      </c>
      <c r="B13" s="220" t="s">
        <v>261</v>
      </c>
      <c r="C13" s="221" t="s">
        <v>260</v>
      </c>
      <c r="D13" s="221" t="s">
        <v>259</v>
      </c>
      <c r="E13" s="223">
        <v>72.42</v>
      </c>
      <c r="F13" s="217">
        <v>70.39</v>
      </c>
      <c r="G13" s="222">
        <v>74.75</v>
      </c>
    </row>
    <row r="14" spans="1:7" ht="12.75">
      <c r="A14" s="197">
        <v>1970</v>
      </c>
      <c r="B14" s="218">
        <v>70.8</v>
      </c>
      <c r="C14" s="217">
        <v>67.1</v>
      </c>
      <c r="D14" s="217">
        <v>74.7</v>
      </c>
      <c r="E14" s="223">
        <v>74.2</v>
      </c>
      <c r="F14" s="217">
        <v>72.12</v>
      </c>
      <c r="G14" s="222">
        <v>76.44</v>
      </c>
    </row>
    <row r="15" spans="1:7" ht="12.75">
      <c r="A15" s="197">
        <v>1980</v>
      </c>
      <c r="B15" s="218">
        <v>73.7</v>
      </c>
      <c r="C15" s="217">
        <v>70</v>
      </c>
      <c r="D15" s="217">
        <v>77.4</v>
      </c>
      <c r="E15" s="223">
        <v>77.9</v>
      </c>
      <c r="F15" s="217">
        <v>74.5</v>
      </c>
      <c r="G15" s="222">
        <v>81.5</v>
      </c>
    </row>
    <row r="16" spans="1:7" ht="12.75">
      <c r="A16" s="197">
        <v>1990</v>
      </c>
      <c r="B16" s="218">
        <v>75.4</v>
      </c>
      <c r="C16" s="217">
        <v>71.8</v>
      </c>
      <c r="D16" s="217">
        <v>78.8</v>
      </c>
      <c r="E16" s="223">
        <v>78.85</v>
      </c>
      <c r="F16" s="217">
        <v>75.9</v>
      </c>
      <c r="G16" s="222">
        <v>82.06</v>
      </c>
    </row>
    <row r="17" spans="1:7" ht="12.75">
      <c r="A17" s="219">
        <v>2000</v>
      </c>
      <c r="B17" s="218">
        <v>76.8</v>
      </c>
      <c r="C17" s="217">
        <v>74.1</v>
      </c>
      <c r="D17" s="217">
        <v>79.3</v>
      </c>
      <c r="E17" s="223">
        <v>80.5</v>
      </c>
      <c r="F17" s="217">
        <v>77.5</v>
      </c>
      <c r="G17" s="222">
        <v>83.6</v>
      </c>
    </row>
    <row r="18" spans="1:7" ht="12.75">
      <c r="A18" s="219">
        <v>2001</v>
      </c>
      <c r="B18" s="220" t="s">
        <v>256</v>
      </c>
      <c r="C18" s="221" t="s">
        <v>258</v>
      </c>
      <c r="D18" s="221" t="s">
        <v>257</v>
      </c>
      <c r="E18" s="216" t="s">
        <v>205</v>
      </c>
      <c r="F18" s="215" t="s">
        <v>205</v>
      </c>
      <c r="G18" s="214" t="s">
        <v>205</v>
      </c>
    </row>
    <row r="19" spans="1:7" ht="12.75">
      <c r="A19" s="219">
        <v>2002</v>
      </c>
      <c r="B19" s="220" t="s">
        <v>256</v>
      </c>
      <c r="C19" s="221" t="s">
        <v>255</v>
      </c>
      <c r="D19" s="221" t="s">
        <v>254</v>
      </c>
      <c r="E19" s="216" t="s">
        <v>205</v>
      </c>
      <c r="F19" s="215" t="s">
        <v>205</v>
      </c>
      <c r="G19" s="214" t="s">
        <v>205</v>
      </c>
    </row>
    <row r="20" spans="1:7" ht="12.75">
      <c r="A20" s="219">
        <v>2003</v>
      </c>
      <c r="B20" s="220" t="s">
        <v>253</v>
      </c>
      <c r="C20" s="217">
        <v>74.5</v>
      </c>
      <c r="D20" s="221" t="s">
        <v>252</v>
      </c>
      <c r="E20" s="216" t="s">
        <v>205</v>
      </c>
      <c r="F20" s="215" t="s">
        <v>205</v>
      </c>
      <c r="G20" s="214" t="s">
        <v>205</v>
      </c>
    </row>
    <row r="21" spans="1:7" ht="12.75">
      <c r="A21" s="219">
        <v>2004</v>
      </c>
      <c r="B21" s="220" t="s">
        <v>251</v>
      </c>
      <c r="C21" s="221" t="s">
        <v>250</v>
      </c>
      <c r="D21" s="221" t="s">
        <v>249</v>
      </c>
      <c r="E21" s="216" t="s">
        <v>205</v>
      </c>
      <c r="F21" s="215" t="s">
        <v>205</v>
      </c>
      <c r="G21" s="214" t="s">
        <v>205</v>
      </c>
    </row>
    <row r="22" spans="1:7" ht="12.75">
      <c r="A22" s="219">
        <v>2005</v>
      </c>
      <c r="B22" s="220" t="s">
        <v>251</v>
      </c>
      <c r="C22" s="221" t="s">
        <v>250</v>
      </c>
      <c r="D22" s="221" t="s">
        <v>249</v>
      </c>
      <c r="E22" s="216" t="s">
        <v>205</v>
      </c>
      <c r="F22" s="215" t="s">
        <v>205</v>
      </c>
      <c r="G22" s="214" t="s">
        <v>205</v>
      </c>
    </row>
    <row r="23" spans="1:7" ht="12.75">
      <c r="A23" s="219">
        <v>2006</v>
      </c>
      <c r="B23" s="220" t="s">
        <v>248</v>
      </c>
      <c r="C23" s="221" t="s">
        <v>247</v>
      </c>
      <c r="D23" s="221" t="s">
        <v>246</v>
      </c>
      <c r="E23" s="216" t="s">
        <v>205</v>
      </c>
      <c r="F23" s="215" t="s">
        <v>205</v>
      </c>
      <c r="G23" s="214" t="s">
        <v>205</v>
      </c>
    </row>
    <row r="24" spans="1:7" ht="12.75">
      <c r="A24" s="219">
        <v>2007</v>
      </c>
      <c r="B24" s="220" t="s">
        <v>245</v>
      </c>
      <c r="C24" s="221" t="s">
        <v>244</v>
      </c>
      <c r="D24" s="221" t="s">
        <v>243</v>
      </c>
      <c r="E24" s="216" t="s">
        <v>205</v>
      </c>
      <c r="F24" s="215" t="s">
        <v>205</v>
      </c>
      <c r="G24" s="214" t="s">
        <v>205</v>
      </c>
    </row>
    <row r="25" spans="1:7" ht="12.75">
      <c r="A25" s="219">
        <v>2008</v>
      </c>
      <c r="B25" s="220" t="s">
        <v>242</v>
      </c>
      <c r="C25" s="217">
        <v>75.6</v>
      </c>
      <c r="D25" s="217">
        <v>80.6</v>
      </c>
      <c r="E25" s="216" t="s">
        <v>205</v>
      </c>
      <c r="F25" s="215" t="s">
        <v>205</v>
      </c>
      <c r="G25" s="214" t="s">
        <v>205</v>
      </c>
    </row>
    <row r="26" spans="1:7" ht="12.75">
      <c r="A26" s="219">
        <v>2009</v>
      </c>
      <c r="B26" s="218">
        <v>78.5</v>
      </c>
      <c r="C26" s="217">
        <v>76</v>
      </c>
      <c r="D26" s="217">
        <v>80.9</v>
      </c>
      <c r="E26" s="216" t="s">
        <v>205</v>
      </c>
      <c r="F26" s="215" t="s">
        <v>205</v>
      </c>
      <c r="G26" s="214" t="s">
        <v>205</v>
      </c>
    </row>
    <row r="27" spans="1:7" ht="12.75">
      <c r="A27" s="219">
        <v>2010</v>
      </c>
      <c r="B27" s="218">
        <v>78.7</v>
      </c>
      <c r="C27" s="217">
        <v>76.2</v>
      </c>
      <c r="D27" s="217">
        <v>81</v>
      </c>
      <c r="E27" s="216" t="s">
        <v>205</v>
      </c>
      <c r="F27" s="215" t="s">
        <v>205</v>
      </c>
      <c r="G27" s="214" t="s">
        <v>205</v>
      </c>
    </row>
    <row r="28" spans="1:7" ht="7.5" customHeight="1">
      <c r="A28" s="9"/>
      <c r="B28" s="73"/>
      <c r="C28" s="9"/>
      <c r="D28" s="9"/>
      <c r="E28" s="73"/>
      <c r="F28" s="191"/>
      <c r="G28" s="10"/>
    </row>
    <row r="29" ht="9" customHeight="1"/>
    <row r="30" ht="12.75">
      <c r="A30" s="213" t="s">
        <v>204</v>
      </c>
    </row>
    <row r="31" ht="12.75">
      <c r="A31" s="12" t="s">
        <v>241</v>
      </c>
    </row>
    <row r="32" ht="12.75">
      <c r="A32" s="212" t="s">
        <v>240</v>
      </c>
    </row>
    <row r="33" ht="12.75">
      <c r="A33" s="212" t="s">
        <v>239</v>
      </c>
    </row>
    <row r="34" ht="12.75">
      <c r="A34" s="12" t="s">
        <v>238</v>
      </c>
    </row>
    <row r="35" ht="12.75">
      <c r="A35" s="12" t="s">
        <v>237</v>
      </c>
    </row>
    <row r="36" ht="12.75">
      <c r="A36" s="131" t="s">
        <v>236</v>
      </c>
    </row>
    <row r="37" ht="12.75">
      <c r="A37" s="131" t="s">
        <v>235</v>
      </c>
    </row>
    <row r="38" ht="12.75">
      <c r="A38" s="131" t="s">
        <v>234</v>
      </c>
    </row>
    <row r="39" ht="12.75">
      <c r="A39" s="131" t="s">
        <v>233</v>
      </c>
    </row>
    <row r="40" ht="12.75">
      <c r="A40" s="131" t="s">
        <v>232</v>
      </c>
    </row>
    <row r="41" ht="12.75">
      <c r="A41" s="131" t="s">
        <v>231</v>
      </c>
    </row>
    <row r="42" ht="12.75">
      <c r="A42" s="131" t="s">
        <v>230</v>
      </c>
    </row>
    <row r="43" ht="12.75">
      <c r="A43" s="131" t="s">
        <v>229</v>
      </c>
    </row>
    <row r="44" ht="12.75">
      <c r="A44" s="131" t="s">
        <v>228</v>
      </c>
    </row>
    <row r="45" ht="12.75">
      <c r="A45" s="131" t="s">
        <v>227</v>
      </c>
    </row>
    <row r="46" ht="12.75">
      <c r="A46" s="131" t="s">
        <v>226</v>
      </c>
    </row>
    <row r="47" ht="12.75">
      <c r="A47" s="131" t="s">
        <v>225</v>
      </c>
    </row>
    <row r="48" ht="12.75">
      <c r="A48" s="132" t="s">
        <v>224</v>
      </c>
    </row>
    <row r="49" ht="12.75">
      <c r="A49" s="211" t="s">
        <v>223</v>
      </c>
    </row>
    <row r="50" ht="12.75">
      <c r="A50" s="132" t="s">
        <v>222</v>
      </c>
    </row>
    <row r="51" ht="12.75">
      <c r="A51" s="211" t="s">
        <v>221</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2012&amp;R&amp;"Arial"&amp;9      http://dbedt.hawaii.gov/</oddFooter>
  </headerFooter>
</worksheet>
</file>

<file path=xl/worksheets/sheet14.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9.140625" defaultRowHeight="12.75"/>
  <cols>
    <col min="1" max="1" width="20.421875" style="0" customWidth="1"/>
    <col min="2" max="4" width="19.7109375" style="0" customWidth="1"/>
  </cols>
  <sheetData>
    <row r="1" spans="1:4" ht="15.75" customHeight="1">
      <c r="A1" s="210" t="s">
        <v>286</v>
      </c>
      <c r="B1" s="208"/>
      <c r="C1" s="208"/>
      <c r="D1" s="208"/>
    </row>
    <row r="2" spans="1:4" ht="15.75" customHeight="1">
      <c r="A2" s="248" t="s">
        <v>285</v>
      </c>
      <c r="B2" s="247"/>
      <c r="C2" s="247"/>
      <c r="D2" s="208"/>
    </row>
    <row r="3" spans="1:3" ht="12.75">
      <c r="A3" s="246"/>
      <c r="B3" s="246"/>
      <c r="C3" s="246"/>
    </row>
    <row r="4" spans="1:4" ht="12.75">
      <c r="A4" s="245" t="s">
        <v>284</v>
      </c>
      <c r="B4" s="245"/>
      <c r="C4" s="245"/>
      <c r="D4" s="14"/>
    </row>
    <row r="5" ht="13.5" thickBot="1"/>
    <row r="6" spans="1:4" s="2" customFormat="1" ht="24" customHeight="1" thickTop="1">
      <c r="A6" s="243" t="s">
        <v>283</v>
      </c>
      <c r="B6" s="244" t="s">
        <v>282</v>
      </c>
      <c r="C6" s="243" t="s">
        <v>266</v>
      </c>
      <c r="D6" s="138" t="s">
        <v>265</v>
      </c>
    </row>
    <row r="7" spans="1:4" ht="12.75" customHeight="1">
      <c r="A7" s="5"/>
      <c r="B7" s="105"/>
      <c r="C7" s="5"/>
      <c r="D7" s="72"/>
    </row>
    <row r="8" spans="1:4" ht="12.75">
      <c r="A8" s="242" t="s">
        <v>281</v>
      </c>
      <c r="B8" s="241">
        <v>81.1</v>
      </c>
      <c r="C8" s="240">
        <v>78.3</v>
      </c>
      <c r="D8" s="239">
        <v>83.9</v>
      </c>
    </row>
    <row r="9" spans="1:4" ht="12.75">
      <c r="A9" s="197"/>
      <c r="B9" s="238"/>
      <c r="C9" s="237"/>
      <c r="D9" s="236"/>
    </row>
    <row r="10" spans="1:4" ht="12.75">
      <c r="A10" s="197" t="s">
        <v>121</v>
      </c>
      <c r="B10" s="235">
        <v>79.6</v>
      </c>
      <c r="C10" s="234">
        <v>76.5</v>
      </c>
      <c r="D10" s="233">
        <v>82.8</v>
      </c>
    </row>
    <row r="11" spans="1:4" ht="12.75">
      <c r="A11" s="197" t="s">
        <v>280</v>
      </c>
      <c r="B11" s="235">
        <v>81.6</v>
      </c>
      <c r="C11" s="234">
        <v>78.8</v>
      </c>
      <c r="D11" s="233">
        <v>84.1</v>
      </c>
    </row>
    <row r="12" spans="1:4" ht="12.75" customHeight="1">
      <c r="A12" s="197" t="s">
        <v>279</v>
      </c>
      <c r="B12" s="235">
        <v>80.5</v>
      </c>
      <c r="C12" s="234">
        <v>77.9</v>
      </c>
      <c r="D12" s="233">
        <v>83.1</v>
      </c>
    </row>
    <row r="13" spans="1:4" ht="12.75" customHeight="1">
      <c r="A13" s="197" t="s">
        <v>278</v>
      </c>
      <c r="B13" s="235">
        <v>80.7</v>
      </c>
      <c r="C13" s="234">
        <v>77.8</v>
      </c>
      <c r="D13" s="233">
        <v>83.6</v>
      </c>
    </row>
    <row r="14" spans="1:4" ht="12.75" customHeight="1">
      <c r="A14" s="9" t="s">
        <v>3</v>
      </c>
      <c r="B14" s="73"/>
      <c r="C14" s="9"/>
      <c r="D14" s="10"/>
    </row>
    <row r="15" ht="12.75" customHeight="1">
      <c r="A15" t="s">
        <v>3</v>
      </c>
    </row>
    <row r="16" ht="12.75" customHeight="1">
      <c r="A16" s="12" t="s">
        <v>277</v>
      </c>
    </row>
    <row r="17" spans="1:6" s="35" customFormat="1" ht="12.75">
      <c r="A17" s="231" t="s">
        <v>276</v>
      </c>
      <c r="F17" s="232"/>
    </row>
    <row r="18" ht="12.75">
      <c r="A18" s="231" t="s">
        <v>275</v>
      </c>
    </row>
    <row r="19" ht="12.75">
      <c r="A19" s="230" t="s">
        <v>274</v>
      </c>
    </row>
    <row r="20" ht="12.75">
      <c r="A20" s="230" t="s">
        <v>273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15.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140625" defaultRowHeight="12.75"/>
  <cols>
    <col min="1" max="1" width="12.7109375" style="0" customWidth="1"/>
    <col min="2" max="3" width="11.8515625" style="0" customWidth="1"/>
    <col min="4" max="4" width="11.57421875" style="0" customWidth="1"/>
    <col min="5" max="5" width="11.8515625" style="0" customWidth="1"/>
    <col min="6" max="6" width="11.8515625" style="190" customWidth="1"/>
    <col min="7" max="7" width="11.8515625" style="0" customWidth="1"/>
  </cols>
  <sheetData>
    <row r="1" spans="1:7" ht="15.75">
      <c r="A1" s="210" t="s">
        <v>310</v>
      </c>
      <c r="B1" s="208"/>
      <c r="C1" s="208"/>
      <c r="D1" s="208"/>
      <c r="E1" s="208"/>
      <c r="F1" s="209"/>
      <c r="G1" s="208"/>
    </row>
    <row r="2" ht="12.75" customHeight="1" thickBot="1"/>
    <row r="3" spans="1:7" s="226" customFormat="1" ht="24" customHeight="1" thickTop="1">
      <c r="A3" s="229"/>
      <c r="B3" s="172" t="s">
        <v>309</v>
      </c>
      <c r="C3" s="172"/>
      <c r="D3" s="173"/>
      <c r="E3" s="172" t="s">
        <v>120</v>
      </c>
      <c r="F3" s="227"/>
      <c r="G3" s="172"/>
    </row>
    <row r="4" spans="1:7" s="2" customFormat="1" ht="28.5" customHeight="1">
      <c r="A4" s="4" t="s">
        <v>308</v>
      </c>
      <c r="B4" s="89" t="s">
        <v>267</v>
      </c>
      <c r="C4" s="4" t="s">
        <v>266</v>
      </c>
      <c r="D4" s="4" t="s">
        <v>265</v>
      </c>
      <c r="E4" s="89" t="s">
        <v>267</v>
      </c>
      <c r="F4" s="224" t="s">
        <v>266</v>
      </c>
      <c r="G4" s="3" t="s">
        <v>265</v>
      </c>
    </row>
    <row r="5" spans="1:6" ht="12.75">
      <c r="A5" s="5"/>
      <c r="B5" s="105"/>
      <c r="C5" s="5"/>
      <c r="D5" s="5"/>
      <c r="E5" s="105"/>
      <c r="F5" s="199"/>
    </row>
    <row r="6" spans="1:7" ht="12.75">
      <c r="A6" s="197" t="s">
        <v>307</v>
      </c>
      <c r="B6" s="253">
        <v>71.55</v>
      </c>
      <c r="C6" s="252">
        <v>69.79</v>
      </c>
      <c r="D6" s="252">
        <v>74.01</v>
      </c>
      <c r="E6" s="251">
        <v>7</v>
      </c>
      <c r="F6" s="255" t="s">
        <v>205</v>
      </c>
      <c r="G6" s="254" t="s">
        <v>205</v>
      </c>
    </row>
    <row r="7" spans="1:7" ht="12.75">
      <c r="A7" s="197" t="s">
        <v>306</v>
      </c>
      <c r="B7" s="253">
        <v>73.6</v>
      </c>
      <c r="C7" s="252">
        <v>71.02</v>
      </c>
      <c r="D7" s="252">
        <v>76.79</v>
      </c>
      <c r="E7" s="251">
        <v>1</v>
      </c>
      <c r="F7" s="250">
        <v>1</v>
      </c>
      <c r="G7" s="249">
        <v>3</v>
      </c>
    </row>
    <row r="8" spans="1:7" ht="12.75">
      <c r="A8" s="197" t="s">
        <v>305</v>
      </c>
      <c r="B8" s="253">
        <v>77.02</v>
      </c>
      <c r="C8" s="252">
        <v>74.08</v>
      </c>
      <c r="D8" s="252">
        <v>80.33</v>
      </c>
      <c r="E8" s="251">
        <v>1</v>
      </c>
      <c r="F8" s="250">
        <v>1</v>
      </c>
      <c r="G8" s="249">
        <v>1</v>
      </c>
    </row>
    <row r="9" spans="1:7" ht="12.75">
      <c r="A9" s="197" t="s">
        <v>304</v>
      </c>
      <c r="B9" s="253">
        <v>78.21</v>
      </c>
      <c r="C9" s="252">
        <v>75.37</v>
      </c>
      <c r="D9" s="252">
        <v>81.26</v>
      </c>
      <c r="E9" s="251">
        <v>1</v>
      </c>
      <c r="F9" s="250">
        <v>1</v>
      </c>
      <c r="G9" s="249">
        <v>1</v>
      </c>
    </row>
    <row r="10" spans="1:7" ht="12.75">
      <c r="A10" s="219" t="s">
        <v>303</v>
      </c>
      <c r="B10" s="253">
        <v>80.23</v>
      </c>
      <c r="C10" s="252">
        <v>77.17</v>
      </c>
      <c r="D10" s="252">
        <v>83.65</v>
      </c>
      <c r="E10" s="251">
        <v>1</v>
      </c>
      <c r="F10" s="250">
        <v>1</v>
      </c>
      <c r="G10" s="249">
        <v>1</v>
      </c>
    </row>
    <row r="11" spans="1:7" ht="12.75" customHeight="1">
      <c r="A11" s="9"/>
      <c r="B11" s="73"/>
      <c r="C11" s="9"/>
      <c r="D11" s="9"/>
      <c r="E11" s="73"/>
      <c r="F11" s="191"/>
      <c r="G11" s="10"/>
    </row>
    <row r="12" ht="12.75" customHeight="1"/>
    <row r="13" ht="12.75">
      <c r="A13" s="11" t="s">
        <v>204</v>
      </c>
    </row>
    <row r="14" ht="12.75">
      <c r="A14" s="12" t="s">
        <v>302</v>
      </c>
    </row>
    <row r="15" ht="12.75">
      <c r="A15" s="12" t="s">
        <v>301</v>
      </c>
    </row>
    <row r="16" ht="12.75">
      <c r="A16" s="12" t="s">
        <v>300</v>
      </c>
    </row>
    <row r="17" ht="12.75">
      <c r="A17" s="12" t="s">
        <v>299</v>
      </c>
    </row>
    <row r="18" ht="12.75">
      <c r="A18" s="12" t="s">
        <v>298</v>
      </c>
    </row>
    <row r="19" ht="12.75">
      <c r="A19" s="12" t="s">
        <v>297</v>
      </c>
    </row>
    <row r="20" ht="12.75">
      <c r="A20" s="132" t="s">
        <v>296</v>
      </c>
    </row>
    <row r="21" ht="12.75">
      <c r="A21" s="131" t="s">
        <v>295</v>
      </c>
    </row>
    <row r="22" ht="12.75">
      <c r="A22" s="132" t="s">
        <v>294</v>
      </c>
    </row>
    <row r="23" ht="12.75">
      <c r="A23" s="131" t="s">
        <v>293</v>
      </c>
    </row>
    <row r="24" ht="12.75">
      <c r="A24" s="132" t="s">
        <v>292</v>
      </c>
    </row>
    <row r="25" ht="12.75">
      <c r="A25" s="131" t="s">
        <v>291</v>
      </c>
    </row>
    <row r="26" ht="12.75">
      <c r="A26" s="131" t="s">
        <v>290</v>
      </c>
    </row>
    <row r="27" ht="12.75">
      <c r="A27" s="131" t="s">
        <v>289</v>
      </c>
    </row>
    <row r="28" ht="12.75">
      <c r="A28" s="132" t="s">
        <v>288</v>
      </c>
    </row>
    <row r="29" ht="12.75">
      <c r="A29" s="131" t="s">
        <v>287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16.xml><?xml version="1.0" encoding="utf-8"?>
<worksheet xmlns="http://schemas.openxmlformats.org/spreadsheetml/2006/main" xmlns:r="http://schemas.openxmlformats.org/officeDocument/2006/relationships">
  <dimension ref="A1:H35"/>
  <sheetViews>
    <sheetView workbookViewId="0" topLeftCell="A1">
      <selection activeCell="A1" sqref="A1"/>
    </sheetView>
  </sheetViews>
  <sheetFormatPr defaultColWidth="9.140625" defaultRowHeight="12.75"/>
  <cols>
    <col min="1" max="1" width="9.7109375" style="0" customWidth="1"/>
    <col min="2" max="4" width="11.7109375" style="0" customWidth="1"/>
    <col min="5" max="5" width="11.7109375" style="26" customWidth="1"/>
    <col min="6" max="6" width="11.7109375" style="256" customWidth="1"/>
    <col min="7" max="7" width="11.7109375" style="26" customWidth="1"/>
    <col min="8" max="8" width="9.140625" style="26" customWidth="1"/>
  </cols>
  <sheetData>
    <row r="1" spans="1:7" ht="15.75">
      <c r="A1" s="210" t="s">
        <v>341</v>
      </c>
      <c r="B1" s="208"/>
      <c r="C1" s="208"/>
      <c r="D1" s="208"/>
      <c r="E1" s="275"/>
      <c r="F1" s="276"/>
      <c r="G1" s="275"/>
    </row>
    <row r="2" ht="12.75" customHeight="1" thickBot="1"/>
    <row r="3" spans="1:8" s="226" customFormat="1" ht="45" customHeight="1" thickTop="1">
      <c r="A3" s="229"/>
      <c r="B3" s="7" t="s">
        <v>340</v>
      </c>
      <c r="C3" s="7"/>
      <c r="D3" s="8"/>
      <c r="E3" s="274" t="s">
        <v>339</v>
      </c>
      <c r="F3" s="273"/>
      <c r="G3" s="272"/>
      <c r="H3" s="271"/>
    </row>
    <row r="4" spans="1:8" s="2" customFormat="1" ht="33.75" customHeight="1">
      <c r="A4" s="4" t="s">
        <v>338</v>
      </c>
      <c r="B4" s="89" t="s">
        <v>267</v>
      </c>
      <c r="C4" s="4" t="s">
        <v>266</v>
      </c>
      <c r="D4" s="4" t="s">
        <v>265</v>
      </c>
      <c r="E4" s="270" t="s">
        <v>267</v>
      </c>
      <c r="F4" s="269" t="s">
        <v>266</v>
      </c>
      <c r="G4" s="268" t="s">
        <v>265</v>
      </c>
      <c r="H4" s="267"/>
    </row>
    <row r="5" spans="1:6" ht="12.75" customHeight="1">
      <c r="A5" s="5"/>
      <c r="B5" s="105"/>
      <c r="C5" s="5"/>
      <c r="D5" s="5"/>
      <c r="E5" s="266"/>
      <c r="F5" s="265" t="s">
        <v>3</v>
      </c>
    </row>
    <row r="6" spans="1:7" ht="12.75">
      <c r="A6" s="219" t="s">
        <v>337</v>
      </c>
      <c r="B6" s="264">
        <v>80.23</v>
      </c>
      <c r="C6" s="263">
        <v>77.17</v>
      </c>
      <c r="D6" s="263">
        <v>83.65</v>
      </c>
      <c r="E6" s="262">
        <v>100000</v>
      </c>
      <c r="F6" s="261">
        <v>100000</v>
      </c>
      <c r="G6" s="260">
        <v>100000</v>
      </c>
    </row>
    <row r="7" spans="1:7" ht="12.75">
      <c r="A7" s="219" t="s">
        <v>336</v>
      </c>
      <c r="B7" s="264">
        <v>79.79</v>
      </c>
      <c r="C7" s="263">
        <v>76.78</v>
      </c>
      <c r="D7" s="263">
        <v>83.18</v>
      </c>
      <c r="E7" s="262">
        <v>99297</v>
      </c>
      <c r="F7" s="261">
        <v>99207</v>
      </c>
      <c r="G7" s="260">
        <v>99372</v>
      </c>
    </row>
    <row r="8" spans="1:7" ht="12.75">
      <c r="A8" s="219" t="s">
        <v>335</v>
      </c>
      <c r="B8" s="264">
        <v>75.86</v>
      </c>
      <c r="C8" s="263">
        <v>72.86</v>
      </c>
      <c r="D8" s="263">
        <v>79.24</v>
      </c>
      <c r="E8" s="262">
        <v>99208</v>
      </c>
      <c r="F8" s="261">
        <v>99111</v>
      </c>
      <c r="G8" s="260">
        <v>99291</v>
      </c>
    </row>
    <row r="9" spans="1:7" ht="12.75">
      <c r="A9" s="197" t="s">
        <v>334</v>
      </c>
      <c r="B9" s="264">
        <v>70.9</v>
      </c>
      <c r="C9" s="263">
        <v>67.89</v>
      </c>
      <c r="D9" s="263">
        <v>74.28</v>
      </c>
      <c r="E9" s="262">
        <v>99164</v>
      </c>
      <c r="F9" s="261">
        <v>99069</v>
      </c>
      <c r="G9" s="260">
        <v>99243</v>
      </c>
    </row>
    <row r="10" spans="1:7" ht="12.75">
      <c r="A10" s="197" t="s">
        <v>333</v>
      </c>
      <c r="B10" s="264">
        <v>65.94</v>
      </c>
      <c r="C10" s="263">
        <v>62.95</v>
      </c>
      <c r="D10" s="263">
        <v>69.31</v>
      </c>
      <c r="E10" s="262">
        <v>99094</v>
      </c>
      <c r="F10" s="261">
        <v>98976</v>
      </c>
      <c r="G10" s="260">
        <v>99197</v>
      </c>
    </row>
    <row r="11" spans="1:7" ht="12.75">
      <c r="A11" s="197" t="s">
        <v>332</v>
      </c>
      <c r="B11" s="264">
        <v>61.09</v>
      </c>
      <c r="C11" s="263">
        <v>58.13</v>
      </c>
      <c r="D11" s="263">
        <v>64.41</v>
      </c>
      <c r="E11" s="262">
        <v>98870</v>
      </c>
      <c r="F11" s="261">
        <v>98672</v>
      </c>
      <c r="G11" s="260">
        <v>99061</v>
      </c>
    </row>
    <row r="12" spans="1:7" ht="12.75">
      <c r="A12" s="197" t="s">
        <v>331</v>
      </c>
      <c r="B12" s="264">
        <v>56.28</v>
      </c>
      <c r="C12" s="263">
        <v>53.39</v>
      </c>
      <c r="D12" s="263">
        <v>59.52</v>
      </c>
      <c r="E12" s="262">
        <v>98537</v>
      </c>
      <c r="F12" s="261">
        <v>98213</v>
      </c>
      <c r="G12" s="260">
        <v>98882</v>
      </c>
    </row>
    <row r="13" spans="1:7" ht="12.75">
      <c r="A13" s="197" t="s">
        <v>330</v>
      </c>
      <c r="B13" s="264">
        <v>51.49</v>
      </c>
      <c r="C13" s="263">
        <v>48.65</v>
      </c>
      <c r="D13" s="263">
        <v>54.65</v>
      </c>
      <c r="E13" s="262">
        <v>98166</v>
      </c>
      <c r="F13" s="261">
        <v>97713</v>
      </c>
      <c r="G13" s="260">
        <v>98655</v>
      </c>
    </row>
    <row r="14" spans="1:7" ht="12.75">
      <c r="A14" s="197" t="s">
        <v>329</v>
      </c>
      <c r="B14" s="264">
        <v>46.71</v>
      </c>
      <c r="C14" s="263">
        <v>43.92</v>
      </c>
      <c r="D14" s="263">
        <v>49.82</v>
      </c>
      <c r="E14" s="262">
        <v>97719</v>
      </c>
      <c r="F14" s="261">
        <v>97157</v>
      </c>
      <c r="G14" s="260">
        <v>98324</v>
      </c>
    </row>
    <row r="15" spans="1:7" ht="12.75">
      <c r="A15" s="197" t="s">
        <v>328</v>
      </c>
      <c r="B15" s="264">
        <v>41.99</v>
      </c>
      <c r="C15" s="263">
        <v>39.23</v>
      </c>
      <c r="D15" s="263">
        <v>45.06</v>
      </c>
      <c r="E15" s="262">
        <v>97109</v>
      </c>
      <c r="F15" s="261">
        <v>96423</v>
      </c>
      <c r="G15" s="260">
        <v>97843</v>
      </c>
    </row>
    <row r="16" spans="1:7" ht="12.75">
      <c r="A16" s="197" t="s">
        <v>327</v>
      </c>
      <c r="B16" s="264">
        <v>37.35</v>
      </c>
      <c r="C16" s="263">
        <v>34.64</v>
      </c>
      <c r="D16" s="263">
        <v>40.36</v>
      </c>
      <c r="E16" s="262">
        <v>96221</v>
      </c>
      <c r="F16" s="261">
        <v>95351</v>
      </c>
      <c r="G16" s="260">
        <v>97143</v>
      </c>
    </row>
    <row r="17" spans="1:7" ht="12.75">
      <c r="A17" s="197" t="s">
        <v>326</v>
      </c>
      <c r="B17" s="264">
        <v>32.83</v>
      </c>
      <c r="C17" s="263">
        <v>30.19</v>
      </c>
      <c r="D17" s="263">
        <v>35.76</v>
      </c>
      <c r="E17" s="262">
        <v>94898</v>
      </c>
      <c r="F17" s="261">
        <v>93732</v>
      </c>
      <c r="G17" s="260">
        <v>96120</v>
      </c>
    </row>
    <row r="18" spans="1:7" ht="12.75">
      <c r="A18" s="197" t="s">
        <v>325</v>
      </c>
      <c r="B18" s="264">
        <v>28.48</v>
      </c>
      <c r="C18" s="263">
        <v>25.93</v>
      </c>
      <c r="D18" s="263">
        <v>31.29</v>
      </c>
      <c r="E18" s="262">
        <v>92912</v>
      </c>
      <c r="F18" s="261">
        <v>91284</v>
      </c>
      <c r="G18" s="260">
        <v>94618</v>
      </c>
    </row>
    <row r="19" spans="1:7" ht="12.75">
      <c r="A19" s="197" t="s">
        <v>324</v>
      </c>
      <c r="B19" s="264">
        <v>24.32</v>
      </c>
      <c r="C19" s="263">
        <v>21.91</v>
      </c>
      <c r="D19" s="263">
        <v>26.97</v>
      </c>
      <c r="E19" s="262">
        <v>89967</v>
      </c>
      <c r="F19" s="261">
        <v>87620</v>
      </c>
      <c r="G19" s="260">
        <v>92402</v>
      </c>
    </row>
    <row r="20" spans="1:7" ht="12.75">
      <c r="A20" s="197" t="s">
        <v>323</v>
      </c>
      <c r="B20" s="264">
        <v>20.42</v>
      </c>
      <c r="C20" s="263">
        <v>18.17</v>
      </c>
      <c r="D20" s="263">
        <v>22.87</v>
      </c>
      <c r="E20" s="262">
        <v>85653</v>
      </c>
      <c r="F20" s="261">
        <v>82239</v>
      </c>
      <c r="G20" s="260">
        <v>89131</v>
      </c>
    </row>
    <row r="21" spans="1:7" ht="12.75">
      <c r="A21" s="197" t="s">
        <v>322</v>
      </c>
      <c r="B21" s="264">
        <v>16.79</v>
      </c>
      <c r="C21" s="263">
        <v>14.76</v>
      </c>
      <c r="D21" s="263">
        <v>19.02</v>
      </c>
      <c r="E21" s="262">
        <v>79489</v>
      </c>
      <c r="F21" s="261">
        <v>74566</v>
      </c>
      <c r="G21" s="260">
        <v>84336</v>
      </c>
    </row>
    <row r="22" spans="1:7" ht="12.75">
      <c r="A22" s="197" t="s">
        <v>321</v>
      </c>
      <c r="B22" s="264">
        <v>13.52</v>
      </c>
      <c r="C22" s="263">
        <v>11.75</v>
      </c>
      <c r="D22" s="263">
        <v>15.48</v>
      </c>
      <c r="E22" s="262">
        <v>70870</v>
      </c>
      <c r="F22" s="261">
        <v>64111</v>
      </c>
      <c r="G22" s="260">
        <v>77422</v>
      </c>
    </row>
    <row r="23" spans="1:7" ht="12.75">
      <c r="A23" s="197" t="s">
        <v>320</v>
      </c>
      <c r="B23" s="264">
        <v>10.64</v>
      </c>
      <c r="C23" s="263">
        <v>9.14</v>
      </c>
      <c r="D23" s="263">
        <v>12.31</v>
      </c>
      <c r="E23" s="262">
        <v>59314</v>
      </c>
      <c r="F23" s="261">
        <v>50818</v>
      </c>
      <c r="G23" s="260">
        <v>67775</v>
      </c>
    </row>
    <row r="24" spans="1:7" ht="12.75">
      <c r="A24" s="197" t="s">
        <v>319</v>
      </c>
      <c r="B24" s="264">
        <v>8.19</v>
      </c>
      <c r="C24" s="263">
        <v>6.97</v>
      </c>
      <c r="D24" s="263">
        <v>9.55</v>
      </c>
      <c r="E24" s="262">
        <v>45089</v>
      </c>
      <c r="F24" s="261">
        <v>35602</v>
      </c>
      <c r="G24" s="260">
        <v>55063</v>
      </c>
    </row>
    <row r="25" spans="1:7" ht="12.75">
      <c r="A25" s="197" t="s">
        <v>318</v>
      </c>
      <c r="B25" s="264">
        <v>6.18</v>
      </c>
      <c r="C25" s="263">
        <v>5.22</v>
      </c>
      <c r="D25" s="263">
        <v>7.23</v>
      </c>
      <c r="E25" s="262">
        <v>29582</v>
      </c>
      <c r="F25" s="261">
        <v>20718</v>
      </c>
      <c r="G25" s="260">
        <v>39809</v>
      </c>
    </row>
    <row r="26" spans="1:7" ht="12.75">
      <c r="A26" s="197" t="s">
        <v>317</v>
      </c>
      <c r="B26" s="264">
        <v>4.58</v>
      </c>
      <c r="C26" s="263">
        <v>3.86</v>
      </c>
      <c r="D26" s="263">
        <v>5.36</v>
      </c>
      <c r="E26" s="262">
        <v>15544</v>
      </c>
      <c r="F26" s="261">
        <v>9160</v>
      </c>
      <c r="G26" s="260">
        <v>24023</v>
      </c>
    </row>
    <row r="27" spans="1:7" ht="12.75">
      <c r="A27" s="219" t="s">
        <v>316</v>
      </c>
      <c r="B27" s="264">
        <v>3.35</v>
      </c>
      <c r="C27" s="263">
        <v>2.84</v>
      </c>
      <c r="D27" s="263">
        <v>3.91</v>
      </c>
      <c r="E27" s="262">
        <v>5879</v>
      </c>
      <c r="F27" s="261">
        <v>2720</v>
      </c>
      <c r="G27" s="260">
        <v>11002</v>
      </c>
    </row>
    <row r="28" spans="1:7" ht="12.75">
      <c r="A28" s="219" t="s">
        <v>315</v>
      </c>
      <c r="B28" s="264">
        <v>2.45</v>
      </c>
      <c r="C28" s="263">
        <v>2.1</v>
      </c>
      <c r="D28" s="263">
        <v>2.82</v>
      </c>
      <c r="E28" s="262">
        <v>1382</v>
      </c>
      <c r="F28" s="261">
        <v>461</v>
      </c>
      <c r="G28" s="260">
        <v>3339</v>
      </c>
    </row>
    <row r="29" spans="1:7" ht="12.75">
      <c r="A29" s="219" t="s">
        <v>314</v>
      </c>
      <c r="B29" s="264">
        <v>1.92</v>
      </c>
      <c r="C29" s="263">
        <v>1.66</v>
      </c>
      <c r="D29" s="263">
        <v>2.18</v>
      </c>
      <c r="E29" s="262">
        <v>272</v>
      </c>
      <c r="F29" s="261">
        <v>65</v>
      </c>
      <c r="G29" s="260">
        <v>847</v>
      </c>
    </row>
    <row r="30" spans="1:7" ht="12.75" customHeight="1">
      <c r="A30" s="9" t="s">
        <v>3</v>
      </c>
      <c r="B30" s="73"/>
      <c r="C30" s="9"/>
      <c r="D30" s="9"/>
      <c r="E30" s="259"/>
      <c r="F30" s="258" t="s">
        <v>3</v>
      </c>
      <c r="G30" s="257"/>
    </row>
    <row r="31" ht="12.75" customHeight="1">
      <c r="A31" t="s">
        <v>3</v>
      </c>
    </row>
    <row r="32" ht="12.75">
      <c r="A32" s="12" t="s">
        <v>313</v>
      </c>
    </row>
    <row r="33" ht="12.75">
      <c r="A33" s="132" t="s">
        <v>312</v>
      </c>
    </row>
    <row r="34" ht="12.75">
      <c r="A34" s="131" t="s">
        <v>311</v>
      </c>
    </row>
    <row r="35" ht="12.75">
      <c r="A35" s="13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17.xml><?xml version="1.0" encoding="utf-8"?>
<worksheet xmlns="http://schemas.openxmlformats.org/spreadsheetml/2006/main" xmlns:r="http://schemas.openxmlformats.org/officeDocument/2006/relationships">
  <dimension ref="A1:G25"/>
  <sheetViews>
    <sheetView zoomScalePageLayoutView="0" workbookViewId="0" topLeftCell="A1">
      <selection activeCell="A1" sqref="A1"/>
    </sheetView>
  </sheetViews>
  <sheetFormatPr defaultColWidth="9.140625" defaultRowHeight="12.75"/>
  <cols>
    <col min="1" max="1" width="12.421875" style="0" customWidth="1"/>
    <col min="2" max="5" width="11.8515625" style="0" customWidth="1"/>
    <col min="6" max="6" width="11.8515625" style="190" customWidth="1"/>
    <col min="7" max="7" width="11.8515625" style="0" customWidth="1"/>
  </cols>
  <sheetData>
    <row r="1" spans="1:7" ht="15.75">
      <c r="A1" s="285" t="s">
        <v>350</v>
      </c>
      <c r="B1" s="275"/>
      <c r="C1" s="275"/>
      <c r="D1" s="275"/>
      <c r="E1" s="275"/>
      <c r="F1" s="276"/>
      <c r="G1" s="275"/>
    </row>
    <row r="2" ht="12.75" customHeight="1"/>
    <row r="3" spans="1:7" ht="12.75" customHeight="1">
      <c r="A3" s="245" t="s">
        <v>284</v>
      </c>
      <c r="B3" s="14"/>
      <c r="C3" s="14"/>
      <c r="D3" s="14"/>
      <c r="E3" s="14"/>
      <c r="F3" s="205"/>
      <c r="G3" s="14"/>
    </row>
    <row r="4" ht="12.75" customHeight="1" thickBot="1"/>
    <row r="5" spans="1:7" s="226" customFormat="1" ht="45" customHeight="1" thickTop="1">
      <c r="A5" s="229"/>
      <c r="B5" s="7" t="s">
        <v>340</v>
      </c>
      <c r="C5" s="7"/>
      <c r="D5" s="8"/>
      <c r="E5" s="7" t="s">
        <v>349</v>
      </c>
      <c r="F5" s="284"/>
      <c r="G5" s="7"/>
    </row>
    <row r="6" spans="1:7" s="2" customFormat="1" ht="29.25" customHeight="1">
      <c r="A6" s="4" t="s">
        <v>348</v>
      </c>
      <c r="B6" s="89" t="s">
        <v>267</v>
      </c>
      <c r="C6" s="4" t="s">
        <v>266</v>
      </c>
      <c r="D6" s="4" t="s">
        <v>265</v>
      </c>
      <c r="E6" s="89" t="s">
        <v>267</v>
      </c>
      <c r="F6" s="224" t="s">
        <v>266</v>
      </c>
      <c r="G6" s="3" t="s">
        <v>265</v>
      </c>
    </row>
    <row r="7" spans="1:6" ht="12.75" customHeight="1">
      <c r="A7" s="5"/>
      <c r="B7" s="105"/>
      <c r="C7" s="5"/>
      <c r="D7" s="5"/>
      <c r="E7" s="105"/>
      <c r="F7" s="199"/>
    </row>
    <row r="8" spans="1:7" ht="12.75">
      <c r="A8" s="283" t="s">
        <v>347</v>
      </c>
      <c r="B8" s="282">
        <v>81.1</v>
      </c>
      <c r="C8" s="281">
        <v>78.3</v>
      </c>
      <c r="D8" s="217">
        <v>83.9</v>
      </c>
      <c r="E8" s="280">
        <v>100000</v>
      </c>
      <c r="F8" s="279">
        <v>100000</v>
      </c>
      <c r="G8" s="278">
        <v>100000</v>
      </c>
    </row>
    <row r="9" spans="1:7" ht="12.75">
      <c r="A9" s="283" t="s">
        <v>346</v>
      </c>
      <c r="B9" s="282">
        <v>80.6</v>
      </c>
      <c r="C9" s="281">
        <v>77.9</v>
      </c>
      <c r="D9" s="217">
        <v>83.3</v>
      </c>
      <c r="E9" s="280">
        <v>99414</v>
      </c>
      <c r="F9" s="279">
        <v>99326</v>
      </c>
      <c r="G9" s="278">
        <v>99508</v>
      </c>
    </row>
    <row r="10" spans="1:7" ht="12.75">
      <c r="A10" s="283" t="s">
        <v>345</v>
      </c>
      <c r="B10" s="282">
        <v>76.7</v>
      </c>
      <c r="C10" s="281">
        <v>74</v>
      </c>
      <c r="D10" s="217">
        <v>79.3</v>
      </c>
      <c r="E10" s="280">
        <v>99323</v>
      </c>
      <c r="F10" s="279">
        <v>99220</v>
      </c>
      <c r="G10" s="278">
        <v>99433</v>
      </c>
    </row>
    <row r="11" spans="1:7" ht="12.75">
      <c r="A11" s="197">
        <v>15</v>
      </c>
      <c r="B11" s="282">
        <v>66.8</v>
      </c>
      <c r="C11" s="281">
        <v>64.1</v>
      </c>
      <c r="D11" s="217">
        <v>69.4</v>
      </c>
      <c r="E11" s="280">
        <v>99206</v>
      </c>
      <c r="F11" s="279">
        <v>99077</v>
      </c>
      <c r="G11" s="278">
        <v>99344</v>
      </c>
    </row>
    <row r="12" spans="1:7" ht="12.75">
      <c r="A12" s="197">
        <v>25</v>
      </c>
      <c r="B12" s="282">
        <v>57.1</v>
      </c>
      <c r="C12" s="281">
        <v>54.5</v>
      </c>
      <c r="D12" s="217">
        <v>59.6</v>
      </c>
      <c r="E12" s="280">
        <v>98667</v>
      </c>
      <c r="F12" s="279">
        <v>98325</v>
      </c>
      <c r="G12" s="278">
        <v>99025</v>
      </c>
    </row>
    <row r="13" spans="1:7" ht="12.75">
      <c r="A13" s="197">
        <v>35</v>
      </c>
      <c r="B13" s="282">
        <v>47.5</v>
      </c>
      <c r="C13" s="281">
        <v>45.1</v>
      </c>
      <c r="D13" s="217">
        <v>49.8</v>
      </c>
      <c r="E13" s="280">
        <v>97905</v>
      </c>
      <c r="F13" s="279">
        <v>97204</v>
      </c>
      <c r="G13" s="278">
        <v>98605</v>
      </c>
    </row>
    <row r="14" spans="1:7" ht="12.75">
      <c r="A14" s="197">
        <v>45</v>
      </c>
      <c r="B14" s="282">
        <v>38.2</v>
      </c>
      <c r="C14" s="281">
        <v>35.9</v>
      </c>
      <c r="D14" s="217">
        <v>40.3</v>
      </c>
      <c r="E14" s="280">
        <v>96400</v>
      </c>
      <c r="F14" s="279">
        <v>95226</v>
      </c>
      <c r="G14" s="278">
        <v>97560</v>
      </c>
    </row>
    <row r="15" spans="1:7" ht="12.75">
      <c r="A15" s="197">
        <v>55</v>
      </c>
      <c r="B15" s="282">
        <v>29.3</v>
      </c>
      <c r="C15" s="281">
        <v>27.3</v>
      </c>
      <c r="D15" s="217">
        <v>31.2</v>
      </c>
      <c r="E15" s="280">
        <v>93078</v>
      </c>
      <c r="F15" s="279">
        <v>90940</v>
      </c>
      <c r="G15" s="278">
        <v>95227</v>
      </c>
    </row>
    <row r="16" spans="1:7" ht="12.75">
      <c r="A16" s="197">
        <v>65</v>
      </c>
      <c r="B16" s="282">
        <v>21</v>
      </c>
      <c r="C16" s="281">
        <v>19.3</v>
      </c>
      <c r="D16" s="217">
        <v>22.5</v>
      </c>
      <c r="E16" s="280">
        <v>86879</v>
      </c>
      <c r="F16" s="279">
        <v>83277</v>
      </c>
      <c r="G16" s="278">
        <v>90568</v>
      </c>
    </row>
    <row r="17" spans="1:7" ht="12.75">
      <c r="A17" s="197">
        <v>75</v>
      </c>
      <c r="B17" s="282">
        <v>13.5</v>
      </c>
      <c r="C17" s="281">
        <v>12.3</v>
      </c>
      <c r="D17" s="217">
        <v>14.5</v>
      </c>
      <c r="E17" s="280">
        <v>74768</v>
      </c>
      <c r="F17" s="279">
        <v>68879</v>
      </c>
      <c r="G17" s="278">
        <v>80705</v>
      </c>
    </row>
    <row r="18" spans="1:7" ht="12.75">
      <c r="A18" s="197">
        <v>85</v>
      </c>
      <c r="B18" s="282">
        <v>7.3</v>
      </c>
      <c r="C18" s="281">
        <v>6.6</v>
      </c>
      <c r="D18" s="217">
        <v>7.8</v>
      </c>
      <c r="E18" s="280">
        <v>50970</v>
      </c>
      <c r="F18" s="279">
        <v>42280</v>
      </c>
      <c r="G18" s="278">
        <v>59212</v>
      </c>
    </row>
    <row r="19" spans="1:7" ht="12.75">
      <c r="A19" s="197">
        <v>95</v>
      </c>
      <c r="B19" s="282">
        <v>3.5</v>
      </c>
      <c r="C19" s="281">
        <v>3.1</v>
      </c>
      <c r="D19" s="217">
        <v>3.7</v>
      </c>
      <c r="E19" s="280">
        <v>13724</v>
      </c>
      <c r="F19" s="279">
        <v>9316</v>
      </c>
      <c r="G19" s="278">
        <v>17911</v>
      </c>
    </row>
    <row r="20" spans="1:7" ht="12.75" customHeight="1">
      <c r="A20" s="9" t="s">
        <v>3</v>
      </c>
      <c r="B20" s="73"/>
      <c r="C20" s="9"/>
      <c r="D20" s="9"/>
      <c r="E20" s="97"/>
      <c r="F20" s="258" t="s">
        <v>3</v>
      </c>
      <c r="G20" s="277"/>
    </row>
    <row r="21" ht="12.75" customHeight="1">
      <c r="A21" t="s">
        <v>3</v>
      </c>
    </row>
    <row r="22" ht="12.75">
      <c r="A22" s="131" t="s">
        <v>344</v>
      </c>
    </row>
    <row r="23" spans="1:6" ht="12.75">
      <c r="A23" s="131" t="s">
        <v>343</v>
      </c>
      <c r="F23" s="256"/>
    </row>
    <row r="24" ht="12.75">
      <c r="A24" s="131" t="s">
        <v>274</v>
      </c>
    </row>
    <row r="25" ht="12.75">
      <c r="A25" s="131" t="s">
        <v>342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18.xml><?xml version="1.0" encoding="utf-8"?>
<worksheet xmlns="http://schemas.openxmlformats.org/spreadsheetml/2006/main" xmlns:r="http://schemas.openxmlformats.org/officeDocument/2006/relationships">
  <dimension ref="A1:D38"/>
  <sheetViews>
    <sheetView zoomScalePageLayoutView="0" workbookViewId="0" topLeftCell="A1">
      <selection activeCell="A1" sqref="A1"/>
    </sheetView>
  </sheetViews>
  <sheetFormatPr defaultColWidth="9.140625" defaultRowHeight="12.75"/>
  <cols>
    <col min="1" max="1" width="42.8515625" style="0" customWidth="1"/>
    <col min="2" max="4" width="13.28125" style="286" customWidth="1"/>
  </cols>
  <sheetData>
    <row r="1" spans="1:4" ht="15.75">
      <c r="A1" s="13" t="s">
        <v>369</v>
      </c>
      <c r="B1" s="301"/>
      <c r="C1" s="301"/>
      <c r="D1" s="301"/>
    </row>
    <row r="3" spans="1:4" ht="12.75">
      <c r="A3" s="14" t="s">
        <v>368</v>
      </c>
      <c r="B3" s="301"/>
      <c r="C3" s="301"/>
      <c r="D3" s="301"/>
    </row>
    <row r="4" spans="1:4" ht="13.5" thickBot="1">
      <c r="A4" s="300"/>
      <c r="B4" s="299"/>
      <c r="C4" s="299"/>
      <c r="D4" s="299"/>
    </row>
    <row r="5" spans="1:4" s="63" customFormat="1" ht="24" customHeight="1" thickTop="1">
      <c r="A5" s="65" t="s">
        <v>60</v>
      </c>
      <c r="B5" s="298">
        <v>2009</v>
      </c>
      <c r="C5" s="298">
        <v>2010</v>
      </c>
      <c r="D5" s="298">
        <v>2011</v>
      </c>
    </row>
    <row r="6" spans="1:4" ht="12.75">
      <c r="A6" s="72"/>
      <c r="B6" s="297"/>
      <c r="C6" s="297"/>
      <c r="D6" s="297"/>
    </row>
    <row r="7" spans="1:4" ht="12.75">
      <c r="A7" s="72" t="s">
        <v>367</v>
      </c>
      <c r="B7" s="291">
        <v>9676</v>
      </c>
      <c r="C7" s="291">
        <v>9387</v>
      </c>
      <c r="D7" s="291">
        <v>9682</v>
      </c>
    </row>
    <row r="8" spans="1:4" ht="12.75">
      <c r="A8" s="290" t="s">
        <v>108</v>
      </c>
      <c r="B8" s="291">
        <v>6789</v>
      </c>
      <c r="C8" s="291">
        <v>6681</v>
      </c>
      <c r="D8" s="291">
        <v>6792</v>
      </c>
    </row>
    <row r="9" spans="1:4" ht="12.75">
      <c r="A9" s="290" t="s">
        <v>106</v>
      </c>
      <c r="B9" s="291">
        <v>1385</v>
      </c>
      <c r="C9" s="291">
        <v>1262</v>
      </c>
      <c r="D9" s="291">
        <v>1378</v>
      </c>
    </row>
    <row r="10" spans="1:4" ht="12.75">
      <c r="A10" s="290" t="s">
        <v>105</v>
      </c>
      <c r="B10" s="291">
        <v>523</v>
      </c>
      <c r="C10" s="291">
        <v>527</v>
      </c>
      <c r="D10" s="291">
        <v>496</v>
      </c>
    </row>
    <row r="11" spans="1:4" ht="12.75">
      <c r="A11" s="290" t="s">
        <v>104</v>
      </c>
      <c r="B11" s="291">
        <v>979</v>
      </c>
      <c r="C11" s="291">
        <v>917</v>
      </c>
      <c r="D11" s="291">
        <v>1016</v>
      </c>
    </row>
    <row r="12" spans="1:4" ht="12.75">
      <c r="A12" s="296" t="s">
        <v>102</v>
      </c>
      <c r="B12" s="289">
        <v>120.3</v>
      </c>
      <c r="C12" s="289">
        <v>119.9</v>
      </c>
      <c r="D12" s="289">
        <v>115</v>
      </c>
    </row>
    <row r="13" spans="1:4" ht="12.75">
      <c r="A13" s="72"/>
      <c r="B13" s="292"/>
      <c r="C13" s="292"/>
      <c r="D13" s="292"/>
    </row>
    <row r="14" spans="1:4" ht="12.75">
      <c r="A14" s="72" t="s">
        <v>366</v>
      </c>
      <c r="B14" s="291">
        <v>79</v>
      </c>
      <c r="C14" s="291">
        <v>79</v>
      </c>
      <c r="D14" s="291">
        <v>79</v>
      </c>
    </row>
    <row r="15" spans="1:4" ht="12.75">
      <c r="A15" s="294" t="s">
        <v>365</v>
      </c>
      <c r="B15" s="291">
        <v>32</v>
      </c>
      <c r="C15" s="291">
        <v>32</v>
      </c>
      <c r="D15" s="291">
        <v>29</v>
      </c>
    </row>
    <row r="16" spans="1:4" ht="12.75">
      <c r="A16" s="295" t="s">
        <v>364</v>
      </c>
      <c r="B16" s="291">
        <v>77</v>
      </c>
      <c r="C16" s="291">
        <v>76</v>
      </c>
      <c r="D16" s="291">
        <v>80</v>
      </c>
    </row>
    <row r="17" spans="1:4" ht="12.75">
      <c r="A17" s="294" t="s">
        <v>363</v>
      </c>
      <c r="B17" s="291">
        <v>105</v>
      </c>
      <c r="C17" s="291">
        <v>108</v>
      </c>
      <c r="D17" s="291">
        <v>106</v>
      </c>
    </row>
    <row r="18" spans="1:4" ht="12.75">
      <c r="A18" s="293" t="s">
        <v>362</v>
      </c>
      <c r="B18" s="291">
        <v>110</v>
      </c>
      <c r="C18" s="291">
        <v>108</v>
      </c>
      <c r="D18" s="291">
        <v>107</v>
      </c>
    </row>
    <row r="19" spans="1:4" ht="12.75">
      <c r="A19" s="72" t="s">
        <v>361</v>
      </c>
      <c r="B19" s="289">
        <v>39.7</v>
      </c>
      <c r="C19" s="289">
        <v>40</v>
      </c>
      <c r="D19" s="289">
        <v>39.8</v>
      </c>
    </row>
    <row r="20" spans="1:4" ht="12.75">
      <c r="A20" s="72"/>
      <c r="B20" s="292"/>
      <c r="C20" s="292"/>
      <c r="D20" s="292"/>
    </row>
    <row r="21" spans="1:4" ht="12.75">
      <c r="A21" s="72" t="s">
        <v>360</v>
      </c>
      <c r="B21" s="291">
        <v>110</v>
      </c>
      <c r="C21" s="291">
        <v>107</v>
      </c>
      <c r="D21" s="291">
        <v>91</v>
      </c>
    </row>
    <row r="22" spans="1:4" ht="12.75">
      <c r="A22" s="290" t="s">
        <v>355</v>
      </c>
      <c r="B22" s="289">
        <v>5.8</v>
      </c>
      <c r="C22" s="289">
        <v>5.7</v>
      </c>
      <c r="D22" s="289">
        <v>4.8</v>
      </c>
    </row>
    <row r="23" spans="1:4" ht="12.75">
      <c r="A23" s="72" t="s">
        <v>359</v>
      </c>
      <c r="B23" s="291">
        <v>4358</v>
      </c>
      <c r="C23" s="291">
        <v>3920</v>
      </c>
      <c r="D23" s="291">
        <f>2629+940</f>
        <v>3569</v>
      </c>
    </row>
    <row r="24" spans="1:4" ht="12.75">
      <c r="A24" s="290" t="s">
        <v>358</v>
      </c>
      <c r="B24" s="291">
        <v>188</v>
      </c>
      <c r="C24" s="291">
        <v>172</v>
      </c>
      <c r="D24" s="291">
        <v>159</v>
      </c>
    </row>
    <row r="25" spans="1:4" ht="12.75">
      <c r="A25" s="72" t="s">
        <v>357</v>
      </c>
      <c r="B25" s="291">
        <v>193</v>
      </c>
      <c r="C25" s="291">
        <v>140</v>
      </c>
      <c r="D25" s="291">
        <f>56+94</f>
        <v>150</v>
      </c>
    </row>
    <row r="26" spans="1:4" ht="12.75">
      <c r="A26" s="290" t="s">
        <v>355</v>
      </c>
      <c r="B26" s="289">
        <v>10.2</v>
      </c>
      <c r="C26" s="289">
        <v>7.4</v>
      </c>
      <c r="D26" s="289">
        <v>7.9</v>
      </c>
    </row>
    <row r="27" spans="1:4" ht="12.75">
      <c r="A27" s="72" t="s">
        <v>356</v>
      </c>
      <c r="B27" s="291">
        <v>1046</v>
      </c>
      <c r="C27" s="291">
        <v>886</v>
      </c>
      <c r="D27" s="291">
        <v>940</v>
      </c>
    </row>
    <row r="28" spans="1:4" ht="12.75">
      <c r="A28" s="72" t="s">
        <v>73</v>
      </c>
      <c r="B28" s="291">
        <v>3312</v>
      </c>
      <c r="C28" s="291">
        <v>3034</v>
      </c>
      <c r="D28" s="291">
        <v>2629</v>
      </c>
    </row>
    <row r="29" spans="1:4" ht="12.75">
      <c r="A29" s="290" t="s">
        <v>355</v>
      </c>
      <c r="B29" s="289">
        <v>175.8</v>
      </c>
      <c r="C29" s="289">
        <v>160.4</v>
      </c>
      <c r="D29" s="289">
        <v>139</v>
      </c>
    </row>
    <row r="30" spans="1:4" ht="8.25" customHeight="1">
      <c r="A30" s="10"/>
      <c r="B30" s="288"/>
      <c r="C30" s="288"/>
      <c r="D30" s="288"/>
    </row>
    <row r="31" ht="9" customHeight="1">
      <c r="A31" s="11"/>
    </row>
    <row r="32" s="35" customFormat="1" ht="12.75">
      <c r="A32" s="141" t="s">
        <v>354</v>
      </c>
    </row>
    <row r="33" s="35" customFormat="1" ht="12.75">
      <c r="A33" s="141" t="s">
        <v>353</v>
      </c>
    </row>
    <row r="34" s="35" customFormat="1" ht="12.75">
      <c r="A34" s="141" t="s">
        <v>352</v>
      </c>
    </row>
    <row r="35" s="35" customFormat="1" ht="12.75">
      <c r="A35" s="37" t="s">
        <v>351</v>
      </c>
    </row>
    <row r="36" s="35" customFormat="1" ht="12.75">
      <c r="A36" s="287"/>
    </row>
    <row r="37" s="35" customFormat="1" ht="12.75"/>
    <row r="38" spans="1:4" ht="12.75">
      <c r="A38" s="11"/>
      <c r="B38"/>
      <c r="C38"/>
      <c r="D3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19.xml><?xml version="1.0" encoding="utf-8"?>
<worksheet xmlns="http://schemas.openxmlformats.org/spreadsheetml/2006/main" xmlns:r="http://schemas.openxmlformats.org/officeDocument/2006/relationships">
  <dimension ref="A1:D51"/>
  <sheetViews>
    <sheetView zoomScalePageLayoutView="0" workbookViewId="0" topLeftCell="A1">
      <selection activeCell="A1" sqref="A1"/>
    </sheetView>
  </sheetViews>
  <sheetFormatPr defaultColWidth="9.140625" defaultRowHeight="12.75"/>
  <cols>
    <col min="1" max="1" width="37.00390625" style="0" customWidth="1"/>
    <col min="2" max="4" width="14.7109375" style="0" customWidth="1"/>
  </cols>
  <sheetData>
    <row r="1" spans="1:4" ht="15.75">
      <c r="A1" s="13" t="s">
        <v>415</v>
      </c>
      <c r="B1" s="14"/>
      <c r="C1" s="14"/>
      <c r="D1" s="14"/>
    </row>
    <row r="2" spans="1:4" ht="12.75" customHeight="1">
      <c r="A2" s="14"/>
      <c r="B2" s="14"/>
      <c r="C2" s="14"/>
      <c r="D2" s="14"/>
    </row>
    <row r="3" spans="1:4" ht="12.75" customHeight="1">
      <c r="A3" s="14" t="s">
        <v>414</v>
      </c>
      <c r="B3" s="14"/>
      <c r="C3" s="14"/>
      <c r="D3" s="14"/>
    </row>
    <row r="4" spans="1:4" ht="12.75" customHeight="1" thickBot="1">
      <c r="A4" s="14"/>
      <c r="B4" s="14"/>
      <c r="C4" s="14"/>
      <c r="D4" s="14"/>
    </row>
    <row r="5" spans="1:4" s="137" customFormat="1" ht="20.25" customHeight="1" thickTop="1">
      <c r="A5" s="130" t="s">
        <v>413</v>
      </c>
      <c r="B5" s="331" t="s">
        <v>282</v>
      </c>
      <c r="C5" s="130" t="s">
        <v>412</v>
      </c>
      <c r="D5" s="128" t="s">
        <v>411</v>
      </c>
    </row>
    <row r="6" spans="1:3" ht="12.75" customHeight="1">
      <c r="A6" s="5"/>
      <c r="B6" s="330" t="s">
        <v>3</v>
      </c>
      <c r="C6" s="5"/>
    </row>
    <row r="7" spans="1:4" ht="12.75" customHeight="1">
      <c r="A7" s="329" t="s">
        <v>410</v>
      </c>
      <c r="B7" s="328">
        <v>9682</v>
      </c>
      <c r="C7" s="327">
        <v>5179</v>
      </c>
      <c r="D7" s="326">
        <v>4503</v>
      </c>
    </row>
    <row r="8" spans="1:4" ht="12.75" customHeight="1">
      <c r="A8" s="325"/>
      <c r="B8" s="324"/>
      <c r="C8" s="313"/>
      <c r="D8" s="323"/>
    </row>
    <row r="9" spans="1:4" ht="12.75">
      <c r="A9" s="186" t="s">
        <v>409</v>
      </c>
      <c r="B9" s="314">
        <v>2239</v>
      </c>
      <c r="C9" s="313">
        <v>1214</v>
      </c>
      <c r="D9" s="312">
        <v>1025</v>
      </c>
    </row>
    <row r="10" spans="1:4" ht="12.75">
      <c r="A10" s="319" t="s">
        <v>408</v>
      </c>
      <c r="B10" s="314">
        <v>81</v>
      </c>
      <c r="C10" s="313">
        <v>44</v>
      </c>
      <c r="D10" s="312">
        <v>37</v>
      </c>
    </row>
    <row r="11" spans="1:4" ht="12.75">
      <c r="A11" s="319" t="s">
        <v>407</v>
      </c>
      <c r="B11" s="314">
        <v>235</v>
      </c>
      <c r="C11" s="313">
        <v>135</v>
      </c>
      <c r="D11" s="312">
        <v>100</v>
      </c>
    </row>
    <row r="12" spans="1:4" ht="12.75">
      <c r="A12" s="319" t="s">
        <v>406</v>
      </c>
      <c r="B12" s="314">
        <v>187</v>
      </c>
      <c r="C12" s="313">
        <v>102</v>
      </c>
      <c r="D12" s="312">
        <v>85</v>
      </c>
    </row>
    <row r="13" spans="1:4" ht="12.75">
      <c r="A13" s="319" t="s">
        <v>405</v>
      </c>
      <c r="B13" s="314">
        <v>531</v>
      </c>
      <c r="C13" s="313">
        <v>301</v>
      </c>
      <c r="D13" s="312">
        <v>230</v>
      </c>
    </row>
    <row r="14" spans="1:4" ht="12.75">
      <c r="A14" s="322" t="s">
        <v>404</v>
      </c>
      <c r="B14" s="314">
        <v>107</v>
      </c>
      <c r="C14" s="321" t="s">
        <v>52</v>
      </c>
      <c r="D14" s="312">
        <v>107</v>
      </c>
    </row>
    <row r="15" spans="1:4" ht="12.75">
      <c r="A15" s="319" t="s">
        <v>403</v>
      </c>
      <c r="B15" s="314">
        <v>111</v>
      </c>
      <c r="C15" s="321" t="s">
        <v>52</v>
      </c>
      <c r="D15" s="312">
        <v>111</v>
      </c>
    </row>
    <row r="16" spans="1:4" ht="12.75">
      <c r="A16" s="319" t="s">
        <v>402</v>
      </c>
      <c r="B16" s="314">
        <v>98</v>
      </c>
      <c r="C16" s="313">
        <v>98</v>
      </c>
      <c r="D16" s="320" t="s">
        <v>52</v>
      </c>
    </row>
    <row r="17" spans="1:4" ht="12.75">
      <c r="A17" s="319" t="s">
        <v>401</v>
      </c>
      <c r="B17" s="314">
        <v>80</v>
      </c>
      <c r="C17" s="313">
        <v>56</v>
      </c>
      <c r="D17" s="312">
        <v>24</v>
      </c>
    </row>
    <row r="18" spans="1:4" ht="12.75">
      <c r="A18" s="319" t="s">
        <v>400</v>
      </c>
      <c r="B18" s="314">
        <v>97</v>
      </c>
      <c r="C18" s="313">
        <v>57</v>
      </c>
      <c r="D18" s="312">
        <v>40</v>
      </c>
    </row>
    <row r="19" spans="1:4" ht="12.75">
      <c r="A19" s="319" t="s">
        <v>399</v>
      </c>
      <c r="B19" s="314">
        <v>90</v>
      </c>
      <c r="C19" s="313">
        <v>55</v>
      </c>
      <c r="D19" s="312">
        <v>35</v>
      </c>
    </row>
    <row r="20" spans="1:4" ht="12.75">
      <c r="A20" s="319" t="s">
        <v>398</v>
      </c>
      <c r="B20" s="314">
        <v>622</v>
      </c>
      <c r="C20" s="313">
        <v>366</v>
      </c>
      <c r="D20" s="312">
        <v>256</v>
      </c>
    </row>
    <row r="21" spans="1:4" ht="12.75">
      <c r="A21" s="186" t="s">
        <v>397</v>
      </c>
      <c r="B21" s="314">
        <v>259</v>
      </c>
      <c r="C21" s="313">
        <v>141</v>
      </c>
      <c r="D21" s="312">
        <v>118</v>
      </c>
    </row>
    <row r="22" spans="1:4" ht="12.75">
      <c r="A22" s="186" t="s">
        <v>396</v>
      </c>
      <c r="B22" s="314">
        <v>194</v>
      </c>
      <c r="C22" s="313">
        <v>69</v>
      </c>
      <c r="D22" s="312">
        <v>125</v>
      </c>
    </row>
    <row r="23" spans="1:4" ht="12.75">
      <c r="A23" s="186" t="s">
        <v>395</v>
      </c>
      <c r="B23" s="314">
        <v>2243</v>
      </c>
      <c r="C23" s="313">
        <v>1267</v>
      </c>
      <c r="D23" s="312">
        <v>976</v>
      </c>
    </row>
    <row r="24" spans="1:4" ht="12.75">
      <c r="A24" s="318" t="s">
        <v>394</v>
      </c>
      <c r="B24" s="314">
        <v>64</v>
      </c>
      <c r="C24" s="313">
        <v>40</v>
      </c>
      <c r="D24" s="312">
        <v>24</v>
      </c>
    </row>
    <row r="25" spans="1:4" ht="12.75">
      <c r="A25" s="315" t="s">
        <v>393</v>
      </c>
      <c r="B25" s="314">
        <v>1169</v>
      </c>
      <c r="C25" s="313">
        <v>711</v>
      </c>
      <c r="D25" s="312">
        <v>458</v>
      </c>
    </row>
    <row r="26" spans="1:4" ht="12.75">
      <c r="A26" s="315" t="s">
        <v>392</v>
      </c>
      <c r="B26" s="314">
        <v>1010</v>
      </c>
      <c r="C26" s="313">
        <v>516</v>
      </c>
      <c r="D26" s="312">
        <v>494</v>
      </c>
    </row>
    <row r="27" spans="1:4" ht="12.75">
      <c r="A27" s="317" t="s">
        <v>391</v>
      </c>
      <c r="B27" s="314">
        <v>93</v>
      </c>
      <c r="C27" s="313">
        <v>43</v>
      </c>
      <c r="D27" s="312">
        <v>50</v>
      </c>
    </row>
    <row r="28" spans="1:4" ht="12.75">
      <c r="A28" s="186" t="s">
        <v>390</v>
      </c>
      <c r="B28" s="314">
        <v>607</v>
      </c>
      <c r="C28" s="313">
        <v>275</v>
      </c>
      <c r="D28" s="312">
        <v>332</v>
      </c>
    </row>
    <row r="29" spans="1:4" ht="12.75">
      <c r="A29" s="186" t="s">
        <v>389</v>
      </c>
      <c r="B29" s="314"/>
      <c r="C29" s="313"/>
      <c r="D29" s="312"/>
    </row>
    <row r="30" spans="1:4" ht="12.75">
      <c r="A30" s="186" t="s">
        <v>388</v>
      </c>
      <c r="B30" s="314">
        <v>95</v>
      </c>
      <c r="C30" s="313">
        <v>45</v>
      </c>
      <c r="D30" s="312">
        <v>50</v>
      </c>
    </row>
    <row r="31" spans="1:4" ht="12.75">
      <c r="A31" s="186" t="s">
        <v>387</v>
      </c>
      <c r="B31" s="314">
        <v>322</v>
      </c>
      <c r="C31" s="313">
        <v>163</v>
      </c>
      <c r="D31" s="312">
        <v>159</v>
      </c>
    </row>
    <row r="32" spans="1:4" ht="12.75">
      <c r="A32" s="186" t="s">
        <v>386</v>
      </c>
      <c r="B32" s="314">
        <v>314</v>
      </c>
      <c r="C32" s="313">
        <v>167</v>
      </c>
      <c r="D32" s="312">
        <v>147</v>
      </c>
    </row>
    <row r="33" spans="1:4" ht="12.75">
      <c r="A33" s="186" t="s">
        <v>385</v>
      </c>
      <c r="B33" s="314">
        <v>130</v>
      </c>
      <c r="C33" s="313">
        <v>89</v>
      </c>
      <c r="D33" s="312">
        <v>41</v>
      </c>
    </row>
    <row r="34" spans="1:4" ht="12.75">
      <c r="A34" s="186" t="s">
        <v>384</v>
      </c>
      <c r="B34" s="314">
        <v>199</v>
      </c>
      <c r="C34" s="313">
        <v>110</v>
      </c>
      <c r="D34" s="312">
        <v>89</v>
      </c>
    </row>
    <row r="35" spans="1:4" ht="12.75">
      <c r="A35" s="186" t="s">
        <v>383</v>
      </c>
      <c r="B35" s="314">
        <v>53</v>
      </c>
      <c r="C35" s="313">
        <v>25</v>
      </c>
      <c r="D35" s="312">
        <v>28</v>
      </c>
    </row>
    <row r="36" spans="1:4" ht="12.75">
      <c r="A36" s="317" t="s">
        <v>382</v>
      </c>
      <c r="B36" s="314">
        <v>26</v>
      </c>
      <c r="C36" s="313">
        <v>15</v>
      </c>
      <c r="D36" s="312">
        <v>11</v>
      </c>
    </row>
    <row r="37" spans="1:4" ht="12.75">
      <c r="A37" s="317" t="s">
        <v>381</v>
      </c>
      <c r="B37" s="314">
        <v>144</v>
      </c>
      <c r="C37" s="313">
        <v>50</v>
      </c>
      <c r="D37" s="312">
        <v>94</v>
      </c>
    </row>
    <row r="38" spans="1:4" ht="12.75">
      <c r="A38" s="316" t="s">
        <v>380</v>
      </c>
      <c r="B38" s="314"/>
      <c r="C38" s="313"/>
      <c r="D38" s="312"/>
    </row>
    <row r="39" spans="1:4" ht="12.75">
      <c r="A39" s="186" t="s">
        <v>379</v>
      </c>
      <c r="B39" s="314">
        <v>2005</v>
      </c>
      <c r="C39" s="313">
        <v>961</v>
      </c>
      <c r="D39" s="312">
        <v>1044</v>
      </c>
    </row>
    <row r="40" spans="1:4" ht="12.75">
      <c r="A40" s="186" t="s">
        <v>378</v>
      </c>
      <c r="B40" s="314">
        <v>100</v>
      </c>
      <c r="C40" s="313">
        <v>76</v>
      </c>
      <c r="D40" s="312">
        <v>24</v>
      </c>
    </row>
    <row r="41" spans="1:4" ht="12.75">
      <c r="A41" s="186" t="s">
        <v>377</v>
      </c>
      <c r="B41" s="314">
        <v>406</v>
      </c>
      <c r="C41" s="313">
        <v>275</v>
      </c>
      <c r="D41" s="312">
        <v>131</v>
      </c>
    </row>
    <row r="42" spans="1:4" ht="12.75">
      <c r="A42" s="315" t="s">
        <v>376</v>
      </c>
      <c r="B42" s="314"/>
      <c r="C42" s="313"/>
      <c r="D42" s="312"/>
    </row>
    <row r="43" spans="1:4" ht="12.75">
      <c r="A43" s="186" t="s">
        <v>375</v>
      </c>
      <c r="B43" s="314">
        <v>172</v>
      </c>
      <c r="C43" s="313">
        <v>136</v>
      </c>
      <c r="D43" s="312">
        <v>36</v>
      </c>
    </row>
    <row r="44" spans="1:4" ht="12.75" customHeight="1">
      <c r="A44" s="186" t="s">
        <v>374</v>
      </c>
      <c r="B44" s="314">
        <v>81</v>
      </c>
      <c r="C44" s="313">
        <v>58</v>
      </c>
      <c r="D44" s="312">
        <v>23</v>
      </c>
    </row>
    <row r="45" spans="1:4" ht="12.75" customHeight="1">
      <c r="A45" s="311"/>
      <c r="B45" s="310"/>
      <c r="C45" s="309"/>
      <c r="D45" s="308"/>
    </row>
    <row r="46" spans="1:4" ht="12.75" customHeight="1">
      <c r="A46" s="307"/>
      <c r="B46" s="177"/>
      <c r="C46" s="306"/>
      <c r="D46" s="305"/>
    </row>
    <row r="47" ht="12.75" customHeight="1">
      <c r="A47" s="303" t="s">
        <v>373</v>
      </c>
    </row>
    <row r="48" ht="12.75">
      <c r="A48" s="304" t="s">
        <v>372</v>
      </c>
    </row>
    <row r="49" ht="12.75">
      <c r="A49" s="303" t="s">
        <v>371</v>
      </c>
    </row>
    <row r="50" ht="12.75">
      <c r="A50" s="302" t="s">
        <v>370</v>
      </c>
    </row>
    <row r="51" ht="12.75">
      <c r="A51" s="11" t="s">
        <v>81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2.xml><?xml version="1.0" encoding="utf-8"?>
<worksheet xmlns="http://schemas.openxmlformats.org/spreadsheetml/2006/main" xmlns:r="http://schemas.openxmlformats.org/officeDocument/2006/relationships">
  <dimension ref="A1:A13"/>
  <sheetViews>
    <sheetView workbookViewId="0" topLeftCell="A1">
      <selection activeCell="A1" sqref="A1"/>
    </sheetView>
  </sheetViews>
  <sheetFormatPr defaultColWidth="9.140625" defaultRowHeight="12.75"/>
  <cols>
    <col min="1" max="1" width="81.7109375" style="853" customWidth="1"/>
    <col min="2" max="16384" width="9.140625" style="853" customWidth="1"/>
  </cols>
  <sheetData>
    <row r="1" ht="18.75">
      <c r="A1" s="852" t="s">
        <v>1354</v>
      </c>
    </row>
    <row r="2" ht="12.75">
      <c r="A2" s="854"/>
    </row>
    <row r="3" ht="12.75">
      <c r="A3" s="854"/>
    </row>
    <row r="4" ht="22.5">
      <c r="A4" s="855" t="s">
        <v>1355</v>
      </c>
    </row>
    <row r="5" ht="15.75">
      <c r="A5" s="856"/>
    </row>
    <row r="6" ht="15.75">
      <c r="A6" s="856"/>
    </row>
    <row r="7" ht="31.5">
      <c r="A7" s="857" t="s">
        <v>1356</v>
      </c>
    </row>
    <row r="8" ht="12.75" customHeight="1">
      <c r="A8" s="856"/>
    </row>
    <row r="9" ht="78.75">
      <c r="A9" s="857" t="s">
        <v>1357</v>
      </c>
    </row>
    <row r="13" ht="12.75">
      <c r="A13" s="858" t="s">
        <v>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2012&amp;R&amp;9http://dbedt.hawaii.gov/</oddFooter>
  </headerFooter>
</worksheet>
</file>

<file path=xl/worksheets/sheet20.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140625" defaultRowHeight="12.75"/>
  <cols>
    <col min="1" max="1" width="14.421875" style="332" customWidth="1"/>
    <col min="2" max="2" width="15.8515625" style="332" customWidth="1"/>
    <col min="3" max="3" width="18.00390625" style="332" customWidth="1"/>
    <col min="4" max="4" width="25.421875" style="0" customWidth="1"/>
    <col min="5" max="5" width="10.8515625" style="0" customWidth="1"/>
  </cols>
  <sheetData>
    <row r="1" spans="1:5" ht="15.75" customHeight="1">
      <c r="A1" s="349" t="s">
        <v>508</v>
      </c>
      <c r="B1" s="349"/>
      <c r="C1" s="349"/>
      <c r="D1" s="349"/>
      <c r="E1" s="349"/>
    </row>
    <row r="2" spans="1:5" ht="15.75" customHeight="1">
      <c r="A2" s="349" t="s">
        <v>507</v>
      </c>
      <c r="B2" s="349"/>
      <c r="C2" s="349"/>
      <c r="D2" s="349"/>
      <c r="E2" s="349"/>
    </row>
    <row r="3" spans="1:5" ht="12.75">
      <c r="A3" s="348" t="s">
        <v>3</v>
      </c>
      <c r="B3" s="346"/>
      <c r="C3" s="346"/>
      <c r="D3" s="346"/>
      <c r="E3" s="346"/>
    </row>
    <row r="4" spans="1:5" ht="12.75">
      <c r="A4" s="347" t="s">
        <v>506</v>
      </c>
      <c r="B4" s="346"/>
      <c r="C4" s="346"/>
      <c r="D4" s="346"/>
      <c r="E4" s="346"/>
    </row>
    <row r="5" ht="13.5" thickBot="1"/>
    <row r="6" spans="1:5" s="127" customFormat="1" ht="30" customHeight="1" thickTop="1">
      <c r="A6" s="202" t="s">
        <v>505</v>
      </c>
      <c r="B6" s="345" t="s">
        <v>504</v>
      </c>
      <c r="C6" s="344" t="s">
        <v>503</v>
      </c>
      <c r="D6" s="344" t="s">
        <v>502</v>
      </c>
      <c r="E6" s="343" t="s">
        <v>1</v>
      </c>
    </row>
    <row r="7" spans="1:4" ht="12.75">
      <c r="A7" s="342"/>
      <c r="B7" s="342"/>
      <c r="C7" s="342"/>
      <c r="D7" s="5"/>
    </row>
    <row r="8" spans="1:5" ht="12.75">
      <c r="A8" s="337" t="s">
        <v>501</v>
      </c>
      <c r="B8" s="196" t="s">
        <v>500</v>
      </c>
      <c r="C8" s="337" t="s">
        <v>499</v>
      </c>
      <c r="D8" s="337" t="s">
        <v>498</v>
      </c>
      <c r="E8" s="286">
        <v>66</v>
      </c>
    </row>
    <row r="9" spans="1:5" ht="12.75">
      <c r="A9" s="337" t="s">
        <v>497</v>
      </c>
      <c r="B9" s="196" t="s">
        <v>496</v>
      </c>
      <c r="C9" s="337" t="s">
        <v>495</v>
      </c>
      <c r="D9" s="337" t="s">
        <v>494</v>
      </c>
      <c r="E9" s="286">
        <v>8</v>
      </c>
    </row>
    <row r="10" spans="1:5" ht="12.75">
      <c r="A10" s="337" t="s">
        <v>493</v>
      </c>
      <c r="B10" s="196" t="s">
        <v>492</v>
      </c>
      <c r="C10" s="337" t="s">
        <v>279</v>
      </c>
      <c r="D10" s="337" t="s">
        <v>491</v>
      </c>
      <c r="E10" s="286">
        <v>6</v>
      </c>
    </row>
    <row r="11" spans="1:5" ht="12.75">
      <c r="A11" s="337" t="s">
        <v>488</v>
      </c>
      <c r="B11" s="196" t="s">
        <v>490</v>
      </c>
      <c r="C11" s="337" t="s">
        <v>489</v>
      </c>
      <c r="D11" s="337" t="s">
        <v>488</v>
      </c>
      <c r="E11" s="286">
        <v>32</v>
      </c>
    </row>
    <row r="12" spans="1:5" ht="12.75">
      <c r="A12" s="337" t="s">
        <v>487</v>
      </c>
      <c r="B12" s="196" t="s">
        <v>486</v>
      </c>
      <c r="C12" s="337" t="s">
        <v>485</v>
      </c>
      <c r="D12" s="341" t="s">
        <v>484</v>
      </c>
      <c r="E12" s="286" t="s">
        <v>3</v>
      </c>
    </row>
    <row r="13" spans="1:5" ht="12.75">
      <c r="A13" s="337"/>
      <c r="B13" s="196"/>
      <c r="C13" s="337"/>
      <c r="D13" s="339" t="s">
        <v>483</v>
      </c>
      <c r="E13" s="286">
        <v>163</v>
      </c>
    </row>
    <row r="14" spans="1:5" ht="12.75" customHeight="1">
      <c r="A14" s="337" t="s">
        <v>478</v>
      </c>
      <c r="B14" s="196" t="s">
        <v>482</v>
      </c>
      <c r="C14" s="337" t="s">
        <v>481</v>
      </c>
      <c r="D14" s="341" t="s">
        <v>480</v>
      </c>
      <c r="E14" s="332" t="s">
        <v>3</v>
      </c>
    </row>
    <row r="15" spans="1:5" ht="12.75" customHeight="1">
      <c r="A15" s="337"/>
      <c r="B15" s="196"/>
      <c r="C15" s="337"/>
      <c r="D15" s="339" t="s">
        <v>479</v>
      </c>
      <c r="E15" s="286">
        <v>10</v>
      </c>
    </row>
    <row r="16" spans="1:5" ht="12.75" customHeight="1">
      <c r="A16" s="337" t="s">
        <v>478</v>
      </c>
      <c r="B16" s="196" t="s">
        <v>477</v>
      </c>
      <c r="C16" s="337" t="s">
        <v>476</v>
      </c>
      <c r="D16" s="341" t="s">
        <v>475</v>
      </c>
      <c r="E16" s="286">
        <v>7</v>
      </c>
    </row>
    <row r="17" spans="1:5" ht="12.75">
      <c r="A17" s="337" t="s">
        <v>474</v>
      </c>
      <c r="B17" s="196" t="s">
        <v>473</v>
      </c>
      <c r="C17" s="337" t="s">
        <v>472</v>
      </c>
      <c r="D17" s="337" t="s">
        <v>471</v>
      </c>
      <c r="E17" s="286">
        <v>14</v>
      </c>
    </row>
    <row r="18" spans="1:5" ht="12.75">
      <c r="A18" s="337" t="s">
        <v>470</v>
      </c>
      <c r="B18" s="196" t="s">
        <v>469</v>
      </c>
      <c r="C18" s="337" t="s">
        <v>468</v>
      </c>
      <c r="D18" s="337" t="s">
        <v>467</v>
      </c>
      <c r="E18" s="286">
        <v>7</v>
      </c>
    </row>
    <row r="19" spans="1:5" ht="12.75">
      <c r="A19" s="337" t="s">
        <v>466</v>
      </c>
      <c r="B19" s="196" t="s">
        <v>465</v>
      </c>
      <c r="C19" s="337" t="s">
        <v>464</v>
      </c>
      <c r="D19" s="337" t="s">
        <v>463</v>
      </c>
      <c r="E19" s="286">
        <v>8</v>
      </c>
    </row>
    <row r="20" spans="1:5" ht="12.75">
      <c r="A20" s="337" t="s">
        <v>460</v>
      </c>
      <c r="B20" s="196" t="s">
        <v>462</v>
      </c>
      <c r="C20" s="337" t="s">
        <v>461</v>
      </c>
      <c r="D20" s="337" t="s">
        <v>460</v>
      </c>
      <c r="E20" s="286">
        <v>8</v>
      </c>
    </row>
    <row r="21" spans="1:5" ht="12.75">
      <c r="A21" s="337" t="s">
        <v>459</v>
      </c>
      <c r="B21" s="196" t="s">
        <v>458</v>
      </c>
      <c r="C21" s="337" t="s">
        <v>457</v>
      </c>
      <c r="D21" s="337" t="s">
        <v>456</v>
      </c>
      <c r="E21" s="286">
        <v>410</v>
      </c>
    </row>
    <row r="22" spans="1:5" ht="12.75">
      <c r="A22" s="337" t="s">
        <v>451</v>
      </c>
      <c r="B22" s="196" t="s">
        <v>455</v>
      </c>
      <c r="C22" s="337" t="s">
        <v>454</v>
      </c>
      <c r="D22" s="337" t="s">
        <v>453</v>
      </c>
      <c r="E22" s="286">
        <v>7</v>
      </c>
    </row>
    <row r="23" spans="1:5" ht="12.75">
      <c r="A23" s="337"/>
      <c r="B23" s="196"/>
      <c r="C23" s="337"/>
      <c r="D23" s="339" t="s">
        <v>452</v>
      </c>
      <c r="E23" s="286"/>
    </row>
    <row r="24" spans="1:5" ht="12.75">
      <c r="A24" s="337" t="s">
        <v>451</v>
      </c>
      <c r="B24" s="196" t="s">
        <v>450</v>
      </c>
      <c r="C24" s="337" t="s">
        <v>449</v>
      </c>
      <c r="D24" s="337" t="s">
        <v>448</v>
      </c>
      <c r="E24" s="286">
        <v>7</v>
      </c>
    </row>
    <row r="25" spans="1:5" ht="12.75">
      <c r="A25" s="337"/>
      <c r="B25" s="196"/>
      <c r="C25" s="337" t="s">
        <v>447</v>
      </c>
      <c r="D25" s="337"/>
      <c r="E25" s="286"/>
    </row>
    <row r="26" spans="1:5" ht="12.75">
      <c r="A26" s="337" t="s">
        <v>446</v>
      </c>
      <c r="B26" s="196" t="s">
        <v>445</v>
      </c>
      <c r="C26" s="337" t="s">
        <v>444</v>
      </c>
      <c r="D26" s="337" t="s">
        <v>443</v>
      </c>
      <c r="E26" s="286">
        <v>5</v>
      </c>
    </row>
    <row r="27" spans="1:5" ht="12.75">
      <c r="A27" s="337" t="s">
        <v>440</v>
      </c>
      <c r="B27" s="196" t="s">
        <v>442</v>
      </c>
      <c r="C27" s="337" t="s">
        <v>441</v>
      </c>
      <c r="D27" s="337" t="s">
        <v>440</v>
      </c>
      <c r="E27" s="286">
        <v>159</v>
      </c>
    </row>
    <row r="28" spans="1:5" ht="12.75">
      <c r="A28" s="337" t="s">
        <v>439</v>
      </c>
      <c r="B28" s="196" t="s">
        <v>438</v>
      </c>
      <c r="C28" s="337" t="s">
        <v>437</v>
      </c>
      <c r="D28" s="337" t="s">
        <v>436</v>
      </c>
      <c r="E28" s="338" t="s">
        <v>435</v>
      </c>
    </row>
    <row r="29" spans="1:5" ht="12.75">
      <c r="A29" s="337" t="s">
        <v>426</v>
      </c>
      <c r="B29" s="196" t="s">
        <v>434</v>
      </c>
      <c r="C29" s="337" t="s">
        <v>433</v>
      </c>
      <c r="D29" s="337" t="s">
        <v>432</v>
      </c>
      <c r="E29" s="286">
        <v>2500</v>
      </c>
    </row>
    <row r="30" spans="1:5" ht="12.75">
      <c r="A30" s="337" t="s">
        <v>426</v>
      </c>
      <c r="B30" s="196" t="s">
        <v>431</v>
      </c>
      <c r="C30" s="337" t="s">
        <v>430</v>
      </c>
      <c r="D30" s="337" t="s">
        <v>429</v>
      </c>
      <c r="E30" s="340" t="s">
        <v>3</v>
      </c>
    </row>
    <row r="31" spans="1:5" ht="12.75">
      <c r="A31" s="337"/>
      <c r="B31" s="196"/>
      <c r="C31" s="337"/>
      <c r="D31" s="339" t="s">
        <v>428</v>
      </c>
      <c r="E31" s="338" t="s">
        <v>427</v>
      </c>
    </row>
    <row r="32" spans="1:5" ht="12.75">
      <c r="A32" s="337" t="s">
        <v>426</v>
      </c>
      <c r="B32" s="196" t="s">
        <v>425</v>
      </c>
      <c r="C32" s="337" t="s">
        <v>424</v>
      </c>
      <c r="D32" s="337" t="s">
        <v>423</v>
      </c>
      <c r="E32" s="286">
        <v>20</v>
      </c>
    </row>
    <row r="33" spans="1:5" ht="12.75">
      <c r="A33" s="337"/>
      <c r="B33" s="196"/>
      <c r="C33" s="337"/>
      <c r="D33" s="337"/>
      <c r="E33" s="286"/>
    </row>
    <row r="34" spans="1:5" ht="12.75">
      <c r="A34" s="336"/>
      <c r="B34" s="336"/>
      <c r="C34" s="336"/>
      <c r="D34" s="9"/>
      <c r="E34" s="10"/>
    </row>
    <row r="36" ht="12.75">
      <c r="A36" s="12" t="s">
        <v>422</v>
      </c>
    </row>
    <row r="37" ht="12.75">
      <c r="A37" s="12" t="s">
        <v>421</v>
      </c>
    </row>
    <row r="38" ht="12.75">
      <c r="A38" s="335" t="s">
        <v>420</v>
      </c>
    </row>
    <row r="39" spans="1:2" ht="12.75">
      <c r="A39" s="12" t="s">
        <v>419</v>
      </c>
      <c r="B39" s="12"/>
    </row>
    <row r="40" spans="1:2" ht="12.75">
      <c r="A40" s="12" t="s">
        <v>418</v>
      </c>
      <c r="B40" s="335"/>
    </row>
    <row r="41" spans="1:2" ht="12.75">
      <c r="A41" s="335" t="s">
        <v>417</v>
      </c>
      <c r="B41" s="335"/>
    </row>
    <row r="42" ht="12.75">
      <c r="A42" s="12" t="s">
        <v>416</v>
      </c>
    </row>
    <row r="43" ht="12.75">
      <c r="A43" s="332" t="s">
        <v>3</v>
      </c>
    </row>
    <row r="46" ht="12.75">
      <c r="D46" s="334"/>
    </row>
    <row r="47" ht="12.75">
      <c r="D47" s="333"/>
    </row>
    <row r="49" ht="12.75">
      <c r="A49" s="332" t="s">
        <v>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21.xml><?xml version="1.0" encoding="utf-8"?>
<worksheet xmlns="http://schemas.openxmlformats.org/spreadsheetml/2006/main" xmlns:r="http://schemas.openxmlformats.org/officeDocument/2006/relationships">
  <dimension ref="A1:E48"/>
  <sheetViews>
    <sheetView workbookViewId="0" topLeftCell="A1">
      <selection activeCell="A1" sqref="A1"/>
    </sheetView>
  </sheetViews>
  <sheetFormatPr defaultColWidth="9.140625" defaultRowHeight="12.75"/>
  <cols>
    <col min="1" max="1" width="5.7109375" style="332" customWidth="1"/>
    <col min="2" max="2" width="13.7109375" style="332" customWidth="1"/>
    <col min="3" max="3" width="28.7109375" style="332" customWidth="1"/>
    <col min="4" max="4" width="26.7109375" style="0" customWidth="1"/>
  </cols>
  <sheetData>
    <row r="1" spans="1:5" ht="15.75">
      <c r="A1" s="363" t="s">
        <v>579</v>
      </c>
      <c r="B1" s="363"/>
      <c r="C1" s="346"/>
      <c r="D1" s="14"/>
      <c r="E1" s="14"/>
    </row>
    <row r="2" spans="1:5" ht="12.75" customHeight="1">
      <c r="A2" s="363" t="s">
        <v>3</v>
      </c>
      <c r="B2" s="363"/>
      <c r="C2" s="346"/>
      <c r="D2" s="14"/>
      <c r="E2" s="14"/>
    </row>
    <row r="3" spans="1:5" ht="12.75">
      <c r="A3" s="346" t="s">
        <v>578</v>
      </c>
      <c r="B3" s="346"/>
      <c r="C3" s="346"/>
      <c r="D3" s="14"/>
      <c r="E3" s="14"/>
    </row>
    <row r="4" spans="1:5" ht="12.75">
      <c r="A4" s="347" t="s">
        <v>577</v>
      </c>
      <c r="B4" s="346"/>
      <c r="C4" s="346"/>
      <c r="D4" s="14"/>
      <c r="E4" s="14"/>
    </row>
    <row r="5" ht="13.5" thickBot="1"/>
    <row r="6" spans="1:5" s="127" customFormat="1" ht="24" customHeight="1" thickTop="1">
      <c r="A6" s="362" t="s">
        <v>504</v>
      </c>
      <c r="B6" s="361"/>
      <c r="C6" s="130" t="s">
        <v>576</v>
      </c>
      <c r="D6" s="130" t="s">
        <v>575</v>
      </c>
      <c r="E6" s="128" t="s">
        <v>1</v>
      </c>
    </row>
    <row r="7" spans="1:4" ht="12.75">
      <c r="A7" s="360"/>
      <c r="B7" s="342"/>
      <c r="C7" s="342"/>
      <c r="D7" s="5"/>
    </row>
    <row r="8" spans="1:5" ht="12.75">
      <c r="A8" s="355" t="s">
        <v>574</v>
      </c>
      <c r="B8" s="15" t="s">
        <v>573</v>
      </c>
      <c r="C8" s="337" t="s">
        <v>572</v>
      </c>
      <c r="D8" s="337" t="s">
        <v>537</v>
      </c>
      <c r="E8" s="352">
        <v>5</v>
      </c>
    </row>
    <row r="9" spans="1:5" ht="12.75">
      <c r="A9" s="355" t="s">
        <v>571</v>
      </c>
      <c r="B9" s="15" t="s">
        <v>522</v>
      </c>
      <c r="C9" s="337" t="s">
        <v>570</v>
      </c>
      <c r="D9" s="337" t="s">
        <v>537</v>
      </c>
      <c r="E9" s="352">
        <v>5</v>
      </c>
    </row>
    <row r="10" spans="1:5" ht="12.75">
      <c r="A10" s="355" t="s">
        <v>569</v>
      </c>
      <c r="B10" s="15" t="s">
        <v>568</v>
      </c>
      <c r="C10" s="337" t="s">
        <v>567</v>
      </c>
      <c r="D10" s="337" t="s">
        <v>555</v>
      </c>
      <c r="E10" s="352">
        <v>5</v>
      </c>
    </row>
    <row r="11" spans="1:5" ht="12.75">
      <c r="A11" s="355" t="s">
        <v>566</v>
      </c>
      <c r="B11" s="15" t="s">
        <v>565</v>
      </c>
      <c r="C11" s="337" t="s">
        <v>564</v>
      </c>
      <c r="D11" s="337" t="s">
        <v>563</v>
      </c>
      <c r="E11" s="352">
        <v>7</v>
      </c>
    </row>
    <row r="12" spans="1:5" ht="12.75">
      <c r="A12" s="355" t="s">
        <v>562</v>
      </c>
      <c r="B12" s="15" t="s">
        <v>561</v>
      </c>
      <c r="C12" s="337" t="s">
        <v>535</v>
      </c>
      <c r="D12" s="337" t="s">
        <v>520</v>
      </c>
      <c r="E12" s="352">
        <v>6</v>
      </c>
    </row>
    <row r="13" spans="1:5" ht="12.75">
      <c r="A13" s="355" t="s">
        <v>560</v>
      </c>
      <c r="B13" s="15" t="s">
        <v>559</v>
      </c>
      <c r="C13" s="337" t="s">
        <v>558</v>
      </c>
      <c r="D13" s="337" t="s">
        <v>460</v>
      </c>
      <c r="E13" s="352">
        <v>8</v>
      </c>
    </row>
    <row r="14" spans="1:5" ht="12.75">
      <c r="A14" s="355" t="s">
        <v>3</v>
      </c>
      <c r="B14" s="15" t="s">
        <v>557</v>
      </c>
      <c r="C14" s="337" t="s">
        <v>556</v>
      </c>
      <c r="D14" s="337" t="s">
        <v>555</v>
      </c>
      <c r="E14" s="352">
        <v>10</v>
      </c>
    </row>
    <row r="15" spans="1:5" ht="12.75">
      <c r="A15" s="355" t="s">
        <v>3</v>
      </c>
      <c r="B15" s="15" t="s">
        <v>554</v>
      </c>
      <c r="C15" s="337" t="s">
        <v>553</v>
      </c>
      <c r="D15" s="337" t="s">
        <v>467</v>
      </c>
      <c r="E15" s="352">
        <v>7</v>
      </c>
    </row>
    <row r="16" spans="1:5" ht="12.75">
      <c r="A16" s="355" t="s">
        <v>552</v>
      </c>
      <c r="B16" s="15" t="s">
        <v>551</v>
      </c>
      <c r="C16" s="337" t="s">
        <v>550</v>
      </c>
      <c r="D16" s="337" t="s">
        <v>520</v>
      </c>
      <c r="E16" s="352">
        <v>7</v>
      </c>
    </row>
    <row r="17" spans="1:5" ht="12.75">
      <c r="A17" s="355" t="s">
        <v>549</v>
      </c>
      <c r="B17" s="15" t="s">
        <v>548</v>
      </c>
      <c r="C17" s="337" t="s">
        <v>547</v>
      </c>
      <c r="D17" s="337" t="s">
        <v>546</v>
      </c>
      <c r="E17" s="352" t="s">
        <v>3</v>
      </c>
    </row>
    <row r="18" spans="1:5" ht="12.75">
      <c r="A18" s="360"/>
      <c r="B18" s="342"/>
      <c r="C18" s="342"/>
      <c r="D18" s="5" t="s">
        <v>545</v>
      </c>
      <c r="E18" s="359">
        <v>9</v>
      </c>
    </row>
    <row r="19" spans="1:5" ht="12.75">
      <c r="A19" s="360"/>
      <c r="B19" s="342" t="s">
        <v>544</v>
      </c>
      <c r="C19" s="337" t="s">
        <v>543</v>
      </c>
      <c r="D19" s="337" t="s">
        <v>542</v>
      </c>
      <c r="E19" s="352" t="s">
        <v>3</v>
      </c>
    </row>
    <row r="20" spans="1:5" ht="12.75">
      <c r="A20" s="360"/>
      <c r="B20" s="342"/>
      <c r="C20" s="342" t="s">
        <v>541</v>
      </c>
      <c r="D20" s="5" t="s">
        <v>3</v>
      </c>
      <c r="E20" s="359">
        <v>6</v>
      </c>
    </row>
    <row r="21" spans="1:5" ht="12.75">
      <c r="A21" s="355" t="s">
        <v>540</v>
      </c>
      <c r="B21" s="15" t="s">
        <v>539</v>
      </c>
      <c r="C21" s="337" t="s">
        <v>538</v>
      </c>
      <c r="D21" s="337" t="s">
        <v>537</v>
      </c>
      <c r="E21" s="352">
        <v>5</v>
      </c>
    </row>
    <row r="22" spans="1:5" ht="12.75">
      <c r="A22" s="355" t="s">
        <v>3</v>
      </c>
      <c r="B22" s="15" t="s">
        <v>536</v>
      </c>
      <c r="C22" s="358" t="s">
        <v>535</v>
      </c>
      <c r="D22" s="337" t="s">
        <v>520</v>
      </c>
      <c r="E22" s="352">
        <v>5</v>
      </c>
    </row>
    <row r="23" spans="1:5" ht="12.75">
      <c r="A23" s="355" t="s">
        <v>534</v>
      </c>
      <c r="B23" s="15" t="s">
        <v>533</v>
      </c>
      <c r="C23" s="358" t="s">
        <v>532</v>
      </c>
      <c r="D23" s="337" t="s">
        <v>520</v>
      </c>
      <c r="E23" s="352">
        <v>5</v>
      </c>
    </row>
    <row r="24" spans="1:5" ht="12.75">
      <c r="A24" s="355" t="s">
        <v>531</v>
      </c>
      <c r="B24" s="15" t="s">
        <v>530</v>
      </c>
      <c r="C24" s="356" t="s">
        <v>529</v>
      </c>
      <c r="D24" s="337" t="s">
        <v>528</v>
      </c>
      <c r="E24" s="357" t="s">
        <v>527</v>
      </c>
    </row>
    <row r="25" spans="1:5" ht="12.75">
      <c r="A25" s="355" t="s">
        <v>523</v>
      </c>
      <c r="B25" s="15" t="s">
        <v>526</v>
      </c>
      <c r="C25" s="356" t="s">
        <v>525</v>
      </c>
      <c r="D25" s="337" t="s">
        <v>524</v>
      </c>
      <c r="E25" s="352">
        <v>5</v>
      </c>
    </row>
    <row r="26" spans="1:5" ht="12.75">
      <c r="A26" s="355" t="s">
        <v>523</v>
      </c>
      <c r="B26" s="28" t="s">
        <v>522</v>
      </c>
      <c r="C26" s="353" t="s">
        <v>521</v>
      </c>
      <c r="D26" s="337" t="s">
        <v>520</v>
      </c>
      <c r="E26" s="352">
        <v>5</v>
      </c>
    </row>
    <row r="27" spans="1:5" ht="12.75">
      <c r="A27" s="354" t="s">
        <v>519</v>
      </c>
      <c r="B27" s="28" t="s">
        <v>518</v>
      </c>
      <c r="C27" s="353" t="s">
        <v>517</v>
      </c>
      <c r="D27" s="353" t="s">
        <v>513</v>
      </c>
      <c r="E27" s="352">
        <v>5</v>
      </c>
    </row>
    <row r="28" spans="1:5" ht="12.75">
      <c r="A28" s="354" t="s">
        <v>516</v>
      </c>
      <c r="B28" s="28" t="s">
        <v>515</v>
      </c>
      <c r="C28" s="353" t="s">
        <v>514</v>
      </c>
      <c r="D28" s="353" t="s">
        <v>513</v>
      </c>
      <c r="E28" s="352">
        <v>5</v>
      </c>
    </row>
    <row r="29" spans="1:5" ht="12.75">
      <c r="A29" s="351"/>
      <c r="B29" s="336"/>
      <c r="C29" s="336" t="s">
        <v>3</v>
      </c>
      <c r="D29" s="9" t="s">
        <v>3</v>
      </c>
      <c r="E29" s="10"/>
    </row>
    <row r="31" spans="1:3" ht="12.75">
      <c r="A31" s="303" t="s">
        <v>512</v>
      </c>
      <c r="B31"/>
      <c r="C31"/>
    </row>
    <row r="32" spans="1:3" ht="12.75">
      <c r="A32" s="303" t="s">
        <v>511</v>
      </c>
      <c r="B32"/>
      <c r="C32"/>
    </row>
    <row r="33" spans="1:2" ht="12.75">
      <c r="A33" s="12" t="s">
        <v>510</v>
      </c>
      <c r="B33" s="12"/>
    </row>
    <row r="34" spans="1:2" ht="12.75">
      <c r="A34" s="12" t="s">
        <v>509</v>
      </c>
      <c r="B34" s="335"/>
    </row>
    <row r="47" ht="12.75">
      <c r="D47" s="350"/>
    </row>
    <row r="48" ht="12.75">
      <c r="D48" s="33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22.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
    </sheetView>
  </sheetViews>
  <sheetFormatPr defaultColWidth="9.140625" defaultRowHeight="12.75"/>
  <cols>
    <col min="1" max="1" width="19.421875" style="332" customWidth="1"/>
    <col min="2" max="7" width="10.7109375" style="0" customWidth="1"/>
  </cols>
  <sheetData>
    <row r="1" spans="1:7" ht="15.75" customHeight="1">
      <c r="A1" s="349" t="s">
        <v>589</v>
      </c>
      <c r="B1" s="95"/>
      <c r="C1" s="95"/>
      <c r="D1" s="95"/>
      <c r="E1" s="95"/>
      <c r="F1" s="95"/>
      <c r="G1" s="95"/>
    </row>
    <row r="2" spans="1:7" ht="15.75">
      <c r="A2" s="349" t="s">
        <v>588</v>
      </c>
      <c r="B2" s="95"/>
      <c r="C2" s="95"/>
      <c r="D2" s="95"/>
      <c r="E2" s="95"/>
      <c r="F2" s="95"/>
      <c r="G2" s="95"/>
    </row>
    <row r="3" spans="1:7" ht="12.75" customHeight="1">
      <c r="A3" s="349"/>
      <c r="B3" s="95"/>
      <c r="C3" s="95"/>
      <c r="D3" s="95"/>
      <c r="E3" s="95"/>
      <c r="F3" s="95"/>
      <c r="G3" s="95"/>
    </row>
    <row r="4" spans="1:7" ht="12.75" customHeight="1">
      <c r="A4" s="389" t="s">
        <v>8</v>
      </c>
      <c r="B4" s="388"/>
      <c r="C4" s="388"/>
      <c r="D4" s="388"/>
      <c r="E4" s="388"/>
      <c r="F4" s="388"/>
      <c r="G4" s="388"/>
    </row>
    <row r="5" ht="12.75" customHeight="1" thickBot="1">
      <c r="A5" s="387"/>
    </row>
    <row r="6" spans="1:7" s="127" customFormat="1" ht="24" customHeight="1" thickTop="1">
      <c r="A6" s="386" t="s">
        <v>587</v>
      </c>
      <c r="B6" s="130">
        <v>1980</v>
      </c>
      <c r="C6" s="130">
        <v>1990</v>
      </c>
      <c r="D6" s="129">
        <v>2000</v>
      </c>
      <c r="E6" s="129">
        <v>2009</v>
      </c>
      <c r="F6" s="129">
        <v>2010</v>
      </c>
      <c r="G6" s="128">
        <v>2011</v>
      </c>
    </row>
    <row r="7" spans="1:6" ht="12.75">
      <c r="A7" s="342"/>
      <c r="B7" s="5"/>
      <c r="C7" s="5"/>
      <c r="D7" s="126"/>
      <c r="E7" s="126"/>
      <c r="F7" s="126"/>
    </row>
    <row r="8" spans="1:7" ht="12.75">
      <c r="A8" s="385" t="s">
        <v>586</v>
      </c>
      <c r="B8" s="384">
        <v>5204</v>
      </c>
      <c r="C8" s="384">
        <v>7055</v>
      </c>
      <c r="D8" s="383">
        <v>8511</v>
      </c>
      <c r="E8" s="382">
        <v>9947</v>
      </c>
      <c r="F8" s="382">
        <v>9654</v>
      </c>
      <c r="G8" s="381">
        <v>9961</v>
      </c>
    </row>
    <row r="9" spans="1:7" ht="12.75">
      <c r="A9" s="342"/>
      <c r="B9" s="380"/>
      <c r="C9" s="380"/>
      <c r="D9" s="379"/>
      <c r="E9" s="378"/>
      <c r="F9" s="378"/>
      <c r="G9" s="377"/>
    </row>
    <row r="10" spans="1:7" ht="12.75">
      <c r="A10" s="342" t="s">
        <v>585</v>
      </c>
      <c r="B10" s="376">
        <v>2343</v>
      </c>
      <c r="C10" s="376">
        <v>2798</v>
      </c>
      <c r="D10" s="375">
        <v>2767</v>
      </c>
      <c r="E10" s="374">
        <v>2416</v>
      </c>
      <c r="F10" s="374">
        <v>2322</v>
      </c>
      <c r="G10" s="54">
        <v>2375</v>
      </c>
    </row>
    <row r="11" spans="1:7" ht="12.75">
      <c r="A11" s="342" t="s">
        <v>584</v>
      </c>
      <c r="B11" s="376">
        <v>2241</v>
      </c>
      <c r="C11" s="376">
        <v>3564</v>
      </c>
      <c r="D11" s="375">
        <v>5092</v>
      </c>
      <c r="E11" s="374">
        <v>6862</v>
      </c>
      <c r="F11" s="374">
        <v>6661</v>
      </c>
      <c r="G11" s="54">
        <v>6961</v>
      </c>
    </row>
    <row r="12" spans="1:7" ht="12.75">
      <c r="A12" s="342" t="s">
        <v>583</v>
      </c>
      <c r="B12" s="376">
        <v>567</v>
      </c>
      <c r="C12" s="376">
        <v>656</v>
      </c>
      <c r="D12" s="375">
        <v>591</v>
      </c>
      <c r="E12" s="374">
        <v>551</v>
      </c>
      <c r="F12" s="374">
        <v>562</v>
      </c>
      <c r="G12" s="54">
        <v>503</v>
      </c>
    </row>
    <row r="13" spans="1:7" ht="12.75">
      <c r="A13" s="342" t="s">
        <v>582</v>
      </c>
      <c r="B13" s="373" t="s">
        <v>52</v>
      </c>
      <c r="C13" s="373" t="s">
        <v>52</v>
      </c>
      <c r="D13" s="372">
        <v>40</v>
      </c>
      <c r="E13" s="371">
        <v>94</v>
      </c>
      <c r="F13" s="371">
        <v>91</v>
      </c>
      <c r="G13" s="370">
        <v>102</v>
      </c>
    </row>
    <row r="14" spans="1:7" ht="12.75">
      <c r="A14" s="369" t="s">
        <v>581</v>
      </c>
      <c r="B14" s="368">
        <v>53</v>
      </c>
      <c r="C14" s="367">
        <v>37</v>
      </c>
      <c r="D14" s="367">
        <v>21</v>
      </c>
      <c r="E14" s="367">
        <v>24</v>
      </c>
      <c r="F14" s="367">
        <v>18</v>
      </c>
      <c r="G14" s="366">
        <v>20</v>
      </c>
    </row>
    <row r="15" spans="1:7" ht="12.75">
      <c r="A15" s="336"/>
      <c r="B15" s="9"/>
      <c r="C15" s="9"/>
      <c r="D15" s="113"/>
      <c r="E15" s="113"/>
      <c r="F15" s="113"/>
      <c r="G15" s="10"/>
    </row>
    <row r="17" ht="12.75">
      <c r="A17" s="12" t="s">
        <v>580</v>
      </c>
    </row>
    <row r="18" spans="1:7" ht="12.75">
      <c r="A18" s="12" t="s">
        <v>351</v>
      </c>
      <c r="E18" s="365"/>
      <c r="F18" s="365"/>
      <c r="G18" s="365"/>
    </row>
    <row r="19" spans="5:7" ht="12.75">
      <c r="E19" s="365" t="s">
        <v>3</v>
      </c>
      <c r="F19" s="365" t="s">
        <v>3</v>
      </c>
      <c r="G19" s="365" t="s">
        <v>3</v>
      </c>
    </row>
    <row r="20" ht="12.75">
      <c r="A20" s="364" t="s">
        <v>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23.xml><?xml version="1.0" encoding="utf-8"?>
<worksheet xmlns="http://schemas.openxmlformats.org/spreadsheetml/2006/main" xmlns:r="http://schemas.openxmlformats.org/officeDocument/2006/relationships">
  <dimension ref="A1:G44"/>
  <sheetViews>
    <sheetView workbookViewId="0" topLeftCell="A1">
      <selection activeCell="A1" sqref="A1"/>
    </sheetView>
  </sheetViews>
  <sheetFormatPr defaultColWidth="9.140625" defaultRowHeight="12.75"/>
  <cols>
    <col min="1" max="1" width="19.00390625" style="0" customWidth="1"/>
    <col min="2" max="2" width="15.28125" style="16" hidden="1" customWidth="1"/>
    <col min="3" max="7" width="13.00390625" style="0" customWidth="1"/>
  </cols>
  <sheetData>
    <row r="1" spans="1:7" ht="15.75">
      <c r="A1" s="96" t="s">
        <v>616</v>
      </c>
      <c r="B1" s="404"/>
      <c r="C1" s="95"/>
      <c r="D1" s="95"/>
      <c r="E1" s="95"/>
      <c r="F1" s="95"/>
      <c r="G1" s="95"/>
    </row>
    <row r="2" spans="1:7" ht="15.75">
      <c r="A2" s="96" t="s">
        <v>615</v>
      </c>
      <c r="B2" s="404"/>
      <c r="C2" s="95"/>
      <c r="D2" s="95"/>
      <c r="E2" s="95"/>
      <c r="F2" s="95"/>
      <c r="G2" s="95"/>
    </row>
    <row r="3" spans="1:2" ht="12.75" customHeight="1">
      <c r="A3" s="1"/>
      <c r="B3" s="402"/>
    </row>
    <row r="4" spans="1:7" ht="12.75" customHeight="1">
      <c r="A4" s="14" t="s">
        <v>614</v>
      </c>
      <c r="B4" s="403"/>
      <c r="C4" s="14"/>
      <c r="D4" s="14"/>
      <c r="E4" s="14"/>
      <c r="F4" s="14"/>
      <c r="G4" s="14"/>
    </row>
    <row r="5" spans="1:2" ht="12.75" customHeight="1" thickBot="1">
      <c r="A5" s="1"/>
      <c r="B5" s="402"/>
    </row>
    <row r="6" spans="1:7" s="2" customFormat="1" ht="45" customHeight="1" thickTop="1">
      <c r="A6" s="202" t="s">
        <v>613</v>
      </c>
      <c r="B6" s="401" t="s">
        <v>612</v>
      </c>
      <c r="C6" s="204" t="s">
        <v>611</v>
      </c>
      <c r="D6" s="202" t="s">
        <v>108</v>
      </c>
      <c r="E6" s="202" t="s">
        <v>610</v>
      </c>
      <c r="F6" s="202" t="s">
        <v>609</v>
      </c>
      <c r="G6" s="200" t="s">
        <v>608</v>
      </c>
    </row>
    <row r="7" spans="1:6" ht="12.75">
      <c r="A7" s="5"/>
      <c r="B7" s="400"/>
      <c r="C7" s="105"/>
      <c r="D7" s="5"/>
      <c r="E7" s="5"/>
      <c r="F7" s="5"/>
    </row>
    <row r="8" spans="1:6" ht="12.75">
      <c r="A8" s="399" t="s">
        <v>607</v>
      </c>
      <c r="B8" s="400"/>
      <c r="C8" s="105"/>
      <c r="D8" s="5"/>
      <c r="E8" s="5"/>
      <c r="F8" s="5"/>
    </row>
    <row r="9" spans="1:6" ht="12.75">
      <c r="A9" s="5"/>
      <c r="B9" s="400"/>
      <c r="C9" s="105"/>
      <c r="D9" s="5"/>
      <c r="E9" s="5"/>
      <c r="F9" s="5"/>
    </row>
    <row r="10" spans="1:7" ht="12.75">
      <c r="A10" s="151">
        <v>2001</v>
      </c>
      <c r="B10" s="396">
        <f aca="true" t="shared" si="0" ref="B10:B21">SUM(D10:G10)</f>
        <v>2674</v>
      </c>
      <c r="C10" s="395">
        <v>2674</v>
      </c>
      <c r="D10" s="394">
        <v>2029</v>
      </c>
      <c r="E10" s="393">
        <v>302</v>
      </c>
      <c r="F10" s="393">
        <v>112</v>
      </c>
      <c r="G10" s="392">
        <v>231</v>
      </c>
    </row>
    <row r="11" spans="1:7" ht="12.75">
      <c r="A11" s="5" t="s">
        <v>606</v>
      </c>
      <c r="B11" s="396">
        <f t="shared" si="0"/>
        <v>2896</v>
      </c>
      <c r="C11" s="395">
        <v>2896</v>
      </c>
      <c r="D11" s="394">
        <v>2176</v>
      </c>
      <c r="E11" s="393">
        <v>347</v>
      </c>
      <c r="F11" s="393">
        <v>119</v>
      </c>
      <c r="G11" s="392">
        <v>254</v>
      </c>
    </row>
    <row r="12" spans="1:7" ht="12.75">
      <c r="A12" s="151">
        <v>2003</v>
      </c>
      <c r="B12" s="396">
        <f t="shared" si="0"/>
        <v>3077</v>
      </c>
      <c r="C12" s="395">
        <v>3077</v>
      </c>
      <c r="D12" s="394">
        <v>2325</v>
      </c>
      <c r="E12" s="393">
        <v>361</v>
      </c>
      <c r="F12" s="393">
        <v>132</v>
      </c>
      <c r="G12" s="392">
        <v>259</v>
      </c>
    </row>
    <row r="13" spans="1:7" ht="12.75">
      <c r="A13" s="151">
        <v>2004</v>
      </c>
      <c r="B13" s="396">
        <f t="shared" si="0"/>
        <v>3154</v>
      </c>
      <c r="C13" s="395">
        <v>3154</v>
      </c>
      <c r="D13" s="394">
        <v>2394</v>
      </c>
      <c r="E13" s="393">
        <v>371</v>
      </c>
      <c r="F13" s="393">
        <v>128</v>
      </c>
      <c r="G13" s="392">
        <v>261</v>
      </c>
    </row>
    <row r="14" spans="1:7" ht="12.75">
      <c r="A14" s="151">
        <v>2005</v>
      </c>
      <c r="B14" s="396">
        <f t="shared" si="0"/>
        <v>3229</v>
      </c>
      <c r="C14" s="395">
        <v>3229</v>
      </c>
      <c r="D14" s="394">
        <v>2462</v>
      </c>
      <c r="E14" s="393">
        <v>388</v>
      </c>
      <c r="F14" s="393">
        <v>133</v>
      </c>
      <c r="G14" s="392">
        <v>246</v>
      </c>
    </row>
    <row r="15" spans="1:7" ht="12.75">
      <c r="A15" s="151">
        <v>2006</v>
      </c>
      <c r="B15" s="396">
        <f t="shared" si="0"/>
        <v>3340</v>
      </c>
      <c r="C15" s="395">
        <f>SUM(D15:G15)</f>
        <v>3340</v>
      </c>
      <c r="D15" s="394">
        <v>2542</v>
      </c>
      <c r="E15" s="393">
        <v>401</v>
      </c>
      <c r="F15" s="393">
        <v>141</v>
      </c>
      <c r="G15" s="392">
        <v>256</v>
      </c>
    </row>
    <row r="16" spans="1:7" ht="12.75">
      <c r="A16" s="151">
        <v>2007</v>
      </c>
      <c r="B16" s="396">
        <f t="shared" si="0"/>
        <v>3400</v>
      </c>
      <c r="C16" s="395">
        <v>3400</v>
      </c>
      <c r="D16" s="394">
        <v>2587</v>
      </c>
      <c r="E16" s="393">
        <v>403</v>
      </c>
      <c r="F16" s="393">
        <v>142</v>
      </c>
      <c r="G16" s="392">
        <v>268</v>
      </c>
    </row>
    <row r="17" spans="1:7" ht="12.75">
      <c r="A17" s="151">
        <v>2008</v>
      </c>
      <c r="B17" s="396">
        <f t="shared" si="0"/>
        <v>3519</v>
      </c>
      <c r="C17" s="395">
        <v>3519</v>
      </c>
      <c r="D17" s="394">
        <v>2675</v>
      </c>
      <c r="E17" s="393">
        <v>424</v>
      </c>
      <c r="F17" s="393">
        <v>147</v>
      </c>
      <c r="G17" s="392">
        <v>273</v>
      </c>
    </row>
    <row r="18" spans="1:7" ht="12.75">
      <c r="A18" s="151">
        <v>2009</v>
      </c>
      <c r="B18" s="396">
        <f t="shared" si="0"/>
        <v>858</v>
      </c>
      <c r="C18" s="395">
        <v>3502</v>
      </c>
      <c r="D18" s="221" t="s">
        <v>605</v>
      </c>
      <c r="E18" s="393">
        <v>433</v>
      </c>
      <c r="F18" s="393">
        <v>151</v>
      </c>
      <c r="G18" s="392">
        <v>274</v>
      </c>
    </row>
    <row r="19" spans="1:7" ht="12.75">
      <c r="A19" s="151">
        <v>2010</v>
      </c>
      <c r="B19" s="396">
        <f t="shared" si="0"/>
        <v>3643</v>
      </c>
      <c r="C19" s="395">
        <v>3643</v>
      </c>
      <c r="D19" s="394">
        <v>2744</v>
      </c>
      <c r="E19" s="393">
        <v>462</v>
      </c>
      <c r="F19" s="393">
        <v>159</v>
      </c>
      <c r="G19" s="392">
        <v>278</v>
      </c>
    </row>
    <row r="20" spans="1:7" ht="12.75">
      <c r="A20" s="151">
        <v>2011</v>
      </c>
      <c r="B20" s="396">
        <f t="shared" si="0"/>
        <v>3533</v>
      </c>
      <c r="C20" s="395">
        <v>3533</v>
      </c>
      <c r="D20" s="394">
        <v>2633</v>
      </c>
      <c r="E20" s="393">
        <v>459</v>
      </c>
      <c r="F20" s="393">
        <v>157</v>
      </c>
      <c r="G20" s="392">
        <v>284</v>
      </c>
    </row>
    <row r="21" spans="1:7" ht="12.75">
      <c r="A21" s="151">
        <v>2012</v>
      </c>
      <c r="B21" s="396">
        <f t="shared" si="0"/>
        <v>3331</v>
      </c>
      <c r="C21" s="395">
        <v>3331</v>
      </c>
      <c r="D21" s="394">
        <v>2527</v>
      </c>
      <c r="E21" s="393">
        <v>373</v>
      </c>
      <c r="F21" s="393">
        <v>154</v>
      </c>
      <c r="G21" s="392">
        <v>277</v>
      </c>
    </row>
    <row r="22" spans="1:7" ht="12.75">
      <c r="A22" s="151"/>
      <c r="B22" s="396"/>
      <c r="C22" s="395"/>
      <c r="D22" s="394"/>
      <c r="E22" s="393"/>
      <c r="F22" s="393"/>
      <c r="G22" s="392"/>
    </row>
    <row r="23" spans="1:7" ht="12.75">
      <c r="A23" s="399" t="s">
        <v>604</v>
      </c>
      <c r="B23" s="396"/>
      <c r="C23" s="395"/>
      <c r="D23" s="394"/>
      <c r="E23" s="393"/>
      <c r="F23" s="393"/>
      <c r="G23" s="392"/>
    </row>
    <row r="24" spans="1:7" ht="12.75">
      <c r="A24" s="398" t="s">
        <v>603</v>
      </c>
      <c r="B24" s="396"/>
      <c r="C24" s="395"/>
      <c r="D24" s="394"/>
      <c r="E24" s="393"/>
      <c r="F24" s="393"/>
      <c r="G24" s="392"/>
    </row>
    <row r="25" spans="1:7" ht="12.75">
      <c r="A25" s="151"/>
      <c r="B25" s="396"/>
      <c r="C25" s="395"/>
      <c r="D25" s="394"/>
      <c r="E25" s="393"/>
      <c r="F25" s="393"/>
      <c r="G25" s="392"/>
    </row>
    <row r="26" spans="1:7" ht="12.75">
      <c r="A26" s="151" t="s">
        <v>86</v>
      </c>
      <c r="B26" s="396">
        <f>SUM(D26:G26)</f>
        <v>3331</v>
      </c>
      <c r="C26" s="395">
        <v>3331</v>
      </c>
      <c r="D26" s="394">
        <v>2527</v>
      </c>
      <c r="E26" s="393">
        <v>373</v>
      </c>
      <c r="F26" s="393">
        <v>154</v>
      </c>
      <c r="G26" s="392">
        <v>277</v>
      </c>
    </row>
    <row r="27" spans="1:7" ht="12.75">
      <c r="A27" s="397" t="s">
        <v>602</v>
      </c>
      <c r="B27" s="396">
        <f>SUM(D27:G27)</f>
        <v>3025</v>
      </c>
      <c r="C27" s="395">
        <v>3025</v>
      </c>
      <c r="D27" s="394">
        <v>2307</v>
      </c>
      <c r="E27" s="393">
        <v>326</v>
      </c>
      <c r="F27" s="393">
        <v>137</v>
      </c>
      <c r="G27" s="392">
        <v>255</v>
      </c>
    </row>
    <row r="28" spans="1:7" ht="12.75">
      <c r="A28" s="397" t="s">
        <v>601</v>
      </c>
      <c r="B28" s="396">
        <f>SUM(D28:G28)</f>
        <v>306</v>
      </c>
      <c r="C28" s="395">
        <v>306</v>
      </c>
      <c r="D28" s="394">
        <v>220</v>
      </c>
      <c r="E28" s="393">
        <v>47</v>
      </c>
      <c r="F28" s="393">
        <v>17</v>
      </c>
      <c r="G28" s="392">
        <v>22</v>
      </c>
    </row>
    <row r="29" spans="1:7" ht="12.75">
      <c r="A29" s="9"/>
      <c r="B29" s="391"/>
      <c r="C29" s="73"/>
      <c r="D29" s="9"/>
      <c r="E29" s="9"/>
      <c r="F29" s="9"/>
      <c r="G29" s="10"/>
    </row>
    <row r="31" ht="12.75">
      <c r="A31" s="12" t="s">
        <v>600</v>
      </c>
    </row>
    <row r="32" ht="12.75">
      <c r="A32" s="230" t="s">
        <v>599</v>
      </c>
    </row>
    <row r="33" ht="12.75">
      <c r="A33" s="12" t="s">
        <v>598</v>
      </c>
    </row>
    <row r="34" ht="12.75">
      <c r="A34" s="12" t="s">
        <v>597</v>
      </c>
    </row>
    <row r="35" ht="12.75">
      <c r="A35" s="12" t="s">
        <v>596</v>
      </c>
    </row>
    <row r="36" ht="12.75">
      <c r="A36" s="12" t="s">
        <v>595</v>
      </c>
    </row>
    <row r="37" ht="12.75">
      <c r="A37" s="12" t="s">
        <v>594</v>
      </c>
    </row>
    <row r="38" ht="12.75">
      <c r="A38" s="12" t="s">
        <v>593</v>
      </c>
    </row>
    <row r="39" ht="12.75">
      <c r="A39" s="12" t="s">
        <v>592</v>
      </c>
    </row>
    <row r="40" ht="12.75">
      <c r="A40" s="12" t="s">
        <v>591</v>
      </c>
    </row>
    <row r="41" spans="1:2" ht="12.75">
      <c r="A41" s="12" t="s">
        <v>590</v>
      </c>
      <c r="B41" s="390"/>
    </row>
    <row r="43" ht="12.75">
      <c r="B43"/>
    </row>
    <row r="44" ht="12.75">
      <c r="B4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24.xml><?xml version="1.0" encoding="utf-8"?>
<worksheet xmlns="http://schemas.openxmlformats.org/spreadsheetml/2006/main" xmlns:r="http://schemas.openxmlformats.org/officeDocument/2006/relationships">
  <dimension ref="A1:C29"/>
  <sheetViews>
    <sheetView zoomScalePageLayoutView="0" workbookViewId="0" topLeftCell="A1">
      <selection activeCell="A1" sqref="A1"/>
    </sheetView>
  </sheetViews>
  <sheetFormatPr defaultColWidth="9.140625" defaultRowHeight="12.75"/>
  <cols>
    <col min="1" max="1" width="34.7109375" style="0" customWidth="1"/>
    <col min="2" max="3" width="22.7109375" style="0" customWidth="1"/>
  </cols>
  <sheetData>
    <row r="1" spans="1:3" ht="15.75">
      <c r="A1" s="13" t="s">
        <v>633</v>
      </c>
      <c r="B1" s="14"/>
      <c r="C1" s="14"/>
    </row>
    <row r="2" ht="12.75" customHeight="1">
      <c r="A2" s="1"/>
    </row>
    <row r="3" spans="1:3" ht="12.75" customHeight="1">
      <c r="A3" s="347" t="s">
        <v>632</v>
      </c>
      <c r="B3" s="347"/>
      <c r="C3" s="347"/>
    </row>
    <row r="4" spans="1:3" ht="12.75" customHeight="1">
      <c r="A4" s="347" t="s">
        <v>631</v>
      </c>
      <c r="B4" s="410"/>
      <c r="C4" s="410"/>
    </row>
    <row r="5" ht="12.75" customHeight="1" thickBot="1">
      <c r="A5" s="409" t="s">
        <v>3</v>
      </c>
    </row>
    <row r="6" spans="1:3" s="2" customFormat="1" ht="34.5" customHeight="1" thickTop="1">
      <c r="A6" s="202" t="s">
        <v>630</v>
      </c>
      <c r="B6" s="408" t="s">
        <v>629</v>
      </c>
      <c r="C6" s="407" t="s">
        <v>628</v>
      </c>
    </row>
    <row r="7" spans="1:3" ht="12.75">
      <c r="A7" s="5"/>
      <c r="B7" s="126"/>
      <c r="C7" s="136"/>
    </row>
    <row r="8" spans="1:3" ht="12.75">
      <c r="A8" s="5" t="s">
        <v>627</v>
      </c>
      <c r="B8" s="406">
        <v>98206</v>
      </c>
      <c r="C8" s="405">
        <v>71.3</v>
      </c>
    </row>
    <row r="9" spans="1:3" ht="12.75">
      <c r="A9" s="5" t="s">
        <v>626</v>
      </c>
      <c r="B9" s="406">
        <v>235016</v>
      </c>
      <c r="C9" s="405">
        <v>170.7</v>
      </c>
    </row>
    <row r="10" spans="1:3" ht="12.75">
      <c r="A10" s="5" t="s">
        <v>625</v>
      </c>
      <c r="B10" s="406">
        <v>233419</v>
      </c>
      <c r="C10" s="405">
        <v>169.5</v>
      </c>
    </row>
    <row r="11" spans="1:3" ht="12.75">
      <c r="A11" s="5" t="s">
        <v>624</v>
      </c>
      <c r="B11" s="406">
        <v>131250</v>
      </c>
      <c r="C11" s="405">
        <v>95.3</v>
      </c>
    </row>
    <row r="12" spans="1:3" ht="12.75">
      <c r="A12" s="5" t="s">
        <v>623</v>
      </c>
      <c r="B12" s="406">
        <v>115742</v>
      </c>
      <c r="C12" s="405">
        <v>84.1</v>
      </c>
    </row>
    <row r="13" spans="1:3" ht="12.75">
      <c r="A13" s="5" t="s">
        <v>622</v>
      </c>
      <c r="B13" s="406">
        <v>52571</v>
      </c>
      <c r="C13" s="405">
        <v>38.199999999999996</v>
      </c>
    </row>
    <row r="14" spans="1:3" ht="12.75">
      <c r="A14" s="5" t="s">
        <v>621</v>
      </c>
      <c r="B14" s="406">
        <v>54201</v>
      </c>
      <c r="C14" s="405">
        <v>39.4</v>
      </c>
    </row>
    <row r="15" spans="1:3" ht="12.75">
      <c r="A15" s="5" t="s">
        <v>620</v>
      </c>
      <c r="B15" s="406">
        <v>22711</v>
      </c>
      <c r="C15" s="405">
        <v>16.5</v>
      </c>
    </row>
    <row r="16" spans="1:3" ht="12.75">
      <c r="A16" s="9"/>
      <c r="B16" s="9"/>
      <c r="C16" s="97"/>
    </row>
    <row r="18" ht="12.75">
      <c r="A18" s="131" t="s">
        <v>619</v>
      </c>
    </row>
    <row r="19" ht="12.75">
      <c r="A19" s="131" t="s">
        <v>618</v>
      </c>
    </row>
    <row r="20" ht="12.75">
      <c r="A20" s="11" t="s">
        <v>617</v>
      </c>
    </row>
    <row r="29" ht="12.75">
      <c r="A29" t="s">
        <v>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25.xml><?xml version="1.0" encoding="utf-8"?>
<worksheet xmlns="http://schemas.openxmlformats.org/spreadsheetml/2006/main" xmlns:r="http://schemas.openxmlformats.org/officeDocument/2006/relationships">
  <dimension ref="A1:F63"/>
  <sheetViews>
    <sheetView zoomScalePageLayoutView="0" workbookViewId="0" topLeftCell="A1">
      <selection activeCell="A1" sqref="A1"/>
    </sheetView>
  </sheetViews>
  <sheetFormatPr defaultColWidth="9.140625" defaultRowHeight="12.75"/>
  <cols>
    <col min="1" max="1" width="28.421875" style="411" customWidth="1"/>
    <col min="2" max="6" width="10.7109375" style="412" customWidth="1"/>
    <col min="7" max="16384" width="9.140625" style="411" customWidth="1"/>
  </cols>
  <sheetData>
    <row r="1" spans="1:6" ht="15.75">
      <c r="A1" s="418" t="s">
        <v>682</v>
      </c>
      <c r="B1" s="417"/>
      <c r="C1" s="417"/>
      <c r="D1" s="417"/>
      <c r="E1" s="417"/>
      <c r="F1" s="417"/>
    </row>
    <row r="2" ht="12.75" customHeight="1">
      <c r="A2" s="439"/>
    </row>
    <row r="3" spans="1:6" ht="12.75" customHeight="1">
      <c r="A3" s="440" t="s">
        <v>681</v>
      </c>
      <c r="B3" s="417"/>
      <c r="C3" s="417"/>
      <c r="D3" s="417"/>
      <c r="E3" s="417"/>
      <c r="F3" s="417"/>
    </row>
    <row r="4" ht="12.75" customHeight="1" thickBot="1">
      <c r="A4" s="439"/>
    </row>
    <row r="5" spans="1:6" s="435" customFormat="1" ht="24" customHeight="1" thickTop="1">
      <c r="A5" s="438" t="s">
        <v>680</v>
      </c>
      <c r="B5" s="437">
        <v>2007</v>
      </c>
      <c r="C5" s="437">
        <v>2008</v>
      </c>
      <c r="D5" s="436">
        <v>2009</v>
      </c>
      <c r="E5" s="436">
        <v>2010</v>
      </c>
      <c r="F5" s="436">
        <v>2011</v>
      </c>
    </row>
    <row r="6" spans="1:6" ht="12.75">
      <c r="A6" s="430"/>
      <c r="B6" s="434"/>
      <c r="C6" s="434"/>
      <c r="D6" s="433"/>
      <c r="E6" s="433"/>
      <c r="F6" s="433"/>
    </row>
    <row r="7" spans="1:6" ht="12.75">
      <c r="A7" s="430" t="s">
        <v>679</v>
      </c>
      <c r="B7" s="434"/>
      <c r="C7" s="434"/>
      <c r="D7" s="433"/>
      <c r="E7" s="433"/>
      <c r="F7" s="433"/>
    </row>
    <row r="8" spans="1:6" ht="12.75">
      <c r="A8" s="427" t="s">
        <v>663</v>
      </c>
      <c r="B8" s="425">
        <v>96</v>
      </c>
      <c r="C8" s="425">
        <v>101</v>
      </c>
      <c r="D8" s="424">
        <v>90</v>
      </c>
      <c r="E8" s="423">
        <v>82</v>
      </c>
      <c r="F8" s="423">
        <v>63</v>
      </c>
    </row>
    <row r="9" spans="1:6" ht="12.75">
      <c r="A9" s="427" t="s">
        <v>678</v>
      </c>
      <c r="B9" s="425">
        <v>531</v>
      </c>
      <c r="C9" s="425">
        <v>657</v>
      </c>
      <c r="D9" s="424">
        <v>548</v>
      </c>
      <c r="E9" s="423">
        <v>734</v>
      </c>
      <c r="F9" s="423">
        <v>836</v>
      </c>
    </row>
    <row r="10" spans="1:6" ht="12.75">
      <c r="A10" s="427" t="s">
        <v>677</v>
      </c>
      <c r="B10" s="425">
        <v>40</v>
      </c>
      <c r="C10" s="425">
        <v>13</v>
      </c>
      <c r="D10" s="424">
        <v>11</v>
      </c>
      <c r="E10" s="423">
        <v>29</v>
      </c>
      <c r="F10" s="423">
        <v>9</v>
      </c>
    </row>
    <row r="11" spans="1:6" ht="12.75">
      <c r="A11" s="427" t="s">
        <v>676</v>
      </c>
      <c r="B11" s="425">
        <v>40</v>
      </c>
      <c r="C11" s="425">
        <v>62</v>
      </c>
      <c r="D11" s="424">
        <v>40</v>
      </c>
      <c r="E11" s="423">
        <v>31</v>
      </c>
      <c r="F11" s="423">
        <v>31</v>
      </c>
    </row>
    <row r="12" spans="1:6" ht="12.75">
      <c r="A12" s="427" t="s">
        <v>675</v>
      </c>
      <c r="B12" s="425">
        <v>80</v>
      </c>
      <c r="C12" s="425">
        <v>42</v>
      </c>
      <c r="D12" s="424">
        <v>32</v>
      </c>
      <c r="E12" s="423">
        <v>60</v>
      </c>
      <c r="F12" s="423">
        <v>38</v>
      </c>
    </row>
    <row r="13" spans="1:6" ht="12.75">
      <c r="A13" s="427" t="s">
        <v>674</v>
      </c>
      <c r="B13" s="425">
        <v>658</v>
      </c>
      <c r="C13" s="425">
        <v>621</v>
      </c>
      <c r="D13" s="424">
        <v>636</v>
      </c>
      <c r="E13" s="423">
        <v>759</v>
      </c>
      <c r="F13" s="423">
        <v>685</v>
      </c>
    </row>
    <row r="14" spans="1:6" ht="12.75">
      <c r="A14" s="427" t="s">
        <v>673</v>
      </c>
      <c r="B14" s="425">
        <v>15</v>
      </c>
      <c r="C14" s="425">
        <v>18</v>
      </c>
      <c r="D14" s="424">
        <v>24</v>
      </c>
      <c r="E14" s="423">
        <v>24</v>
      </c>
      <c r="F14" s="423">
        <v>20</v>
      </c>
    </row>
    <row r="15" spans="1:6" ht="12.75">
      <c r="A15" s="427" t="s">
        <v>661</v>
      </c>
      <c r="B15" s="425">
        <v>8</v>
      </c>
      <c r="C15" s="425">
        <v>20</v>
      </c>
      <c r="D15" s="424">
        <v>13</v>
      </c>
      <c r="E15" s="423">
        <v>9</v>
      </c>
      <c r="F15" s="423">
        <v>8</v>
      </c>
    </row>
    <row r="16" spans="1:6" ht="12.75">
      <c r="A16" s="427" t="s">
        <v>660</v>
      </c>
      <c r="B16" s="425">
        <v>18</v>
      </c>
      <c r="C16" s="425">
        <v>7</v>
      </c>
      <c r="D16" s="424">
        <v>6</v>
      </c>
      <c r="E16" s="423">
        <v>6</v>
      </c>
      <c r="F16" s="423">
        <v>6</v>
      </c>
    </row>
    <row r="17" spans="1:6" ht="12.75">
      <c r="A17" s="427" t="s">
        <v>672</v>
      </c>
      <c r="B17" s="425">
        <v>603</v>
      </c>
      <c r="C17" s="425">
        <v>1806</v>
      </c>
      <c r="D17" s="424">
        <v>7764</v>
      </c>
      <c r="E17" s="423">
        <v>7181</v>
      </c>
      <c r="F17" s="423">
        <v>8660</v>
      </c>
    </row>
    <row r="18" spans="1:6" ht="12.75">
      <c r="A18" s="427" t="s">
        <v>671</v>
      </c>
      <c r="B18" s="425">
        <v>30</v>
      </c>
      <c r="C18" s="425">
        <v>27</v>
      </c>
      <c r="D18" s="424">
        <v>16</v>
      </c>
      <c r="E18" s="423">
        <v>7</v>
      </c>
      <c r="F18" s="423">
        <v>5</v>
      </c>
    </row>
    <row r="19" spans="1:6" ht="12.75">
      <c r="A19" s="427" t="s">
        <v>670</v>
      </c>
      <c r="B19" s="425">
        <v>2</v>
      </c>
      <c r="C19" s="425">
        <v>3</v>
      </c>
      <c r="D19" s="424">
        <v>1</v>
      </c>
      <c r="E19" s="423">
        <v>4</v>
      </c>
      <c r="F19" s="423">
        <v>7</v>
      </c>
    </row>
    <row r="20" spans="1:6" ht="12.75">
      <c r="A20" s="427" t="s">
        <v>669</v>
      </c>
      <c r="B20" s="425">
        <v>2</v>
      </c>
      <c r="C20" s="425">
        <v>5</v>
      </c>
      <c r="D20" s="428" t="s">
        <v>52</v>
      </c>
      <c r="E20" s="423">
        <v>4</v>
      </c>
      <c r="F20" s="422" t="s">
        <v>52</v>
      </c>
    </row>
    <row r="21" spans="1:6" ht="12.75">
      <c r="A21" s="427" t="s">
        <v>657</v>
      </c>
      <c r="B21" s="425">
        <v>10</v>
      </c>
      <c r="C21" s="425">
        <v>5</v>
      </c>
      <c r="D21" s="424">
        <v>5</v>
      </c>
      <c r="E21" s="423">
        <v>1</v>
      </c>
      <c r="F21" s="423">
        <v>4</v>
      </c>
    </row>
    <row r="22" spans="1:6" ht="12.75">
      <c r="A22" s="432" t="s">
        <v>668</v>
      </c>
      <c r="B22" s="425">
        <v>2</v>
      </c>
      <c r="C22" s="425">
        <v>4</v>
      </c>
      <c r="D22" s="424">
        <v>5</v>
      </c>
      <c r="E22" s="423">
        <v>5</v>
      </c>
      <c r="F22" s="423">
        <v>3</v>
      </c>
    </row>
    <row r="23" spans="1:6" ht="12.75">
      <c r="A23" s="427" t="s">
        <v>667</v>
      </c>
      <c r="B23" s="425">
        <v>19</v>
      </c>
      <c r="C23" s="425">
        <v>20</v>
      </c>
      <c r="D23" s="424">
        <v>46</v>
      </c>
      <c r="E23" s="423">
        <v>66</v>
      </c>
      <c r="F23" s="423">
        <v>59</v>
      </c>
    </row>
    <row r="24" spans="1:6" ht="12.75">
      <c r="A24" s="427" t="s">
        <v>655</v>
      </c>
      <c r="B24" s="425">
        <v>111</v>
      </c>
      <c r="C24" s="425">
        <v>99</v>
      </c>
      <c r="D24" s="424">
        <v>107</v>
      </c>
      <c r="E24" s="423">
        <v>117</v>
      </c>
      <c r="F24" s="423">
        <v>99</v>
      </c>
    </row>
    <row r="25" spans="1:6" ht="12.75">
      <c r="A25" s="427" t="s">
        <v>666</v>
      </c>
      <c r="B25" s="426" t="s">
        <v>52</v>
      </c>
      <c r="C25" s="431" t="s">
        <v>52</v>
      </c>
      <c r="D25" s="428" t="s">
        <v>52</v>
      </c>
      <c r="E25" s="422" t="s">
        <v>52</v>
      </c>
      <c r="F25" s="422" t="s">
        <v>52</v>
      </c>
    </row>
    <row r="26" spans="1:6" ht="12.75">
      <c r="A26" s="427" t="s">
        <v>654</v>
      </c>
      <c r="B26" s="425">
        <v>313</v>
      </c>
      <c r="C26" s="425">
        <v>269</v>
      </c>
      <c r="D26" s="424">
        <v>338</v>
      </c>
      <c r="E26" s="423">
        <v>331</v>
      </c>
      <c r="F26" s="423">
        <v>332</v>
      </c>
    </row>
    <row r="27" spans="1:6" ht="12.75">
      <c r="A27" s="427" t="s">
        <v>653</v>
      </c>
      <c r="B27" s="425">
        <v>72</v>
      </c>
      <c r="C27" s="425">
        <v>46</v>
      </c>
      <c r="D27" s="424">
        <v>49</v>
      </c>
      <c r="E27" s="423">
        <v>50</v>
      </c>
      <c r="F27" s="423">
        <v>48</v>
      </c>
    </row>
    <row r="28" spans="1:6" ht="12.75">
      <c r="A28" s="427" t="s">
        <v>665</v>
      </c>
      <c r="B28" s="425">
        <v>9</v>
      </c>
      <c r="C28" s="425">
        <v>29</v>
      </c>
      <c r="D28" s="424">
        <v>33</v>
      </c>
      <c r="E28" s="423">
        <v>35</v>
      </c>
      <c r="F28" s="423">
        <v>14</v>
      </c>
    </row>
    <row r="29" spans="1:6" ht="12.75">
      <c r="A29" s="427" t="s">
        <v>651</v>
      </c>
      <c r="B29" s="425">
        <v>122</v>
      </c>
      <c r="C29" s="425">
        <v>124</v>
      </c>
      <c r="D29" s="424">
        <v>118</v>
      </c>
      <c r="E29" s="423">
        <v>115</v>
      </c>
      <c r="F29" s="423">
        <v>123</v>
      </c>
    </row>
    <row r="30" spans="1:6" ht="12.75">
      <c r="A30" s="430"/>
      <c r="B30" s="425"/>
      <c r="C30" s="425"/>
      <c r="D30" s="424"/>
      <c r="E30" s="423"/>
      <c r="F30" s="423"/>
    </row>
    <row r="31" spans="1:6" ht="12.75">
      <c r="A31" s="430" t="s">
        <v>664</v>
      </c>
      <c r="B31" s="425"/>
      <c r="C31" s="425"/>
      <c r="D31" s="424"/>
      <c r="E31" s="423"/>
      <c r="F31" s="423"/>
    </row>
    <row r="32" spans="1:6" ht="12.75">
      <c r="A32" s="427" t="s">
        <v>663</v>
      </c>
      <c r="B32" s="425">
        <v>21</v>
      </c>
      <c r="C32" s="425">
        <v>19</v>
      </c>
      <c r="D32" s="424">
        <v>10</v>
      </c>
      <c r="E32" s="423">
        <v>13</v>
      </c>
      <c r="F32" s="423">
        <v>15</v>
      </c>
    </row>
    <row r="33" spans="1:6" ht="12.75">
      <c r="A33" s="427" t="s">
        <v>662</v>
      </c>
      <c r="B33" s="426" t="s">
        <v>650</v>
      </c>
      <c r="C33" s="426" t="s">
        <v>650</v>
      </c>
      <c r="D33" s="428" t="s">
        <v>52</v>
      </c>
      <c r="E33" s="422" t="s">
        <v>650</v>
      </c>
      <c r="F33" s="422" t="s">
        <v>52</v>
      </c>
    </row>
    <row r="34" spans="1:6" ht="12.75">
      <c r="A34" s="427" t="s">
        <v>661</v>
      </c>
      <c r="B34" s="426" t="s">
        <v>52</v>
      </c>
      <c r="C34" s="426" t="s">
        <v>52</v>
      </c>
      <c r="D34" s="428" t="s">
        <v>52</v>
      </c>
      <c r="E34" s="422" t="s">
        <v>52</v>
      </c>
      <c r="F34" s="422" t="s">
        <v>52</v>
      </c>
    </row>
    <row r="35" spans="1:6" ht="12.75">
      <c r="A35" s="427" t="s">
        <v>660</v>
      </c>
      <c r="B35" s="426" t="s">
        <v>650</v>
      </c>
      <c r="C35" s="426" t="s">
        <v>650</v>
      </c>
      <c r="D35" s="424">
        <v>7</v>
      </c>
      <c r="E35" s="422" t="s">
        <v>650</v>
      </c>
      <c r="F35" s="423">
        <v>5</v>
      </c>
    </row>
    <row r="36" spans="1:6" ht="12.75">
      <c r="A36" s="427" t="s">
        <v>659</v>
      </c>
      <c r="B36" s="426" t="s">
        <v>650</v>
      </c>
      <c r="C36" s="426" t="s">
        <v>650</v>
      </c>
      <c r="D36" s="424">
        <v>17</v>
      </c>
      <c r="E36" s="422" t="s">
        <v>650</v>
      </c>
      <c r="F36" s="422" t="s">
        <v>650</v>
      </c>
    </row>
    <row r="37" spans="1:6" ht="12.75">
      <c r="A37" s="429" t="s">
        <v>658</v>
      </c>
      <c r="B37" s="426" t="s">
        <v>52</v>
      </c>
      <c r="C37" s="426" t="s">
        <v>52</v>
      </c>
      <c r="D37" s="428" t="s">
        <v>52</v>
      </c>
      <c r="E37" s="422" t="s">
        <v>52</v>
      </c>
      <c r="F37" s="422" t="s">
        <v>52</v>
      </c>
    </row>
    <row r="38" spans="1:6" ht="12.75">
      <c r="A38" s="427" t="s">
        <v>657</v>
      </c>
      <c r="B38" s="426" t="s">
        <v>52</v>
      </c>
      <c r="C38" s="426" t="s">
        <v>650</v>
      </c>
      <c r="D38" s="428" t="s">
        <v>650</v>
      </c>
      <c r="E38" s="422" t="s">
        <v>650</v>
      </c>
      <c r="F38" s="422" t="s">
        <v>52</v>
      </c>
    </row>
    <row r="39" spans="1:6" ht="12.75">
      <c r="A39" s="427" t="s">
        <v>656</v>
      </c>
      <c r="B39" s="426" t="s">
        <v>52</v>
      </c>
      <c r="C39" s="426" t="s">
        <v>52</v>
      </c>
      <c r="D39" s="428" t="s">
        <v>650</v>
      </c>
      <c r="E39" s="422" t="s">
        <v>52</v>
      </c>
      <c r="F39" s="422" t="s">
        <v>52</v>
      </c>
    </row>
    <row r="40" spans="1:6" ht="12.75">
      <c r="A40" s="427" t="s">
        <v>655</v>
      </c>
      <c r="B40" s="426" t="s">
        <v>650</v>
      </c>
      <c r="C40" s="426" t="s">
        <v>650</v>
      </c>
      <c r="D40" s="428" t="s">
        <v>650</v>
      </c>
      <c r="E40" s="422" t="s">
        <v>650</v>
      </c>
      <c r="F40" s="422" t="s">
        <v>650</v>
      </c>
    </row>
    <row r="41" spans="1:6" ht="12.75">
      <c r="A41" s="427" t="s">
        <v>654</v>
      </c>
      <c r="B41" s="426" t="s">
        <v>650</v>
      </c>
      <c r="C41" s="426" t="s">
        <v>650</v>
      </c>
      <c r="D41" s="428" t="s">
        <v>52</v>
      </c>
      <c r="E41" s="422" t="s">
        <v>650</v>
      </c>
      <c r="F41" s="422" t="s">
        <v>52</v>
      </c>
    </row>
    <row r="42" spans="1:6" ht="12.75">
      <c r="A42" s="427" t="s">
        <v>653</v>
      </c>
      <c r="B42" s="426" t="s">
        <v>52</v>
      </c>
      <c r="C42" s="426" t="s">
        <v>52</v>
      </c>
      <c r="D42" s="428" t="s">
        <v>52</v>
      </c>
      <c r="E42" s="422" t="s">
        <v>52</v>
      </c>
      <c r="F42" s="422" t="s">
        <v>52</v>
      </c>
    </row>
    <row r="43" spans="1:6" ht="12.75">
      <c r="A43" s="427" t="s">
        <v>652</v>
      </c>
      <c r="B43" s="426" t="s">
        <v>52</v>
      </c>
      <c r="C43" s="426" t="s">
        <v>52</v>
      </c>
      <c r="D43" s="428" t="s">
        <v>52</v>
      </c>
      <c r="E43" s="422" t="s">
        <v>52</v>
      </c>
      <c r="F43" s="422" t="s">
        <v>650</v>
      </c>
    </row>
    <row r="44" spans="1:6" ht="12.75">
      <c r="A44" s="427" t="s">
        <v>651</v>
      </c>
      <c r="B44" s="426" t="s">
        <v>650</v>
      </c>
      <c r="C44" s="425">
        <v>7</v>
      </c>
      <c r="D44" s="424">
        <v>6</v>
      </c>
      <c r="E44" s="423">
        <v>5</v>
      </c>
      <c r="F44" s="422" t="s">
        <v>650</v>
      </c>
    </row>
    <row r="45" spans="1:6" ht="12.75">
      <c r="A45" s="421"/>
      <c r="B45" s="420"/>
      <c r="C45" s="420"/>
      <c r="D45" s="419"/>
      <c r="E45" s="419"/>
      <c r="F45" s="419"/>
    </row>
    <row r="47" ht="12.75">
      <c r="A47" s="414" t="s">
        <v>649</v>
      </c>
    </row>
    <row r="48" spans="1:6" ht="15.75">
      <c r="A48" s="418" t="s">
        <v>648</v>
      </c>
      <c r="B48" s="417"/>
      <c r="C48" s="417"/>
      <c r="D48" s="417"/>
      <c r="E48" s="417"/>
      <c r="F48" s="417"/>
    </row>
    <row r="50" spans="1:6" ht="12.75">
      <c r="A50" s="415" t="s">
        <v>647</v>
      </c>
      <c r="B50" s="411"/>
      <c r="C50" s="411"/>
      <c r="D50" s="411"/>
      <c r="E50" s="411"/>
      <c r="F50" s="411"/>
    </row>
    <row r="51" spans="1:6" ht="12.75">
      <c r="A51" s="415" t="s">
        <v>646</v>
      </c>
      <c r="B51" s="411"/>
      <c r="C51" s="411"/>
      <c r="D51" s="411"/>
      <c r="E51" s="411"/>
      <c r="F51" s="411"/>
    </row>
    <row r="52" spans="1:6" ht="12.75">
      <c r="A52" s="415" t="s">
        <v>645</v>
      </c>
      <c r="B52" s="411"/>
      <c r="C52" s="411"/>
      <c r="D52" s="411"/>
      <c r="E52" s="411"/>
      <c r="F52" s="411"/>
    </row>
    <row r="53" spans="1:6" ht="12.75">
      <c r="A53" s="415" t="s">
        <v>644</v>
      </c>
      <c r="B53" s="411"/>
      <c r="C53" s="411"/>
      <c r="D53" s="411"/>
      <c r="E53" s="411"/>
      <c r="F53" s="411"/>
    </row>
    <row r="54" spans="1:6" ht="12.75">
      <c r="A54" s="414" t="s">
        <v>643</v>
      </c>
      <c r="B54" s="411"/>
      <c r="C54" s="411"/>
      <c r="D54" s="411"/>
      <c r="E54" s="411"/>
      <c r="F54" s="411"/>
    </row>
    <row r="55" spans="1:6" ht="12.75">
      <c r="A55" s="414" t="s">
        <v>642</v>
      </c>
      <c r="B55" s="411"/>
      <c r="C55" s="411"/>
      <c r="D55" s="411"/>
      <c r="E55" s="411"/>
      <c r="F55" s="411"/>
    </row>
    <row r="56" spans="1:6" ht="12.75">
      <c r="A56" s="415" t="s">
        <v>641</v>
      </c>
      <c r="B56" s="411"/>
      <c r="C56" s="411"/>
      <c r="D56" s="411"/>
      <c r="E56" s="411"/>
      <c r="F56" s="411"/>
    </row>
    <row r="57" spans="1:6" ht="12.75">
      <c r="A57" s="414" t="s">
        <v>640</v>
      </c>
      <c r="B57" s="411"/>
      <c r="C57" s="411"/>
      <c r="D57" s="411"/>
      <c r="E57" s="411"/>
      <c r="F57" s="411"/>
    </row>
    <row r="58" spans="1:6" ht="12.75">
      <c r="A58" s="414" t="s">
        <v>639</v>
      </c>
      <c r="B58" s="411"/>
      <c r="C58" s="411"/>
      <c r="D58" s="411"/>
      <c r="E58" s="411"/>
      <c r="F58" s="411"/>
    </row>
    <row r="59" spans="1:6" ht="12.75">
      <c r="A59" s="416" t="s">
        <v>638</v>
      </c>
      <c r="B59" s="411"/>
      <c r="C59" s="411"/>
      <c r="D59" s="411"/>
      <c r="E59" s="411"/>
      <c r="F59" s="411"/>
    </row>
    <row r="60" spans="1:6" ht="12.75">
      <c r="A60" s="416" t="s">
        <v>637</v>
      </c>
      <c r="B60" s="411"/>
      <c r="C60" s="411"/>
      <c r="D60" s="411"/>
      <c r="E60" s="411"/>
      <c r="F60" s="411"/>
    </row>
    <row r="61" spans="1:6" ht="12.75">
      <c r="A61" s="415" t="s">
        <v>636</v>
      </c>
      <c r="B61" s="411"/>
      <c r="C61" s="411"/>
      <c r="D61" s="411"/>
      <c r="E61" s="411"/>
      <c r="F61" s="411"/>
    </row>
    <row r="62" spans="1:6" ht="12.75">
      <c r="A62" s="414" t="s">
        <v>635</v>
      </c>
      <c r="B62" s="411"/>
      <c r="C62" s="411"/>
      <c r="D62" s="411"/>
      <c r="E62" s="411"/>
      <c r="F62" s="411"/>
    </row>
    <row r="63" spans="1:6" ht="12.75">
      <c r="A63" s="413" t="s">
        <v>634</v>
      </c>
      <c r="B63" s="411"/>
      <c r="C63" s="411"/>
      <c r="D63" s="411"/>
      <c r="E63" s="411"/>
      <c r="F63" s="411"/>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2012&amp;R&amp;"Arial"&amp;9      http://dbedt.hawaii.gov/</oddFooter>
  </headerFooter>
  <rowBreaks count="1" manualBreakCount="1">
    <brk id="47" max="255" man="1"/>
  </rowBreaks>
</worksheet>
</file>

<file path=xl/worksheets/sheet26.xml><?xml version="1.0" encoding="utf-8"?>
<worksheet xmlns="http://schemas.openxmlformats.org/spreadsheetml/2006/main" xmlns:r="http://schemas.openxmlformats.org/officeDocument/2006/relationships">
  <dimension ref="A1:G89"/>
  <sheetViews>
    <sheetView zoomScalePageLayoutView="0" workbookViewId="0" topLeftCell="A1">
      <selection activeCell="A1" sqref="A1"/>
    </sheetView>
  </sheetViews>
  <sheetFormatPr defaultColWidth="9.140625" defaultRowHeight="12.75"/>
  <cols>
    <col min="1" max="1" width="19.57421875" style="0" customWidth="1"/>
    <col min="2" max="2" width="12.7109375" style="0" customWidth="1"/>
    <col min="3" max="6" width="12.421875" style="0" customWidth="1"/>
  </cols>
  <sheetData>
    <row r="1" spans="1:7" ht="15.75">
      <c r="A1" s="447" t="s">
        <v>700</v>
      </c>
      <c r="B1" s="446"/>
      <c r="C1" s="446"/>
      <c r="D1" s="446"/>
      <c r="E1" s="446"/>
      <c r="F1" s="446"/>
      <c r="G1" s="445"/>
    </row>
    <row r="2" spans="1:7" ht="15.75">
      <c r="A2" s="447" t="s">
        <v>755</v>
      </c>
      <c r="B2" s="446"/>
      <c r="C2" s="446"/>
      <c r="D2" s="446"/>
      <c r="E2" s="446"/>
      <c r="F2" s="446"/>
      <c r="G2" s="445"/>
    </row>
    <row r="3" spans="1:7" ht="15.75">
      <c r="A3" s="447" t="s">
        <v>3</v>
      </c>
      <c r="B3" s="446"/>
      <c r="C3" s="446"/>
      <c r="D3" s="446"/>
      <c r="E3" s="446"/>
      <c r="F3" s="446"/>
      <c r="G3" s="445"/>
    </row>
    <row r="4" spans="1:7" ht="12.75">
      <c r="A4" s="473" t="s">
        <v>754</v>
      </c>
      <c r="B4" s="471"/>
      <c r="C4" s="471"/>
      <c r="D4" s="471"/>
      <c r="E4" s="471"/>
      <c r="F4" s="471"/>
      <c r="G4" s="442"/>
    </row>
    <row r="5" spans="1:7" ht="12.75">
      <c r="A5" s="472" t="s">
        <v>753</v>
      </c>
      <c r="B5" s="471"/>
      <c r="C5" s="471"/>
      <c r="D5" s="471"/>
      <c r="E5" s="471"/>
      <c r="F5" s="471"/>
      <c r="G5" s="442"/>
    </row>
    <row r="6" spans="1:7" ht="12.75">
      <c r="A6" s="472" t="s">
        <v>752</v>
      </c>
      <c r="B6" s="471"/>
      <c r="C6" s="471"/>
      <c r="D6" s="471"/>
      <c r="E6" s="471"/>
      <c r="F6" s="471"/>
      <c r="G6" s="442"/>
    </row>
    <row r="7" spans="1:7" ht="12.75">
      <c r="A7" s="472" t="s">
        <v>751</v>
      </c>
      <c r="B7" s="471"/>
      <c r="C7" s="471"/>
      <c r="D7" s="471"/>
      <c r="E7" s="471"/>
      <c r="F7" s="471"/>
      <c r="G7" s="442"/>
    </row>
    <row r="8" spans="1:7" ht="12.75">
      <c r="A8" s="472" t="s">
        <v>750</v>
      </c>
      <c r="B8" s="471"/>
      <c r="C8" s="471"/>
      <c r="D8" s="471"/>
      <c r="E8" s="471"/>
      <c r="F8" s="471"/>
      <c r="G8" s="442"/>
    </row>
    <row r="9" spans="1:7" ht="13.5" thickBot="1">
      <c r="A9" s="442"/>
      <c r="B9" s="442"/>
      <c r="C9" s="442"/>
      <c r="D9" s="442"/>
      <c r="E9" s="442"/>
      <c r="F9" s="442"/>
      <c r="G9" s="442"/>
    </row>
    <row r="10" spans="1:7" ht="24" customHeight="1" thickTop="1">
      <c r="A10" s="469" t="s">
        <v>749</v>
      </c>
      <c r="B10" s="470" t="s">
        <v>748</v>
      </c>
      <c r="C10" s="469" t="s">
        <v>280</v>
      </c>
      <c r="D10" s="468" t="s">
        <v>121</v>
      </c>
      <c r="E10" s="468" t="s">
        <v>279</v>
      </c>
      <c r="F10" s="467" t="s">
        <v>747</v>
      </c>
      <c r="G10" s="466"/>
    </row>
    <row r="11" spans="1:7" ht="12.75">
      <c r="A11" s="325"/>
      <c r="B11" s="465"/>
      <c r="C11" s="325"/>
      <c r="D11" s="464"/>
      <c r="E11" s="464"/>
      <c r="F11" s="463"/>
      <c r="G11" s="442"/>
    </row>
    <row r="12" spans="1:7" ht="12.75">
      <c r="A12" s="325" t="s">
        <v>746</v>
      </c>
      <c r="B12" s="454">
        <v>1.3</v>
      </c>
      <c r="C12" s="453">
        <v>1.3</v>
      </c>
      <c r="D12" s="453">
        <v>0.8</v>
      </c>
      <c r="E12" s="453">
        <v>0.4</v>
      </c>
      <c r="F12" s="452">
        <v>2.3</v>
      </c>
      <c r="G12" s="442"/>
    </row>
    <row r="13" spans="1:7" ht="12.75">
      <c r="A13" s="459" t="s">
        <v>3</v>
      </c>
      <c r="B13" s="462" t="s">
        <v>745</v>
      </c>
      <c r="C13" s="461" t="s">
        <v>744</v>
      </c>
      <c r="D13" s="461" t="s">
        <v>743</v>
      </c>
      <c r="E13" s="461" t="s">
        <v>742</v>
      </c>
      <c r="F13" s="460" t="s">
        <v>741</v>
      </c>
      <c r="G13" s="442"/>
    </row>
    <row r="14" spans="1:7" ht="12.75">
      <c r="A14" s="459"/>
      <c r="B14" s="458"/>
      <c r="C14" s="457"/>
      <c r="D14" s="457"/>
      <c r="E14" s="457"/>
      <c r="F14" s="456"/>
      <c r="G14" s="442"/>
    </row>
    <row r="15" spans="1:7" ht="12.75">
      <c r="A15" s="455" t="s">
        <v>740</v>
      </c>
      <c r="B15" s="454">
        <v>20.4</v>
      </c>
      <c r="C15" s="453">
        <v>20.3</v>
      </c>
      <c r="D15" s="453">
        <v>21.5</v>
      </c>
      <c r="E15" s="453">
        <v>16.2</v>
      </c>
      <c r="F15" s="452">
        <v>21.5</v>
      </c>
      <c r="G15" s="442"/>
    </row>
    <row r="16" spans="1:7" ht="12.75">
      <c r="A16" s="459" t="s">
        <v>3</v>
      </c>
      <c r="B16" s="462" t="s">
        <v>739</v>
      </c>
      <c r="C16" s="461" t="s">
        <v>738</v>
      </c>
      <c r="D16" s="461" t="s">
        <v>737</v>
      </c>
      <c r="E16" s="461" t="s">
        <v>736</v>
      </c>
      <c r="F16" s="460" t="s">
        <v>735</v>
      </c>
      <c r="G16" s="442"/>
    </row>
    <row r="17" spans="1:7" ht="12.75">
      <c r="A17" s="459"/>
      <c r="B17" s="458"/>
      <c r="C17" s="457"/>
      <c r="D17" s="457"/>
      <c r="E17" s="457"/>
      <c r="F17" s="456"/>
      <c r="G17" s="442"/>
    </row>
    <row r="18" spans="1:7" ht="12.75">
      <c r="A18" s="325" t="s">
        <v>734</v>
      </c>
      <c r="B18" s="454">
        <v>27.8</v>
      </c>
      <c r="C18" s="453">
        <v>29</v>
      </c>
      <c r="D18" s="453">
        <v>25.1</v>
      </c>
      <c r="E18" s="453">
        <v>24.9</v>
      </c>
      <c r="F18" s="452">
        <v>25.8</v>
      </c>
      <c r="G18" s="442"/>
    </row>
    <row r="19" spans="1:7" ht="12.75">
      <c r="A19" s="459" t="s">
        <v>3</v>
      </c>
      <c r="B19" s="462" t="s">
        <v>733</v>
      </c>
      <c r="C19" s="461" t="s">
        <v>732</v>
      </c>
      <c r="D19" s="461" t="s">
        <v>731</v>
      </c>
      <c r="E19" s="461" t="s">
        <v>730</v>
      </c>
      <c r="F19" s="460" t="s">
        <v>729</v>
      </c>
      <c r="G19" s="442"/>
    </row>
    <row r="20" spans="1:7" ht="12.75">
      <c r="A20" s="459"/>
      <c r="B20" s="458"/>
      <c r="C20" s="457"/>
      <c r="D20" s="457"/>
      <c r="E20" s="457"/>
      <c r="F20" s="456"/>
      <c r="G20" s="442"/>
    </row>
    <row r="21" spans="1:7" ht="12.75">
      <c r="A21" s="455" t="s">
        <v>728</v>
      </c>
      <c r="B21" s="454">
        <v>29.3</v>
      </c>
      <c r="C21" s="453">
        <v>30.1</v>
      </c>
      <c r="D21" s="453">
        <v>29.4</v>
      </c>
      <c r="E21" s="453">
        <v>27.6</v>
      </c>
      <c r="F21" s="452">
        <v>25.8</v>
      </c>
      <c r="G21" s="442"/>
    </row>
    <row r="22" spans="1:7" ht="12.75">
      <c r="A22" s="459"/>
      <c r="B22" s="458"/>
      <c r="C22" s="457"/>
      <c r="D22" s="457"/>
      <c r="E22" s="457"/>
      <c r="F22" s="456"/>
      <c r="G22" s="442"/>
    </row>
    <row r="23" spans="1:7" ht="12.75">
      <c r="A23" s="455" t="s">
        <v>727</v>
      </c>
      <c r="B23" s="454">
        <v>20.6</v>
      </c>
      <c r="C23" s="453">
        <v>21.1</v>
      </c>
      <c r="D23" s="453">
        <v>20.4</v>
      </c>
      <c r="E23" s="453">
        <v>17</v>
      </c>
      <c r="F23" s="452">
        <v>19.1</v>
      </c>
      <c r="G23" s="442"/>
    </row>
    <row r="24" spans="1:7" ht="12.75">
      <c r="A24" s="459" t="s">
        <v>3</v>
      </c>
      <c r="B24" s="462" t="s">
        <v>726</v>
      </c>
      <c r="C24" s="461" t="s">
        <v>725</v>
      </c>
      <c r="D24" s="461" t="s">
        <v>724</v>
      </c>
      <c r="E24" s="461" t="s">
        <v>723</v>
      </c>
      <c r="F24" s="460" t="s">
        <v>722</v>
      </c>
      <c r="G24" s="442"/>
    </row>
    <row r="25" spans="1:7" ht="12.75">
      <c r="A25" s="459"/>
      <c r="B25" s="458"/>
      <c r="C25" s="457"/>
      <c r="D25" s="457"/>
      <c r="E25" s="457"/>
      <c r="F25" s="456"/>
      <c r="G25" s="442"/>
    </row>
    <row r="26" spans="1:7" ht="12.75">
      <c r="A26" s="455" t="s">
        <v>721</v>
      </c>
      <c r="B26" s="454">
        <v>80.6</v>
      </c>
      <c r="C26" s="453">
        <v>81.7</v>
      </c>
      <c r="D26" s="453">
        <v>79.6</v>
      </c>
      <c r="E26" s="453">
        <v>75.7</v>
      </c>
      <c r="F26" s="452">
        <v>79.3</v>
      </c>
      <c r="G26" s="442"/>
    </row>
    <row r="27" spans="1:7" ht="12.75">
      <c r="A27" s="459"/>
      <c r="B27" s="454"/>
      <c r="C27" s="453"/>
      <c r="D27" s="453"/>
      <c r="E27" s="453"/>
      <c r="F27" s="452"/>
      <c r="G27" s="442"/>
    </row>
    <row r="28" spans="1:7" ht="12.75">
      <c r="A28" s="455" t="s">
        <v>720</v>
      </c>
      <c r="B28" s="454">
        <v>9.2</v>
      </c>
      <c r="C28" s="453">
        <v>9.5</v>
      </c>
      <c r="D28" s="453">
        <v>7.4</v>
      </c>
      <c r="E28" s="453">
        <v>9.9</v>
      </c>
      <c r="F28" s="452">
        <v>9.5</v>
      </c>
      <c r="G28" s="442"/>
    </row>
    <row r="29" spans="1:7" ht="12.75">
      <c r="A29" s="459"/>
      <c r="B29" s="458"/>
      <c r="C29" s="457"/>
      <c r="D29" s="457"/>
      <c r="E29" s="457"/>
      <c r="F29" s="456"/>
      <c r="G29" s="442"/>
    </row>
    <row r="30" spans="1:7" ht="12.75">
      <c r="A30" s="455" t="s">
        <v>719</v>
      </c>
      <c r="B30" s="454">
        <v>16.2</v>
      </c>
      <c r="C30" s="453">
        <v>16.3</v>
      </c>
      <c r="D30" s="453">
        <v>16.8</v>
      </c>
      <c r="E30" s="453">
        <v>14.9</v>
      </c>
      <c r="F30" s="452">
        <v>15.4</v>
      </c>
      <c r="G30" s="442"/>
    </row>
    <row r="31" spans="1:7" ht="12.75">
      <c r="A31" s="459" t="s">
        <v>3</v>
      </c>
      <c r="B31" s="462" t="s">
        <v>718</v>
      </c>
      <c r="C31" s="461" t="s">
        <v>717</v>
      </c>
      <c r="D31" s="461" t="s">
        <v>716</v>
      </c>
      <c r="E31" s="461" t="s">
        <v>715</v>
      </c>
      <c r="F31" s="460" t="s">
        <v>714</v>
      </c>
      <c r="G31" s="442"/>
    </row>
    <row r="32" spans="1:7" ht="12.75">
      <c r="A32" s="459"/>
      <c r="B32" s="458"/>
      <c r="C32" s="457"/>
      <c r="D32" s="457"/>
      <c r="E32" s="457"/>
      <c r="F32" s="456"/>
      <c r="G32" s="442"/>
    </row>
    <row r="33" spans="1:7" ht="12.75">
      <c r="A33" s="325" t="s">
        <v>713</v>
      </c>
      <c r="B33" s="454">
        <v>16.8</v>
      </c>
      <c r="C33" s="453">
        <v>16.5</v>
      </c>
      <c r="D33" s="453">
        <v>19.1</v>
      </c>
      <c r="E33" s="453">
        <v>19.9</v>
      </c>
      <c r="F33" s="452">
        <v>14.8</v>
      </c>
      <c r="G33" s="442"/>
    </row>
    <row r="34" spans="1:7" ht="12.75">
      <c r="A34" s="459" t="s">
        <v>3</v>
      </c>
      <c r="B34" s="462" t="s">
        <v>712</v>
      </c>
      <c r="C34" s="461" t="s">
        <v>711</v>
      </c>
      <c r="D34" s="461" t="s">
        <v>710</v>
      </c>
      <c r="E34" s="461" t="s">
        <v>709</v>
      </c>
      <c r="F34" s="460" t="s">
        <v>708</v>
      </c>
      <c r="G34" s="442"/>
    </row>
    <row r="35" spans="1:7" ht="12.75">
      <c r="A35" s="459"/>
      <c r="B35" s="458"/>
      <c r="C35" s="457"/>
      <c r="D35" s="457"/>
      <c r="E35" s="457"/>
      <c r="F35" s="456"/>
      <c r="G35" s="442"/>
    </row>
    <row r="36" spans="1:7" ht="12.75">
      <c r="A36" s="455" t="s">
        <v>707</v>
      </c>
      <c r="B36" s="454">
        <v>32.8</v>
      </c>
      <c r="C36" s="453">
        <v>33.1</v>
      </c>
      <c r="D36" s="453">
        <v>33.6</v>
      </c>
      <c r="E36" s="453">
        <v>32.3</v>
      </c>
      <c r="F36" s="452">
        <v>30.1</v>
      </c>
      <c r="G36" s="442"/>
    </row>
    <row r="37" spans="1:7" ht="12.75">
      <c r="A37" s="459" t="s">
        <v>3</v>
      </c>
      <c r="B37" s="462" t="s">
        <v>706</v>
      </c>
      <c r="C37" s="461" t="s">
        <v>705</v>
      </c>
      <c r="D37" s="461" t="s">
        <v>704</v>
      </c>
      <c r="E37" s="461" t="s">
        <v>703</v>
      </c>
      <c r="F37" s="460" t="s">
        <v>702</v>
      </c>
      <c r="G37" s="442"/>
    </row>
    <row r="38" spans="1:7" ht="12.75">
      <c r="A38" s="459"/>
      <c r="B38" s="458"/>
      <c r="C38" s="457"/>
      <c r="D38" s="457"/>
      <c r="E38" s="457"/>
      <c r="F38" s="456"/>
      <c r="G38" s="442"/>
    </row>
    <row r="39" spans="1:7" ht="12.75">
      <c r="A39" s="455" t="s">
        <v>701</v>
      </c>
      <c r="B39" s="454">
        <f>13.5+4.8+2.9</f>
        <v>21.2</v>
      </c>
      <c r="C39" s="453">
        <v>21.1</v>
      </c>
      <c r="D39" s="453">
        <v>23.4</v>
      </c>
      <c r="E39" s="453">
        <v>18</v>
      </c>
      <c r="F39" s="452">
        <v>21.3</v>
      </c>
      <c r="G39" s="442"/>
    </row>
    <row r="40" spans="1:7" ht="12.75">
      <c r="A40" s="451"/>
      <c r="B40" s="450"/>
      <c r="C40" s="449"/>
      <c r="D40" s="449"/>
      <c r="E40" s="449"/>
      <c r="F40" s="448"/>
      <c r="G40" s="442"/>
    </row>
    <row r="41" spans="1:7" ht="12.75">
      <c r="A41" s="442"/>
      <c r="B41" s="442"/>
      <c r="C41" s="442"/>
      <c r="D41" s="442"/>
      <c r="E41" s="442"/>
      <c r="F41" s="442"/>
      <c r="G41" s="442"/>
    </row>
    <row r="42" spans="1:7" ht="12.75">
      <c r="A42" s="441" t="s">
        <v>649</v>
      </c>
      <c r="B42" s="442"/>
      <c r="C42" s="442"/>
      <c r="D42" s="442"/>
      <c r="E42" s="442"/>
      <c r="F42" s="442"/>
      <c r="G42" s="442"/>
    </row>
    <row r="43" spans="1:7" ht="12.75">
      <c r="A43" s="442"/>
      <c r="B43" s="442"/>
      <c r="C43" s="442"/>
      <c r="D43" s="442"/>
      <c r="E43" s="442"/>
      <c r="F43" s="442"/>
      <c r="G43" s="442"/>
    </row>
    <row r="44" spans="1:7" ht="12.75">
      <c r="A44" s="442"/>
      <c r="B44" s="442"/>
      <c r="C44" s="442"/>
      <c r="D44" s="442"/>
      <c r="E44" s="442"/>
      <c r="F44" s="442"/>
      <c r="G44" s="442"/>
    </row>
    <row r="45" spans="1:7" ht="12.75">
      <c r="A45" s="442"/>
      <c r="B45" s="442"/>
      <c r="C45" s="442"/>
      <c r="D45" s="442"/>
      <c r="E45" s="442"/>
      <c r="F45" s="442"/>
      <c r="G45" s="442"/>
    </row>
    <row r="46" spans="1:7" ht="12.75">
      <c r="A46" s="442"/>
      <c r="B46" s="442"/>
      <c r="C46" s="442"/>
      <c r="D46" s="442"/>
      <c r="E46" s="442"/>
      <c r="F46" s="442"/>
      <c r="G46" s="442"/>
    </row>
    <row r="47" spans="1:7" ht="12.75">
      <c r="A47" s="442"/>
      <c r="B47" s="442"/>
      <c r="C47" s="442"/>
      <c r="D47" s="442"/>
      <c r="E47" s="442"/>
      <c r="F47" s="442"/>
      <c r="G47" s="442"/>
    </row>
    <row r="48" spans="1:7" ht="12.75">
      <c r="A48" s="442"/>
      <c r="B48" s="442"/>
      <c r="C48" s="442"/>
      <c r="D48" s="442"/>
      <c r="E48" s="442"/>
      <c r="F48" s="442"/>
      <c r="G48" s="442"/>
    </row>
    <row r="49" spans="1:7" ht="12.75">
      <c r="A49" s="442"/>
      <c r="B49" s="442"/>
      <c r="C49" s="442"/>
      <c r="D49" s="442"/>
      <c r="E49" s="442"/>
      <c r="F49" s="442"/>
      <c r="G49" s="442"/>
    </row>
    <row r="50" spans="1:7" ht="12.75">
      <c r="A50" s="442"/>
      <c r="B50" s="442"/>
      <c r="C50" s="442"/>
      <c r="D50" s="442"/>
      <c r="E50" s="442"/>
      <c r="F50" s="442"/>
      <c r="G50" s="442"/>
    </row>
    <row r="51" spans="1:7" ht="15.75">
      <c r="A51" s="447" t="s">
        <v>700</v>
      </c>
      <c r="B51" s="446"/>
      <c r="C51" s="446"/>
      <c r="D51" s="446"/>
      <c r="E51" s="446"/>
      <c r="F51" s="446"/>
      <c r="G51" s="445"/>
    </row>
    <row r="52" spans="1:7" ht="15.75">
      <c r="A52" s="447" t="s">
        <v>699</v>
      </c>
      <c r="B52" s="446"/>
      <c r="C52" s="446"/>
      <c r="D52" s="446"/>
      <c r="E52" s="446"/>
      <c r="F52" s="446"/>
      <c r="G52" s="445"/>
    </row>
    <row r="53" spans="1:7" ht="15.75">
      <c r="A53" s="447"/>
      <c r="B53" s="446"/>
      <c r="C53" s="446"/>
      <c r="D53" s="446"/>
      <c r="E53" s="446"/>
      <c r="F53" s="446"/>
      <c r="G53" s="445"/>
    </row>
    <row r="54" spans="1:7" ht="12.75">
      <c r="A54" s="441" t="s">
        <v>698</v>
      </c>
      <c r="B54" s="442"/>
      <c r="C54" s="442"/>
      <c r="D54" s="442"/>
      <c r="E54" s="442"/>
      <c r="F54" s="442"/>
      <c r="G54" s="442"/>
    </row>
    <row r="55" spans="1:7" ht="12.75">
      <c r="A55" s="441" t="s">
        <v>697</v>
      </c>
      <c r="B55" s="442"/>
      <c r="C55" s="442"/>
      <c r="D55" s="442"/>
      <c r="E55" s="442"/>
      <c r="F55" s="442"/>
      <c r="G55" s="442"/>
    </row>
    <row r="56" spans="1:7" ht="12.75">
      <c r="A56" s="441" t="s">
        <v>696</v>
      </c>
      <c r="B56" s="442"/>
      <c r="C56" s="442"/>
      <c r="D56" s="442"/>
      <c r="E56" s="442"/>
      <c r="F56" s="442"/>
      <c r="G56" s="442"/>
    </row>
    <row r="57" spans="1:7" ht="12.75">
      <c r="A57" s="441" t="s">
        <v>695</v>
      </c>
      <c r="B57" s="442"/>
      <c r="C57" s="442"/>
      <c r="D57" s="442"/>
      <c r="E57" s="442"/>
      <c r="F57" s="442"/>
      <c r="G57" s="442"/>
    </row>
    <row r="58" spans="1:7" ht="12.75">
      <c r="A58" s="441" t="s">
        <v>694</v>
      </c>
      <c r="B58" s="442"/>
      <c r="C58" s="442"/>
      <c r="D58" s="442"/>
      <c r="E58" s="442"/>
      <c r="F58" s="442"/>
      <c r="G58" s="442"/>
    </row>
    <row r="59" spans="1:7" ht="12.75">
      <c r="A59" s="441" t="s">
        <v>693</v>
      </c>
      <c r="B59" s="442"/>
      <c r="C59" s="442"/>
      <c r="D59" s="442"/>
      <c r="E59" s="442"/>
      <c r="F59" s="442"/>
      <c r="G59" s="442"/>
    </row>
    <row r="60" spans="1:6" ht="12.75">
      <c r="A60" s="441" t="s">
        <v>692</v>
      </c>
      <c r="B60" s="442"/>
      <c r="C60" s="442"/>
      <c r="D60" s="442"/>
      <c r="E60" s="442"/>
      <c r="F60" s="442"/>
    </row>
    <row r="61" spans="1:7" ht="12.75">
      <c r="A61" s="441" t="s">
        <v>691</v>
      </c>
      <c r="B61" s="442"/>
      <c r="C61" s="442"/>
      <c r="D61" s="442"/>
      <c r="E61" s="442"/>
      <c r="F61" s="442"/>
      <c r="G61" s="442"/>
    </row>
    <row r="62" spans="1:7" ht="12.75">
      <c r="A62" s="441" t="s">
        <v>690</v>
      </c>
      <c r="B62" s="442"/>
      <c r="C62" s="442"/>
      <c r="D62" s="442"/>
      <c r="E62" s="442"/>
      <c r="F62" s="442"/>
      <c r="G62" s="442"/>
    </row>
    <row r="63" spans="1:7" ht="12.75">
      <c r="A63" s="441" t="s">
        <v>689</v>
      </c>
      <c r="B63" s="442"/>
      <c r="C63" s="442"/>
      <c r="D63" s="442"/>
      <c r="E63" s="442"/>
      <c r="F63" s="442"/>
      <c r="G63" s="442"/>
    </row>
    <row r="64" spans="1:7" ht="12.75">
      <c r="A64" s="441" t="s">
        <v>688</v>
      </c>
      <c r="B64" s="442"/>
      <c r="C64" s="442"/>
      <c r="D64" s="442"/>
      <c r="E64" s="442"/>
      <c r="F64" s="442"/>
      <c r="G64" s="442"/>
    </row>
    <row r="65" spans="1:7" ht="12.75">
      <c r="A65" s="441" t="s">
        <v>687</v>
      </c>
      <c r="B65" s="442"/>
      <c r="C65" s="442"/>
      <c r="D65" s="442"/>
      <c r="E65" s="442"/>
      <c r="F65" s="442"/>
      <c r="G65" s="442"/>
    </row>
    <row r="66" spans="1:7" ht="12.75">
      <c r="A66" s="441" t="s">
        <v>686</v>
      </c>
      <c r="B66" s="442"/>
      <c r="C66" s="442"/>
      <c r="D66" s="442"/>
      <c r="E66" s="442"/>
      <c r="F66" s="442"/>
      <c r="G66" s="442"/>
    </row>
    <row r="67" spans="1:7" ht="12.75">
      <c r="A67" s="441" t="s">
        <v>685</v>
      </c>
      <c r="B67" s="442"/>
      <c r="C67" s="442"/>
      <c r="D67" s="442"/>
      <c r="E67" s="442"/>
      <c r="F67" s="442"/>
      <c r="G67" s="442"/>
    </row>
    <row r="68" spans="1:7" ht="12.75">
      <c r="A68" s="441" t="s">
        <v>684</v>
      </c>
      <c r="B68" s="441"/>
      <c r="C68" s="441"/>
      <c r="D68" s="441"/>
      <c r="E68" s="441"/>
      <c r="F68" s="441"/>
      <c r="G68" s="441"/>
    </row>
    <row r="69" spans="1:7" ht="12.75">
      <c r="A69" s="441" t="s">
        <v>683</v>
      </c>
      <c r="B69" s="441"/>
      <c r="C69" s="444" t="s">
        <v>3</v>
      </c>
      <c r="D69" s="441"/>
      <c r="E69" s="441"/>
      <c r="F69" s="441"/>
      <c r="G69" s="441"/>
    </row>
    <row r="70" spans="1:7" ht="12.75">
      <c r="A70" s="442"/>
      <c r="B70" s="442"/>
      <c r="C70" s="442"/>
      <c r="D70" s="442"/>
      <c r="E70" s="442"/>
      <c r="F70" s="442"/>
      <c r="G70" s="442"/>
    </row>
    <row r="71" spans="1:7" ht="12.75">
      <c r="A71" s="441"/>
      <c r="B71" s="442"/>
      <c r="C71" s="442"/>
      <c r="D71" s="442"/>
      <c r="E71" s="442"/>
      <c r="F71" s="442"/>
      <c r="G71" s="442"/>
    </row>
    <row r="72" spans="1:7" ht="12.75">
      <c r="A72" s="443"/>
      <c r="B72" s="442"/>
      <c r="C72" s="442"/>
      <c r="D72" s="442"/>
      <c r="E72" s="442"/>
      <c r="F72" s="442"/>
      <c r="G72" s="442"/>
    </row>
    <row r="73" spans="1:7" ht="12.75">
      <c r="A73" s="441"/>
      <c r="B73" s="442"/>
      <c r="C73" s="442"/>
      <c r="D73" s="442"/>
      <c r="E73" s="442"/>
      <c r="F73" s="442"/>
      <c r="G73" s="442"/>
    </row>
    <row r="74" spans="1:7" ht="12.75">
      <c r="A74" s="441"/>
      <c r="B74" s="442"/>
      <c r="C74" s="442"/>
      <c r="D74" s="442"/>
      <c r="E74" s="442"/>
      <c r="F74" s="442"/>
      <c r="G74" s="442"/>
    </row>
    <row r="75" spans="1:7" ht="12.75">
      <c r="A75" s="441"/>
      <c r="B75" s="442"/>
      <c r="C75" s="442"/>
      <c r="D75" s="442"/>
      <c r="E75" s="442"/>
      <c r="F75" s="442"/>
      <c r="G75" s="442"/>
    </row>
    <row r="76" ht="12.75">
      <c r="A76" s="441"/>
    </row>
    <row r="77" ht="12.75">
      <c r="A77" s="441"/>
    </row>
    <row r="78" ht="12.75">
      <c r="A78" s="441"/>
    </row>
    <row r="79" ht="12.75">
      <c r="A79" s="441"/>
    </row>
    <row r="80" ht="12.75">
      <c r="A80" s="441"/>
    </row>
    <row r="81" ht="12.75">
      <c r="A81" s="441"/>
    </row>
    <row r="82" ht="12.75">
      <c r="A82" s="441"/>
    </row>
    <row r="83" ht="12.75">
      <c r="A83" s="441"/>
    </row>
    <row r="84" ht="12.75">
      <c r="A84" s="441"/>
    </row>
    <row r="85" ht="12.75">
      <c r="A85" s="441"/>
    </row>
    <row r="86" ht="12.75">
      <c r="A86" s="441"/>
    </row>
    <row r="87" ht="12.75">
      <c r="A87" s="441"/>
    </row>
    <row r="88" ht="12.75">
      <c r="A88" s="441"/>
    </row>
    <row r="89" ht="12.75">
      <c r="A89" s="441"/>
    </row>
  </sheetData>
  <sheetProtection/>
  <printOptions horizontalCentered="1"/>
  <pageMargins left="1" right="1" top="1" bottom="1" header="0.5" footer="0.5"/>
  <pageSetup horizontalDpi="600" verticalDpi="600" orientation="portrait" r:id="rId1"/>
  <headerFooter>
    <oddFooter>&amp;L&amp;"Arial,Italic"&amp;9      The State of Hawaii Data Book 2012&amp;R&amp;"Arial"&amp;9      http://dbedt.hawaii.gov/</oddFooter>
  </headerFooter>
</worksheet>
</file>

<file path=xl/worksheets/sheet27.xml><?xml version="1.0" encoding="utf-8"?>
<worksheet xmlns="http://schemas.openxmlformats.org/spreadsheetml/2006/main" xmlns:r="http://schemas.openxmlformats.org/officeDocument/2006/relationships">
  <dimension ref="A1:E43"/>
  <sheetViews>
    <sheetView zoomScalePageLayoutView="0" workbookViewId="0" topLeftCell="A1">
      <selection activeCell="A1" sqref="A1"/>
    </sheetView>
  </sheetViews>
  <sheetFormatPr defaultColWidth="9.140625" defaultRowHeight="12.75"/>
  <cols>
    <col min="1" max="1" width="33.421875" style="0" customWidth="1"/>
    <col min="2" max="5" width="12.7109375" style="0" customWidth="1"/>
  </cols>
  <sheetData>
    <row r="1" spans="1:5" ht="15.75" customHeight="1">
      <c r="A1" s="96" t="s">
        <v>774</v>
      </c>
      <c r="B1" s="14"/>
      <c r="C1" s="14"/>
      <c r="D1" s="14"/>
      <c r="E1" s="14"/>
    </row>
    <row r="2" spans="1:5" ht="15.75">
      <c r="A2" s="96" t="s">
        <v>773</v>
      </c>
      <c r="B2" s="14"/>
      <c r="C2" s="14"/>
      <c r="D2" s="14"/>
      <c r="E2" s="14"/>
    </row>
    <row r="4" spans="1:5" ht="12.75" customHeight="1">
      <c r="A4" s="139" t="s">
        <v>772</v>
      </c>
      <c r="B4" s="14"/>
      <c r="C4" s="14"/>
      <c r="D4" s="14"/>
      <c r="E4" s="14"/>
    </row>
    <row r="5" spans="1:3" ht="13.5" thickBot="1">
      <c r="A5" s="492" t="s">
        <v>3</v>
      </c>
      <c r="B5" s="492"/>
      <c r="C5" s="492"/>
    </row>
    <row r="6" spans="1:5" s="226" customFormat="1" ht="24" customHeight="1" thickTop="1">
      <c r="A6" s="229"/>
      <c r="B6" s="172" t="s">
        <v>771</v>
      </c>
      <c r="C6" s="172"/>
      <c r="D6" s="172"/>
      <c r="E6" s="172"/>
    </row>
    <row r="7" spans="1:5" s="2" customFormat="1" ht="34.5" customHeight="1">
      <c r="A7" s="4" t="s">
        <v>770</v>
      </c>
      <c r="B7" s="4" t="s">
        <v>769</v>
      </c>
      <c r="C7" s="491" t="s">
        <v>768</v>
      </c>
      <c r="D7" s="4" t="s">
        <v>767</v>
      </c>
      <c r="E7" s="3" t="s">
        <v>766</v>
      </c>
    </row>
    <row r="8" spans="1:5" ht="12.75">
      <c r="A8" s="5"/>
      <c r="B8" s="5"/>
      <c r="C8" s="490"/>
      <c r="D8" s="5"/>
      <c r="E8" s="72"/>
    </row>
    <row r="9" spans="1:5" ht="12.75">
      <c r="A9" s="103" t="s">
        <v>765</v>
      </c>
      <c r="B9" s="5"/>
      <c r="C9" s="490"/>
      <c r="D9" s="5"/>
      <c r="E9" s="72"/>
    </row>
    <row r="10" spans="1:5" ht="12.75">
      <c r="A10" s="479" t="s">
        <v>5</v>
      </c>
      <c r="B10" s="394">
        <v>74</v>
      </c>
      <c r="C10" s="476">
        <v>24</v>
      </c>
      <c r="D10" s="146">
        <v>45</v>
      </c>
      <c r="E10" s="475">
        <v>24</v>
      </c>
    </row>
    <row r="11" spans="1:5" ht="12.75">
      <c r="A11" s="479" t="s">
        <v>6</v>
      </c>
      <c r="B11" s="394">
        <v>73</v>
      </c>
      <c r="C11" s="476">
        <v>21</v>
      </c>
      <c r="D11" s="146">
        <v>45</v>
      </c>
      <c r="E11" s="475">
        <v>22</v>
      </c>
    </row>
    <row r="12" spans="1:5" ht="12.75">
      <c r="A12" s="479" t="s">
        <v>7</v>
      </c>
      <c r="B12" s="394">
        <v>72</v>
      </c>
      <c r="C12" s="476">
        <v>20</v>
      </c>
      <c r="D12" s="146">
        <v>45</v>
      </c>
      <c r="E12" s="475">
        <v>23</v>
      </c>
    </row>
    <row r="13" spans="1:5" ht="12.75">
      <c r="A13" s="478" t="s">
        <v>19</v>
      </c>
      <c r="B13" s="488">
        <v>68</v>
      </c>
      <c r="C13" s="487">
        <v>20</v>
      </c>
      <c r="D13" s="486">
        <v>45</v>
      </c>
      <c r="E13" s="485">
        <v>19</v>
      </c>
    </row>
    <row r="14" spans="1:5" ht="12.75">
      <c r="A14" s="489" t="s">
        <v>20</v>
      </c>
      <c r="B14" s="488">
        <v>70</v>
      </c>
      <c r="C14" s="487">
        <v>22</v>
      </c>
      <c r="D14" s="486">
        <v>47</v>
      </c>
      <c r="E14" s="485">
        <v>20</v>
      </c>
    </row>
    <row r="15" spans="1:5" ht="12.75">
      <c r="A15" s="478" t="s">
        <v>21</v>
      </c>
      <c r="B15" s="488">
        <v>68</v>
      </c>
      <c r="C15" s="487">
        <v>21</v>
      </c>
      <c r="D15" s="486">
        <v>49</v>
      </c>
      <c r="E15" s="485">
        <v>17</v>
      </c>
    </row>
    <row r="16" spans="1:5" ht="12.75">
      <c r="A16" s="478" t="s">
        <v>23</v>
      </c>
      <c r="B16" s="488">
        <v>62</v>
      </c>
      <c r="C16" s="487">
        <v>19</v>
      </c>
      <c r="D16" s="486">
        <v>43</v>
      </c>
      <c r="E16" s="485">
        <v>13</v>
      </c>
    </row>
    <row r="17" spans="1:5" ht="12.75">
      <c r="A17" s="478" t="s">
        <v>24</v>
      </c>
      <c r="B17" s="488">
        <v>63</v>
      </c>
      <c r="C17" s="487">
        <v>19</v>
      </c>
      <c r="D17" s="486">
        <v>46</v>
      </c>
      <c r="E17" s="485">
        <v>13</v>
      </c>
    </row>
    <row r="18" spans="1:5" ht="12.75">
      <c r="A18" s="478" t="s">
        <v>25</v>
      </c>
      <c r="B18" s="488">
        <v>66</v>
      </c>
      <c r="C18" s="487">
        <v>19</v>
      </c>
      <c r="D18" s="486">
        <v>46</v>
      </c>
      <c r="E18" s="485">
        <v>14</v>
      </c>
    </row>
    <row r="19" spans="1:5" ht="12.75">
      <c r="A19" s="478" t="s">
        <v>26</v>
      </c>
      <c r="B19" s="394">
        <v>69</v>
      </c>
      <c r="C19" s="476">
        <v>20</v>
      </c>
      <c r="D19" s="146">
        <v>49</v>
      </c>
      <c r="E19" s="475">
        <v>14</v>
      </c>
    </row>
    <row r="20" spans="1:5" ht="12.75">
      <c r="A20" s="478" t="s">
        <v>28</v>
      </c>
      <c r="B20" s="394">
        <v>70</v>
      </c>
      <c r="C20" s="476">
        <v>20</v>
      </c>
      <c r="D20" s="146">
        <v>48</v>
      </c>
      <c r="E20" s="475">
        <v>15</v>
      </c>
    </row>
    <row r="21" spans="1:5" ht="12.75">
      <c r="A21" s="484"/>
      <c r="B21" s="482"/>
      <c r="C21" s="483"/>
      <c r="D21" s="482"/>
      <c r="E21" s="481"/>
    </row>
    <row r="22" spans="1:5" ht="12.75">
      <c r="A22" s="103" t="s">
        <v>764</v>
      </c>
      <c r="B22" s="482"/>
      <c r="C22" s="483"/>
      <c r="D22" s="482"/>
      <c r="E22" s="481"/>
    </row>
    <row r="23" spans="1:5" ht="12.75">
      <c r="A23" s="479" t="s">
        <v>5</v>
      </c>
      <c r="B23" s="477">
        <v>7759</v>
      </c>
      <c r="C23" s="476">
        <v>2561</v>
      </c>
      <c r="D23" s="146">
        <v>4115</v>
      </c>
      <c r="E23" s="475">
        <v>1088</v>
      </c>
    </row>
    <row r="24" spans="1:5" ht="12.75">
      <c r="A24" s="479" t="s">
        <v>6</v>
      </c>
      <c r="B24" s="477">
        <v>7625</v>
      </c>
      <c r="C24" s="476">
        <v>2519</v>
      </c>
      <c r="D24" s="146">
        <v>4137</v>
      </c>
      <c r="E24" s="475">
        <v>969</v>
      </c>
    </row>
    <row r="25" spans="1:5" ht="12.75">
      <c r="A25" s="479" t="s">
        <v>7</v>
      </c>
      <c r="B25" s="477">
        <v>7623</v>
      </c>
      <c r="C25" s="476">
        <v>2462</v>
      </c>
      <c r="D25" s="146">
        <v>4184</v>
      </c>
      <c r="E25" s="475">
        <v>977</v>
      </c>
    </row>
    <row r="26" spans="1:5" ht="12.75">
      <c r="A26" s="479" t="s">
        <v>19</v>
      </c>
      <c r="B26" s="477">
        <v>7685</v>
      </c>
      <c r="C26" s="476">
        <v>2507</v>
      </c>
      <c r="D26" s="146">
        <v>4196</v>
      </c>
      <c r="E26" s="475">
        <v>982</v>
      </c>
    </row>
    <row r="27" spans="1:5" ht="12.75">
      <c r="A27" s="480" t="s">
        <v>20</v>
      </c>
      <c r="B27" s="477">
        <v>7612</v>
      </c>
      <c r="C27" s="476">
        <v>2464</v>
      </c>
      <c r="D27" s="146">
        <v>4234</v>
      </c>
      <c r="E27" s="475">
        <v>914</v>
      </c>
    </row>
    <row r="28" spans="1:5" ht="12.75">
      <c r="A28" s="479" t="s">
        <v>21</v>
      </c>
      <c r="B28" s="477">
        <v>7602</v>
      </c>
      <c r="C28" s="476">
        <v>2473</v>
      </c>
      <c r="D28" s="146">
        <v>4257</v>
      </c>
      <c r="E28" s="475">
        <v>872</v>
      </c>
    </row>
    <row r="29" spans="1:5" ht="12.75">
      <c r="A29" s="479" t="s">
        <v>23</v>
      </c>
      <c r="B29" s="477">
        <v>7233</v>
      </c>
      <c r="C29" s="476">
        <v>2503</v>
      </c>
      <c r="D29" s="146">
        <v>3960</v>
      </c>
      <c r="E29" s="475">
        <v>770</v>
      </c>
    </row>
    <row r="30" spans="1:5" ht="12.75">
      <c r="A30" s="478" t="s">
        <v>24</v>
      </c>
      <c r="B30" s="477">
        <v>7325</v>
      </c>
      <c r="C30" s="476">
        <v>2528</v>
      </c>
      <c r="D30" s="146">
        <v>4115</v>
      </c>
      <c r="E30" s="475">
        <v>682</v>
      </c>
    </row>
    <row r="31" spans="1:5" ht="12.75">
      <c r="A31" s="478" t="s">
        <v>25</v>
      </c>
      <c r="B31" s="477">
        <v>7326</v>
      </c>
      <c r="C31" s="476">
        <v>2532</v>
      </c>
      <c r="D31" s="146">
        <v>4013</v>
      </c>
      <c r="E31" s="475">
        <v>781</v>
      </c>
    </row>
    <row r="32" spans="1:5" ht="12.75">
      <c r="A32" s="478" t="s">
        <v>26</v>
      </c>
      <c r="B32" s="477">
        <v>7632</v>
      </c>
      <c r="C32" s="476">
        <v>2559</v>
      </c>
      <c r="D32" s="146">
        <v>4294</v>
      </c>
      <c r="E32" s="475">
        <v>779</v>
      </c>
    </row>
    <row r="33" spans="1:5" ht="12.75">
      <c r="A33" s="478" t="s">
        <v>28</v>
      </c>
      <c r="B33" s="477">
        <v>7747</v>
      </c>
      <c r="C33" s="476">
        <v>2573</v>
      </c>
      <c r="D33" s="146">
        <v>4305</v>
      </c>
      <c r="E33" s="475">
        <v>869</v>
      </c>
    </row>
    <row r="34" spans="1:5" ht="12.75">
      <c r="A34" s="9"/>
      <c r="B34" s="9"/>
      <c r="C34" s="474"/>
      <c r="D34" s="9"/>
      <c r="E34" s="10"/>
    </row>
    <row r="36" ht="12.75">
      <c r="A36" s="131" t="s">
        <v>763</v>
      </c>
    </row>
    <row r="37" ht="12.75">
      <c r="A37" s="131" t="s">
        <v>762</v>
      </c>
    </row>
    <row r="38" ht="12.75">
      <c r="A38" s="131" t="s">
        <v>761</v>
      </c>
    </row>
    <row r="39" ht="12.75">
      <c r="A39" s="132" t="s">
        <v>760</v>
      </c>
    </row>
    <row r="40" ht="12.75">
      <c r="A40" s="132" t="s">
        <v>759</v>
      </c>
    </row>
    <row r="41" ht="12.75">
      <c r="A41" s="131" t="s">
        <v>758</v>
      </c>
    </row>
    <row r="42" ht="12.75">
      <c r="A42" s="132" t="s">
        <v>757</v>
      </c>
    </row>
    <row r="43" ht="12.75">
      <c r="A43" s="131" t="s">
        <v>756</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2012&amp;R&amp;"Arial"&amp;9      http://dbedt.hawaii.gov/</oddFooter>
  </headerFooter>
</worksheet>
</file>

<file path=xl/worksheets/sheet28.xml><?xml version="1.0" encoding="utf-8"?>
<worksheet xmlns="http://schemas.openxmlformats.org/spreadsheetml/2006/main" xmlns:r="http://schemas.openxmlformats.org/officeDocument/2006/relationships">
  <dimension ref="A1:E43"/>
  <sheetViews>
    <sheetView workbookViewId="0" topLeftCell="A1">
      <selection activeCell="A1" sqref="A1"/>
    </sheetView>
  </sheetViews>
  <sheetFormatPr defaultColWidth="9.140625" defaultRowHeight="12.75"/>
  <cols>
    <col min="1" max="1" width="24.140625" style="0" customWidth="1"/>
    <col min="2" max="4" width="19.28125" style="0" customWidth="1"/>
  </cols>
  <sheetData>
    <row r="1" spans="1:4" ht="15.75" customHeight="1">
      <c r="A1" s="96" t="s">
        <v>789</v>
      </c>
      <c r="B1" s="14"/>
      <c r="C1" s="14"/>
      <c r="D1" s="14"/>
    </row>
    <row r="2" spans="1:4" ht="15.75" customHeight="1">
      <c r="A2" s="96" t="s">
        <v>788</v>
      </c>
      <c r="B2" s="14"/>
      <c r="C2" s="14"/>
      <c r="D2" s="14"/>
    </row>
    <row r="3" ht="13.5" customHeight="1">
      <c r="A3" s="513" t="s">
        <v>3</v>
      </c>
    </row>
    <row r="4" spans="1:4" ht="12.75">
      <c r="A4" s="206" t="s">
        <v>772</v>
      </c>
      <c r="B4" s="14"/>
      <c r="C4" s="14"/>
      <c r="D4" s="14"/>
    </row>
    <row r="5" ht="13.5" thickBot="1"/>
    <row r="6" spans="1:4" s="2" customFormat="1" ht="34.5" customHeight="1" thickTop="1">
      <c r="A6" s="202" t="s">
        <v>787</v>
      </c>
      <c r="B6" s="202" t="s">
        <v>786</v>
      </c>
      <c r="C6" s="202" t="s">
        <v>785</v>
      </c>
      <c r="D6" s="512" t="s">
        <v>784</v>
      </c>
    </row>
    <row r="7" spans="1:3" ht="12.75">
      <c r="A7" s="5"/>
      <c r="B7" s="5"/>
      <c r="C7" s="5"/>
    </row>
    <row r="8" spans="1:3" ht="12.75">
      <c r="A8" s="103" t="s">
        <v>783</v>
      </c>
      <c r="B8" s="5"/>
      <c r="C8" s="5"/>
    </row>
    <row r="9" spans="1:4" ht="12.75">
      <c r="A9" s="502">
        <v>2000</v>
      </c>
      <c r="B9" s="501">
        <v>104273</v>
      </c>
      <c r="C9" s="500">
        <v>1711</v>
      </c>
      <c r="D9" s="499">
        <v>66.8</v>
      </c>
    </row>
    <row r="10" spans="1:4" ht="12.75">
      <c r="A10" s="502">
        <v>2001</v>
      </c>
      <c r="B10" s="501">
        <v>103607</v>
      </c>
      <c r="C10" s="500">
        <v>1693</v>
      </c>
      <c r="D10" s="499">
        <v>67.2</v>
      </c>
    </row>
    <row r="11" spans="1:4" ht="12.75">
      <c r="A11" s="502">
        <v>2002</v>
      </c>
      <c r="B11" s="501">
        <v>109354</v>
      </c>
      <c r="C11" s="500">
        <v>1702.9068493150685</v>
      </c>
      <c r="D11" s="499">
        <v>69.1676218243326</v>
      </c>
    </row>
    <row r="12" spans="1:4" ht="12.75">
      <c r="A12" s="502">
        <v>2003</v>
      </c>
      <c r="B12" s="501">
        <v>109055</v>
      </c>
      <c r="C12" s="500">
        <v>1653.6712328767123</v>
      </c>
      <c r="D12" s="499">
        <v>65.9621552802837</v>
      </c>
    </row>
    <row r="13" spans="1:5" ht="12.75">
      <c r="A13" s="505">
        <v>2004</v>
      </c>
      <c r="B13" s="504">
        <v>113066</v>
      </c>
      <c r="C13" s="500">
        <v>1631</v>
      </c>
      <c r="D13" s="499">
        <v>66.2</v>
      </c>
      <c r="E13" s="511"/>
    </row>
    <row r="14" spans="1:4" ht="12.75">
      <c r="A14" s="506" t="s">
        <v>21</v>
      </c>
      <c r="B14" s="504">
        <v>110873</v>
      </c>
      <c r="C14" s="99">
        <v>1666.2520547945205</v>
      </c>
      <c r="D14" s="503">
        <v>67.37776202161425</v>
      </c>
    </row>
    <row r="15" spans="1:4" ht="12.75">
      <c r="A15" s="506" t="s">
        <v>23</v>
      </c>
      <c r="B15" s="504">
        <v>109540</v>
      </c>
      <c r="C15" s="99">
        <v>1698.2657534246575</v>
      </c>
      <c r="D15" s="503">
        <v>67.84921108368587</v>
      </c>
    </row>
    <row r="16" spans="1:4" ht="12.75">
      <c r="A16" s="506" t="s">
        <v>24</v>
      </c>
      <c r="B16" s="504">
        <v>108732</v>
      </c>
      <c r="C16" s="99">
        <v>1638</v>
      </c>
      <c r="D16" s="503">
        <v>64.8</v>
      </c>
    </row>
    <row r="17" spans="1:4" ht="12.75">
      <c r="A17" s="505">
        <v>2008</v>
      </c>
      <c r="B17" s="504">
        <v>106132</v>
      </c>
      <c r="C17" s="99">
        <v>1554.1666666666667</v>
      </c>
      <c r="D17" s="503">
        <v>61.38098999473407</v>
      </c>
    </row>
    <row r="18" spans="1:4" ht="12.75">
      <c r="A18" s="505">
        <v>2009</v>
      </c>
      <c r="B18" s="504">
        <v>110724</v>
      </c>
      <c r="C18" s="99">
        <v>1551.0328767123287</v>
      </c>
      <c r="D18" s="503">
        <v>60.61089787855916</v>
      </c>
    </row>
    <row r="19" spans="1:4" ht="12.75">
      <c r="A19" s="505">
        <v>2010</v>
      </c>
      <c r="B19" s="504">
        <v>112166</v>
      </c>
      <c r="C19" s="99">
        <v>1533.7479452054795</v>
      </c>
      <c r="D19" s="503">
        <v>59.609325503516494</v>
      </c>
    </row>
    <row r="20" spans="1:4" ht="12.75">
      <c r="A20" s="103"/>
      <c r="B20" s="510"/>
      <c r="C20" s="509"/>
      <c r="D20" s="508"/>
    </row>
    <row r="21" spans="1:4" ht="12.75">
      <c r="A21" s="103" t="s">
        <v>782</v>
      </c>
      <c r="B21" s="510"/>
      <c r="C21" s="509"/>
      <c r="D21" s="508"/>
    </row>
    <row r="22" spans="1:4" ht="12.75">
      <c r="A22" s="505">
        <v>2000</v>
      </c>
      <c r="B22" s="504">
        <v>6251</v>
      </c>
      <c r="C22" s="99">
        <v>3700</v>
      </c>
      <c r="D22" s="503">
        <v>89.9</v>
      </c>
    </row>
    <row r="23" spans="1:4" ht="12.75">
      <c r="A23" s="505">
        <v>2001</v>
      </c>
      <c r="B23" s="504">
        <v>6263</v>
      </c>
      <c r="C23" s="99">
        <v>3781</v>
      </c>
      <c r="D23" s="503">
        <v>91.4</v>
      </c>
    </row>
    <row r="24" spans="1:4" ht="12.75">
      <c r="A24" s="505">
        <v>2002</v>
      </c>
      <c r="B24" s="504">
        <v>6673</v>
      </c>
      <c r="C24" s="99">
        <v>3931</v>
      </c>
      <c r="D24" s="503">
        <v>94.03618481364101</v>
      </c>
    </row>
    <row r="25" spans="1:4" ht="12.75">
      <c r="A25" s="505">
        <v>2003</v>
      </c>
      <c r="B25" s="504">
        <v>7468</v>
      </c>
      <c r="C25" s="99">
        <v>3903.2794520547945</v>
      </c>
      <c r="D25" s="503">
        <v>93.0238191624117</v>
      </c>
    </row>
    <row r="26" spans="1:4" ht="12.75">
      <c r="A26" s="506" t="s">
        <v>20</v>
      </c>
      <c r="B26" s="507">
        <v>7881</v>
      </c>
      <c r="C26" s="99">
        <v>3930</v>
      </c>
      <c r="D26" s="503">
        <v>92.8</v>
      </c>
    </row>
    <row r="27" spans="1:4" ht="12.75">
      <c r="A27" s="506" t="s">
        <v>21</v>
      </c>
      <c r="B27" s="504">
        <v>8393</v>
      </c>
      <c r="C27" s="99">
        <v>3984.5753424657532</v>
      </c>
      <c r="D27" s="503">
        <v>93.60054833135432</v>
      </c>
    </row>
    <row r="28" spans="1:4" ht="12.75">
      <c r="A28" s="506" t="s">
        <v>23</v>
      </c>
      <c r="B28" s="504">
        <v>7120</v>
      </c>
      <c r="C28" s="99">
        <v>3754.709589041096</v>
      </c>
      <c r="D28" s="503">
        <v>94.81589871315899</v>
      </c>
    </row>
    <row r="29" spans="1:4" ht="12.75">
      <c r="A29" s="506" t="s">
        <v>24</v>
      </c>
      <c r="B29" s="504">
        <v>7630</v>
      </c>
      <c r="C29" s="99">
        <v>3859</v>
      </c>
      <c r="D29" s="503">
        <v>93.8</v>
      </c>
    </row>
    <row r="30" spans="1:4" ht="12.75">
      <c r="A30" s="505">
        <v>2008</v>
      </c>
      <c r="B30" s="504">
        <v>7555</v>
      </c>
      <c r="C30" s="99">
        <v>3511.5245901639346</v>
      </c>
      <c r="D30" s="503">
        <v>87.50372763927074</v>
      </c>
    </row>
    <row r="31" spans="1:4" ht="12.75">
      <c r="A31" s="502">
        <v>2009</v>
      </c>
      <c r="B31" s="501">
        <v>8502</v>
      </c>
      <c r="C31" s="500">
        <v>3626.504109589041</v>
      </c>
      <c r="D31" s="499">
        <v>84.45514926849187</v>
      </c>
    </row>
    <row r="32" spans="1:4" ht="12.75">
      <c r="A32" s="502">
        <v>2010</v>
      </c>
      <c r="B32" s="501">
        <v>8490</v>
      </c>
      <c r="C32" s="500">
        <v>3753</v>
      </c>
      <c r="D32" s="499">
        <v>87.2</v>
      </c>
    </row>
    <row r="33" spans="1:4" ht="12.75">
      <c r="A33" s="9"/>
      <c r="B33" s="9"/>
      <c r="C33" s="9"/>
      <c r="D33" s="10"/>
    </row>
    <row r="35" ht="12.75">
      <c r="A35" s="498" t="s">
        <v>781</v>
      </c>
    </row>
    <row r="36" ht="12.75">
      <c r="A36" s="131" t="s">
        <v>780</v>
      </c>
    </row>
    <row r="37" ht="12.75">
      <c r="A37" s="497" t="s">
        <v>779</v>
      </c>
    </row>
    <row r="38" ht="12.75">
      <c r="A38" s="131" t="s">
        <v>778</v>
      </c>
    </row>
    <row r="39" ht="12.75">
      <c r="A39" s="496" t="s">
        <v>777</v>
      </c>
    </row>
    <row r="40" ht="12.75">
      <c r="A40" s="495" t="s">
        <v>776</v>
      </c>
    </row>
    <row r="41" ht="12.75">
      <c r="A41" s="495" t="s">
        <v>775</v>
      </c>
    </row>
    <row r="43" spans="1:2" ht="15">
      <c r="A43" s="494"/>
      <c r="B43" s="49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29.xml><?xml version="1.0" encoding="utf-8"?>
<worksheet xmlns="http://schemas.openxmlformats.org/spreadsheetml/2006/main" xmlns:r="http://schemas.openxmlformats.org/officeDocument/2006/relationships">
  <dimension ref="A1:E38"/>
  <sheetViews>
    <sheetView zoomScalePageLayoutView="0" workbookViewId="0" topLeftCell="A1">
      <selection activeCell="A1" sqref="A1"/>
    </sheetView>
  </sheetViews>
  <sheetFormatPr defaultColWidth="9.140625" defaultRowHeight="12.75"/>
  <cols>
    <col min="1" max="1" width="33.421875" style="33" customWidth="1"/>
    <col min="2" max="5" width="12.7109375" style="33" customWidth="1"/>
    <col min="6" max="16384" width="9.140625" style="33" customWidth="1"/>
  </cols>
  <sheetData>
    <row r="1" spans="1:5" ht="15.75" customHeight="1">
      <c r="A1" s="556" t="s">
        <v>803</v>
      </c>
      <c r="B1" s="556"/>
      <c r="C1" s="556"/>
      <c r="D1" s="556"/>
      <c r="E1" s="556"/>
    </row>
    <row r="2" spans="1:5" ht="15.75" customHeight="1">
      <c r="A2" s="555" t="s">
        <v>802</v>
      </c>
      <c r="B2" s="554"/>
      <c r="C2" s="554"/>
      <c r="D2" s="554"/>
      <c r="E2" s="554"/>
    </row>
    <row r="3" ht="12.75" customHeight="1">
      <c r="A3" s="553"/>
    </row>
    <row r="4" spans="1:5" ht="12.75" customHeight="1">
      <c r="A4" s="552" t="s">
        <v>801</v>
      </c>
      <c r="B4" s="549"/>
      <c r="C4" s="549"/>
      <c r="D4" s="549"/>
      <c r="E4" s="549"/>
    </row>
    <row r="5" spans="1:5" ht="12.75" customHeight="1">
      <c r="A5" s="551" t="s">
        <v>800</v>
      </c>
      <c r="B5" s="549"/>
      <c r="C5" s="549"/>
      <c r="D5" s="549"/>
      <c r="E5" s="549"/>
    </row>
    <row r="6" spans="1:5" ht="12.75" customHeight="1">
      <c r="A6" s="550" t="s">
        <v>799</v>
      </c>
      <c r="B6" s="549"/>
      <c r="C6" s="549"/>
      <c r="D6" s="549"/>
      <c r="E6" s="549"/>
    </row>
    <row r="7" ht="12.75" customHeight="1" thickBot="1"/>
    <row r="8" spans="1:5" s="546" customFormat="1" ht="24" customHeight="1" thickTop="1">
      <c r="A8" s="548"/>
      <c r="B8" s="547" t="s">
        <v>771</v>
      </c>
      <c r="C8" s="547"/>
      <c r="D8" s="547"/>
      <c r="E8" s="547"/>
    </row>
    <row r="9" spans="1:5" s="542" customFormat="1" ht="34.5" customHeight="1">
      <c r="A9" s="544" t="s">
        <v>798</v>
      </c>
      <c r="B9" s="545" t="s">
        <v>769</v>
      </c>
      <c r="C9" s="544" t="s">
        <v>768</v>
      </c>
      <c r="D9" s="544" t="s">
        <v>797</v>
      </c>
      <c r="E9" s="543" t="s">
        <v>766</v>
      </c>
    </row>
    <row r="10" spans="1:5" ht="12.75">
      <c r="A10" s="57"/>
      <c r="B10" s="52"/>
      <c r="C10" s="57"/>
      <c r="D10" s="57"/>
      <c r="E10" s="514"/>
    </row>
    <row r="11" spans="1:5" ht="12.75">
      <c r="A11" s="541" t="s">
        <v>796</v>
      </c>
      <c r="B11" s="52"/>
      <c r="C11" s="57"/>
      <c r="D11" s="57"/>
      <c r="E11" s="514"/>
    </row>
    <row r="12" spans="1:5" ht="12.75">
      <c r="A12" s="57"/>
      <c r="B12" s="52"/>
      <c r="C12" s="57"/>
      <c r="D12" s="57"/>
      <c r="E12" s="514"/>
    </row>
    <row r="13" spans="1:5" ht="12.75">
      <c r="A13" s="530" t="s">
        <v>611</v>
      </c>
      <c r="B13" s="540">
        <v>70</v>
      </c>
      <c r="C13" s="539">
        <v>20</v>
      </c>
      <c r="D13" s="538">
        <v>48</v>
      </c>
      <c r="E13" s="526">
        <v>15</v>
      </c>
    </row>
    <row r="14" spans="1:5" ht="12.75">
      <c r="A14" s="57"/>
      <c r="B14" s="537"/>
      <c r="C14" s="536"/>
      <c r="D14" s="55"/>
      <c r="E14" s="523"/>
    </row>
    <row r="15" spans="1:5" ht="12.75">
      <c r="A15" s="57" t="s">
        <v>433</v>
      </c>
      <c r="B15" s="521">
        <v>46</v>
      </c>
      <c r="C15" s="520">
        <v>11</v>
      </c>
      <c r="D15" s="55">
        <v>30</v>
      </c>
      <c r="E15" s="522">
        <v>12</v>
      </c>
    </row>
    <row r="16" spans="1:5" ht="12.75">
      <c r="A16" s="57" t="s">
        <v>121</v>
      </c>
      <c r="B16" s="521">
        <v>10</v>
      </c>
      <c r="C16" s="520">
        <v>3</v>
      </c>
      <c r="D16" s="55">
        <v>9</v>
      </c>
      <c r="E16" s="535" t="s">
        <v>52</v>
      </c>
    </row>
    <row r="17" spans="1:5" ht="12.75">
      <c r="A17" s="57" t="s">
        <v>279</v>
      </c>
      <c r="B17" s="521">
        <v>6</v>
      </c>
      <c r="C17" s="520">
        <v>3</v>
      </c>
      <c r="D17" s="55">
        <v>5</v>
      </c>
      <c r="E17" s="535" t="s">
        <v>52</v>
      </c>
    </row>
    <row r="18" spans="1:5" ht="12.75">
      <c r="A18" s="57" t="s">
        <v>747</v>
      </c>
      <c r="B18" s="521">
        <v>5</v>
      </c>
      <c r="C18" s="520">
        <v>1</v>
      </c>
      <c r="D18" s="55">
        <v>2</v>
      </c>
      <c r="E18" s="522">
        <v>2</v>
      </c>
    </row>
    <row r="19" spans="1:5" ht="12.75">
      <c r="A19" s="57" t="s">
        <v>794</v>
      </c>
      <c r="B19" s="521">
        <v>2</v>
      </c>
      <c r="C19" s="520">
        <v>1</v>
      </c>
      <c r="D19" s="55">
        <v>1</v>
      </c>
      <c r="E19" s="522">
        <v>1</v>
      </c>
    </row>
    <row r="20" spans="1:5" ht="12.75">
      <c r="A20" s="57" t="s">
        <v>793</v>
      </c>
      <c r="B20" s="521">
        <v>1</v>
      </c>
      <c r="C20" s="520">
        <v>1</v>
      </c>
      <c r="D20" s="55">
        <v>1</v>
      </c>
      <c r="E20" s="535" t="s">
        <v>52</v>
      </c>
    </row>
    <row r="21" spans="1:5" ht="12.75">
      <c r="A21" s="57"/>
      <c r="B21" s="533"/>
      <c r="C21" s="532"/>
      <c r="D21" s="55"/>
      <c r="E21" s="522" t="s">
        <v>3</v>
      </c>
    </row>
    <row r="22" spans="1:5" ht="12.75">
      <c r="A22" s="534" t="s">
        <v>795</v>
      </c>
      <c r="B22" s="533"/>
      <c r="C22" s="532"/>
      <c r="D22" s="55"/>
      <c r="E22" s="531"/>
    </row>
    <row r="23" spans="1:5" ht="12.75">
      <c r="A23" s="57"/>
      <c r="B23" s="533"/>
      <c r="C23" s="532"/>
      <c r="D23" s="55"/>
      <c r="E23" s="531"/>
    </row>
    <row r="24" spans="1:5" ht="12.75">
      <c r="A24" s="530" t="s">
        <v>611</v>
      </c>
      <c r="B24" s="529">
        <v>7747</v>
      </c>
      <c r="C24" s="528">
        <v>2573</v>
      </c>
      <c r="D24" s="527">
        <v>4305</v>
      </c>
      <c r="E24" s="526">
        <v>869</v>
      </c>
    </row>
    <row r="25" spans="1:5" ht="12.75">
      <c r="A25" s="57"/>
      <c r="B25" s="525"/>
      <c r="C25" s="524"/>
      <c r="D25" s="519"/>
      <c r="E25" s="523"/>
    </row>
    <row r="26" spans="1:5" ht="12.75">
      <c r="A26" s="57" t="s">
        <v>433</v>
      </c>
      <c r="B26" s="521">
        <v>5561</v>
      </c>
      <c r="C26" s="520">
        <v>1988</v>
      </c>
      <c r="D26" s="519">
        <v>2774</v>
      </c>
      <c r="E26" s="522">
        <v>799</v>
      </c>
    </row>
    <row r="27" spans="1:5" ht="12.75">
      <c r="A27" s="57" t="s">
        <v>121</v>
      </c>
      <c r="B27" s="521">
        <v>1069</v>
      </c>
      <c r="C27" s="520">
        <v>257</v>
      </c>
      <c r="D27" s="519">
        <v>812</v>
      </c>
      <c r="E27" s="518" t="s">
        <v>52</v>
      </c>
    </row>
    <row r="28" spans="1:5" ht="12.75">
      <c r="A28" s="57" t="s">
        <v>279</v>
      </c>
      <c r="B28" s="521">
        <v>427</v>
      </c>
      <c r="C28" s="520">
        <v>100</v>
      </c>
      <c r="D28" s="519">
        <v>327</v>
      </c>
      <c r="E28" s="518" t="s">
        <v>52</v>
      </c>
    </row>
    <row r="29" spans="1:5" ht="12.75">
      <c r="A29" s="57" t="s">
        <v>747</v>
      </c>
      <c r="B29" s="521">
        <v>645</v>
      </c>
      <c r="C29" s="520">
        <v>213</v>
      </c>
      <c r="D29" s="519">
        <v>378</v>
      </c>
      <c r="E29" s="522">
        <v>54</v>
      </c>
    </row>
    <row r="30" spans="1:5" ht="12.75">
      <c r="A30" s="57" t="s">
        <v>794</v>
      </c>
      <c r="B30" s="521">
        <v>31</v>
      </c>
      <c r="C30" s="520">
        <v>11</v>
      </c>
      <c r="D30" s="519">
        <v>4</v>
      </c>
      <c r="E30" s="522">
        <v>16</v>
      </c>
    </row>
    <row r="31" spans="1:5" ht="12.75">
      <c r="A31" s="57" t="s">
        <v>793</v>
      </c>
      <c r="B31" s="521">
        <v>14</v>
      </c>
      <c r="C31" s="520">
        <v>4</v>
      </c>
      <c r="D31" s="519">
        <v>10</v>
      </c>
      <c r="E31" s="518" t="s">
        <v>52</v>
      </c>
    </row>
    <row r="32" spans="1:5" ht="12.75">
      <c r="A32" s="41"/>
      <c r="B32" s="517"/>
      <c r="C32" s="41"/>
      <c r="D32" s="41"/>
      <c r="E32" s="516"/>
    </row>
    <row r="33" ht="12.75">
      <c r="E33" s="514"/>
    </row>
    <row r="34" spans="1:5" ht="12.75">
      <c r="A34" s="515" t="s">
        <v>763</v>
      </c>
      <c r="E34" s="514"/>
    </row>
    <row r="35" spans="1:5" ht="12.75">
      <c r="A35" s="498" t="s">
        <v>762</v>
      </c>
      <c r="E35" s="514"/>
    </row>
    <row r="36" spans="1:5" ht="12.75">
      <c r="A36" s="498" t="s">
        <v>792</v>
      </c>
      <c r="E36" s="514"/>
    </row>
    <row r="37" ht="12.75">
      <c r="A37" s="496" t="s">
        <v>791</v>
      </c>
    </row>
    <row r="38" ht="12.75">
      <c r="A38" s="495" t="s">
        <v>790</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2012&amp;R&amp;"Arial"&amp;9      http://dbedt.hawaii.gov/</oddFooter>
  </headerFooter>
</worksheet>
</file>

<file path=xl/worksheets/sheet3.xml><?xml version="1.0" encoding="utf-8"?>
<worksheet xmlns="http://schemas.openxmlformats.org/spreadsheetml/2006/main" xmlns:r="http://schemas.openxmlformats.org/officeDocument/2006/relationships">
  <dimension ref="A1:I38"/>
  <sheetViews>
    <sheetView zoomScalePageLayoutView="0" workbookViewId="0" topLeftCell="A1">
      <selection activeCell="A1" sqref="A1"/>
    </sheetView>
  </sheetViews>
  <sheetFormatPr defaultColWidth="9.140625" defaultRowHeight="12.75"/>
  <cols>
    <col min="1" max="1" width="10.7109375" style="0" customWidth="1"/>
    <col min="2" max="5" width="9.7109375" style="0" customWidth="1"/>
    <col min="6" max="8" width="11.28125" style="0" customWidth="1"/>
    <col min="9" max="9" width="11.28125" style="16" hidden="1" customWidth="1"/>
  </cols>
  <sheetData>
    <row r="1" spans="1:8" ht="15.75">
      <c r="A1" s="13" t="s">
        <v>36</v>
      </c>
      <c r="B1" s="14"/>
      <c r="C1" s="14"/>
      <c r="D1" s="14"/>
      <c r="E1" s="14"/>
      <c r="F1" s="14"/>
      <c r="G1" s="14"/>
      <c r="H1" s="14"/>
    </row>
    <row r="2" ht="12.75" customHeight="1">
      <c r="A2" s="1"/>
    </row>
    <row r="3" spans="1:8" ht="12.75" customHeight="1">
      <c r="A3" s="24" t="s">
        <v>8</v>
      </c>
      <c r="B3" s="24"/>
      <c r="C3" s="24"/>
      <c r="D3" s="24"/>
      <c r="E3" s="24"/>
      <c r="F3" s="24"/>
      <c r="G3" s="24"/>
      <c r="H3" s="24"/>
    </row>
    <row r="4" ht="12.75" customHeight="1" thickBot="1">
      <c r="A4" s="1"/>
    </row>
    <row r="5" spans="1:9" s="2" customFormat="1" ht="45" customHeight="1" thickTop="1">
      <c r="A5" s="6"/>
      <c r="B5" s="6"/>
      <c r="C5" s="6"/>
      <c r="D5" s="7" t="s">
        <v>9</v>
      </c>
      <c r="E5" s="8"/>
      <c r="F5" s="7" t="s">
        <v>10</v>
      </c>
      <c r="G5" s="7"/>
      <c r="H5" s="7"/>
      <c r="I5" s="17"/>
    </row>
    <row r="6" spans="1:9" s="2" customFormat="1" ht="42.75" customHeight="1">
      <c r="A6" s="4" t="s">
        <v>22</v>
      </c>
      <c r="B6" s="4" t="s">
        <v>11</v>
      </c>
      <c r="C6" s="4" t="s">
        <v>12</v>
      </c>
      <c r="D6" s="4" t="s">
        <v>0</v>
      </c>
      <c r="E6" s="4" t="s">
        <v>1</v>
      </c>
      <c r="F6" s="4" t="s">
        <v>2</v>
      </c>
      <c r="G6" s="4" t="s">
        <v>13</v>
      </c>
      <c r="H6" s="3" t="s">
        <v>14</v>
      </c>
      <c r="I6" s="17"/>
    </row>
    <row r="7" spans="1:7" ht="12.75" customHeight="1">
      <c r="A7" s="5"/>
      <c r="B7" s="5"/>
      <c r="C7" s="5"/>
      <c r="D7" s="5"/>
      <c r="E7" s="5"/>
      <c r="F7" s="5"/>
      <c r="G7" s="5"/>
    </row>
    <row r="8" spans="1:9" ht="12.75">
      <c r="A8" s="15" t="s">
        <v>5</v>
      </c>
      <c r="B8" s="21">
        <v>17514</v>
      </c>
      <c r="C8" s="21">
        <v>8163</v>
      </c>
      <c r="D8" s="20">
        <v>14.432406909162527</v>
      </c>
      <c r="E8" s="20">
        <v>6.726717917065987</v>
      </c>
      <c r="F8" s="22">
        <v>322.7</v>
      </c>
      <c r="G8" s="22">
        <v>9.5</v>
      </c>
      <c r="H8" s="23">
        <v>7.8</v>
      </c>
      <c r="I8" s="18">
        <v>1179198</v>
      </c>
    </row>
    <row r="9" spans="1:9" ht="12.75">
      <c r="A9" s="15" t="s">
        <v>6</v>
      </c>
      <c r="B9" s="21">
        <v>17043</v>
      </c>
      <c r="C9" s="21">
        <v>8252</v>
      </c>
      <c r="D9" s="20">
        <v>13.90189469700183</v>
      </c>
      <c r="E9" s="20">
        <v>6.731117469909001</v>
      </c>
      <c r="F9" s="22">
        <v>330.7</v>
      </c>
      <c r="G9" s="22">
        <v>11.4</v>
      </c>
      <c r="H9" s="23">
        <v>6.2</v>
      </c>
      <c r="I9" s="18">
        <v>1179198</v>
      </c>
    </row>
    <row r="10" spans="1:9" ht="12.75">
      <c r="A10" s="15" t="s">
        <v>7</v>
      </c>
      <c r="B10" s="21">
        <v>17444</v>
      </c>
      <c r="C10" s="21">
        <v>8650</v>
      </c>
      <c r="D10" s="20">
        <v>14.072133803049821</v>
      </c>
      <c r="E10" s="20">
        <v>6.977984257990195</v>
      </c>
      <c r="F10" s="22">
        <v>337.2</v>
      </c>
      <c r="G10" s="22">
        <v>10.2</v>
      </c>
      <c r="H10" s="23">
        <v>7</v>
      </c>
      <c r="I10" s="18"/>
    </row>
    <row r="11" spans="1:9" ht="12.75">
      <c r="A11" s="15" t="s">
        <v>19</v>
      </c>
      <c r="B11" s="21">
        <v>18066</v>
      </c>
      <c r="C11" s="21">
        <v>8850</v>
      </c>
      <c r="D11" s="20">
        <v>14.439469481774426</v>
      </c>
      <c r="E11" s="20">
        <v>7.073469772705838</v>
      </c>
      <c r="F11" s="22">
        <v>335.3</v>
      </c>
      <c r="G11" s="22">
        <v>10.6</v>
      </c>
      <c r="H11" s="23">
        <v>7.6</v>
      </c>
      <c r="I11" s="18"/>
    </row>
    <row r="12" spans="1:9" ht="12.75">
      <c r="A12" s="15" t="s">
        <v>20</v>
      </c>
      <c r="B12" s="21">
        <v>18238</v>
      </c>
      <c r="C12" s="21">
        <v>8888</v>
      </c>
      <c r="D12" s="20">
        <v>14.32038625312017</v>
      </c>
      <c r="E12" s="20">
        <v>6.978813083547103</v>
      </c>
      <c r="F12" s="22">
        <v>345</v>
      </c>
      <c r="G12" s="22">
        <v>8.7</v>
      </c>
      <c r="H12" s="23">
        <v>5.5</v>
      </c>
      <c r="I12" s="18"/>
    </row>
    <row r="13" spans="1:9" ht="12.75">
      <c r="A13" s="15" t="s">
        <v>21</v>
      </c>
      <c r="B13" s="21">
        <v>17882</v>
      </c>
      <c r="C13" s="21">
        <v>8988</v>
      </c>
      <c r="D13" s="20">
        <v>13.832752262848594</v>
      </c>
      <c r="E13" s="20">
        <v>6.952733326165035</v>
      </c>
      <c r="F13" s="22">
        <v>362.3</v>
      </c>
      <c r="G13" s="22">
        <v>8.1</v>
      </c>
      <c r="H13" s="23">
        <v>6.9</v>
      </c>
      <c r="I13" s="18"/>
    </row>
    <row r="14" spans="1:9" ht="12.75">
      <c r="A14" s="15" t="s">
        <v>23</v>
      </c>
      <c r="B14" s="21">
        <v>18927</v>
      </c>
      <c r="C14" s="21">
        <v>9290</v>
      </c>
      <c r="D14" s="20">
        <v>14.451059034259707</v>
      </c>
      <c r="E14" s="20">
        <v>7.093059567193569</v>
      </c>
      <c r="F14" s="22">
        <v>362.4</v>
      </c>
      <c r="G14" s="22">
        <v>7.8</v>
      </c>
      <c r="H14" s="23">
        <v>5.9</v>
      </c>
      <c r="I14" s="18"/>
    </row>
    <row r="15" spans="1:9" ht="12.75">
      <c r="A15" s="27" t="s">
        <v>24</v>
      </c>
      <c r="B15" s="21">
        <v>19085</v>
      </c>
      <c r="C15" s="21">
        <v>9314</v>
      </c>
      <c r="D15" s="20">
        <v>14.50586200999487</v>
      </c>
      <c r="E15" s="20">
        <v>7.079255895262888</v>
      </c>
      <c r="F15" s="22">
        <v>370.7</v>
      </c>
      <c r="G15" s="22">
        <v>10.1</v>
      </c>
      <c r="H15" s="23">
        <v>6.3</v>
      </c>
      <c r="I15" s="18"/>
    </row>
    <row r="16" spans="1:9" ht="12.75">
      <c r="A16" s="27" t="s">
        <v>25</v>
      </c>
      <c r="B16" s="21">
        <v>19417</v>
      </c>
      <c r="C16" s="21">
        <v>9322</v>
      </c>
      <c r="D16" s="20">
        <v>14.574996640927539</v>
      </c>
      <c r="E16" s="20">
        <v>6.9973795481653465</v>
      </c>
      <c r="F16" s="22">
        <v>380.6</v>
      </c>
      <c r="G16" s="22">
        <v>8.4</v>
      </c>
      <c r="H16" s="23">
        <v>5.5</v>
      </c>
      <c r="I16" s="18"/>
    </row>
    <row r="17" spans="1:9" ht="12.75">
      <c r="A17" s="27" t="s">
        <v>26</v>
      </c>
      <c r="B17" s="21">
        <v>18843</v>
      </c>
      <c r="C17" s="21">
        <v>9676</v>
      </c>
      <c r="D17" s="20">
        <v>13.99180377169071</v>
      </c>
      <c r="E17" s="20">
        <v>7.184879971070388</v>
      </c>
      <c r="F17" s="22">
        <v>379.8</v>
      </c>
      <c r="G17" s="22">
        <v>10.3</v>
      </c>
      <c r="H17" s="23">
        <v>6.1</v>
      </c>
      <c r="I17" s="18"/>
    </row>
    <row r="18" spans="1:9" ht="12.75">
      <c r="A18" s="28" t="s">
        <v>28</v>
      </c>
      <c r="B18" s="21">
        <v>18910</v>
      </c>
      <c r="C18" s="21">
        <v>9387</v>
      </c>
      <c r="D18" s="20">
        <v>13.860851998938632</v>
      </c>
      <c r="E18" s="20">
        <v>6.880582639557743</v>
      </c>
      <c r="F18" s="22">
        <v>379</v>
      </c>
      <c r="G18" s="22">
        <v>8</v>
      </c>
      <c r="H18" s="23">
        <v>5.8</v>
      </c>
      <c r="I18" s="18"/>
    </row>
    <row r="19" spans="1:9" ht="12.75">
      <c r="A19" s="28" t="s">
        <v>35</v>
      </c>
      <c r="B19" s="30">
        <v>18911</v>
      </c>
      <c r="C19" s="30">
        <v>9682</v>
      </c>
      <c r="D19" s="20">
        <v>13.722227745007906</v>
      </c>
      <c r="E19" s="20">
        <v>7.0254671369661335</v>
      </c>
      <c r="F19" s="31">
        <v>375.2</v>
      </c>
      <c r="G19" s="31">
        <v>8.6</v>
      </c>
      <c r="H19" s="32">
        <v>5</v>
      </c>
      <c r="I19" s="18"/>
    </row>
    <row r="20" spans="1:8" ht="12.75" customHeight="1">
      <c r="A20" s="9"/>
      <c r="B20" s="9"/>
      <c r="C20" s="9"/>
      <c r="D20" s="9"/>
      <c r="E20" s="9"/>
      <c r="F20" s="9"/>
      <c r="G20" s="9"/>
      <c r="H20" s="10"/>
    </row>
    <row r="21" ht="12.75" customHeight="1"/>
    <row r="22" spans="1:9" ht="12.75">
      <c r="A22" s="25" t="s">
        <v>40</v>
      </c>
      <c r="B22" s="26"/>
      <c r="C22" s="26"/>
      <c r="D22" s="26"/>
      <c r="E22" s="26"/>
      <c r="F22" s="26"/>
      <c r="G22" s="26"/>
      <c r="H22" s="26"/>
      <c r="I22" s="19" t="s">
        <v>3</v>
      </c>
    </row>
    <row r="23" spans="1:9" ht="12.75">
      <c r="A23" s="25" t="s">
        <v>41</v>
      </c>
      <c r="B23" s="26"/>
      <c r="C23" s="26"/>
      <c r="D23" s="26"/>
      <c r="E23" s="26"/>
      <c r="F23" s="26"/>
      <c r="G23" s="26"/>
      <c r="H23" s="26"/>
      <c r="I23" s="19"/>
    </row>
    <row r="24" spans="1:8" s="12" customFormat="1" ht="12.75">
      <c r="A24" s="25" t="s">
        <v>29</v>
      </c>
      <c r="B24" s="25"/>
      <c r="C24" s="25"/>
      <c r="D24" s="25"/>
      <c r="E24" s="25"/>
      <c r="F24" s="25"/>
      <c r="G24" s="25"/>
      <c r="H24" s="25"/>
    </row>
    <row r="25" spans="1:8" s="12" customFormat="1" ht="12.75">
      <c r="A25" s="25" t="s">
        <v>30</v>
      </c>
      <c r="B25" s="25"/>
      <c r="C25" s="25"/>
      <c r="D25" s="25"/>
      <c r="E25" s="25"/>
      <c r="F25" s="25"/>
      <c r="G25" s="25"/>
      <c r="H25" s="25"/>
    </row>
    <row r="26" spans="1:8" s="16" customFormat="1" ht="12.75">
      <c r="A26" s="11" t="s">
        <v>15</v>
      </c>
      <c r="B26"/>
      <c r="C26"/>
      <c r="D26"/>
      <c r="E26"/>
      <c r="F26"/>
      <c r="G26"/>
      <c r="H26"/>
    </row>
    <row r="27" spans="1:8" s="16" customFormat="1" ht="12.75">
      <c r="A27" s="12" t="s">
        <v>16</v>
      </c>
      <c r="B27"/>
      <c r="C27"/>
      <c r="D27"/>
      <c r="E27"/>
      <c r="F27"/>
      <c r="G27"/>
      <c r="H27"/>
    </row>
    <row r="28" spans="1:8" s="16" customFormat="1" ht="12.75">
      <c r="A28" s="11" t="s">
        <v>17</v>
      </c>
      <c r="B28"/>
      <c r="C28"/>
      <c r="D28"/>
      <c r="E28"/>
      <c r="F28"/>
      <c r="G28"/>
      <c r="H28"/>
    </row>
    <row r="29" spans="1:8" s="16" customFormat="1" ht="12.75">
      <c r="A29" s="11" t="s">
        <v>18</v>
      </c>
      <c r="B29"/>
      <c r="C29"/>
      <c r="D29"/>
      <c r="E29"/>
      <c r="F29"/>
      <c r="G29"/>
      <c r="H29"/>
    </row>
    <row r="30" spans="1:8" s="16" customFormat="1" ht="12.75">
      <c r="A30" s="12" t="s">
        <v>4</v>
      </c>
      <c r="B30"/>
      <c r="C30"/>
      <c r="D30"/>
      <c r="E30"/>
      <c r="F30"/>
      <c r="G30"/>
      <c r="H30"/>
    </row>
    <row r="31" spans="1:8" s="16" customFormat="1" ht="12.75">
      <c r="A31" s="12" t="s">
        <v>31</v>
      </c>
      <c r="B31"/>
      <c r="C31"/>
      <c r="D31"/>
      <c r="E31"/>
      <c r="F31"/>
      <c r="G31"/>
      <c r="H31"/>
    </row>
    <row r="32" spans="1:8" s="29" customFormat="1" ht="12.75">
      <c r="A32" s="25" t="s">
        <v>27</v>
      </c>
      <c r="B32" s="26"/>
      <c r="C32" s="26"/>
      <c r="D32" s="26"/>
      <c r="E32" s="26"/>
      <c r="F32" s="26"/>
      <c r="G32" s="26"/>
      <c r="H32" s="26"/>
    </row>
    <row r="33" spans="1:8" s="29" customFormat="1" ht="12.75">
      <c r="A33" s="25" t="s">
        <v>32</v>
      </c>
      <c r="B33" s="26"/>
      <c r="C33" s="26"/>
      <c r="D33" s="26"/>
      <c r="E33" s="26"/>
      <c r="F33" s="26"/>
      <c r="G33" s="26"/>
      <c r="H33" s="26"/>
    </row>
    <row r="34" spans="1:8" s="29" customFormat="1" ht="12.75">
      <c r="A34" s="25" t="s">
        <v>33</v>
      </c>
      <c r="B34" s="26"/>
      <c r="C34" s="26"/>
      <c r="D34" s="26"/>
      <c r="E34" s="26"/>
      <c r="F34" s="26"/>
      <c r="G34" s="26"/>
      <c r="H34" s="26"/>
    </row>
    <row r="35" spans="1:8" s="29" customFormat="1" ht="12.75">
      <c r="A35" s="25" t="s">
        <v>37</v>
      </c>
      <c r="B35" s="26"/>
      <c r="C35" s="26"/>
      <c r="D35" s="26"/>
      <c r="E35" s="26"/>
      <c r="F35" s="26"/>
      <c r="G35" s="26"/>
      <c r="H35" s="26"/>
    </row>
    <row r="36" spans="1:8" s="16" customFormat="1" ht="12.75">
      <c r="A36" s="12" t="s">
        <v>38</v>
      </c>
      <c r="B36"/>
      <c r="C36"/>
      <c r="D36"/>
      <c r="E36"/>
      <c r="F36"/>
      <c r="G36"/>
      <c r="H36"/>
    </row>
    <row r="37" spans="1:8" s="16" customFormat="1" ht="12.75">
      <c r="A37" s="25" t="s">
        <v>39</v>
      </c>
      <c r="B37" s="26"/>
      <c r="C37" s="26"/>
      <c r="D37"/>
      <c r="E37"/>
      <c r="F37"/>
      <c r="G37"/>
      <c r="H37"/>
    </row>
    <row r="38" spans="1:8" s="16" customFormat="1" ht="12.75">
      <c r="A38" s="12" t="s">
        <v>34</v>
      </c>
      <c r="B38"/>
      <c r="C38"/>
      <c r="D38"/>
      <c r="E38"/>
      <c r="F38"/>
      <c r="G38"/>
      <c r="H3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30.xml><?xml version="1.0" encoding="utf-8"?>
<worksheet xmlns="http://schemas.openxmlformats.org/spreadsheetml/2006/main" xmlns:r="http://schemas.openxmlformats.org/officeDocument/2006/relationships">
  <dimension ref="A1:G37"/>
  <sheetViews>
    <sheetView zoomScalePageLayoutView="0" workbookViewId="0" topLeftCell="A1">
      <selection activeCell="A1" sqref="A1"/>
    </sheetView>
  </sheetViews>
  <sheetFormatPr defaultColWidth="9.140625" defaultRowHeight="12.75"/>
  <cols>
    <col min="1" max="1" width="22.28125" style="0" customWidth="1"/>
    <col min="2" max="7" width="10.28125" style="0" customWidth="1"/>
  </cols>
  <sheetData>
    <row r="1" spans="1:7" ht="15.75" customHeight="1">
      <c r="A1" s="13" t="s">
        <v>818</v>
      </c>
      <c r="B1" s="13"/>
      <c r="C1" s="13"/>
      <c r="D1" s="13"/>
      <c r="E1" s="13"/>
      <c r="F1" s="13"/>
      <c r="G1" s="13"/>
    </row>
    <row r="2" spans="1:7" ht="15.75" customHeight="1">
      <c r="A2" s="363" t="s">
        <v>817</v>
      </c>
      <c r="B2" s="363"/>
      <c r="C2" s="363"/>
      <c r="D2" s="363"/>
      <c r="E2" s="363"/>
      <c r="F2" s="363"/>
      <c r="G2" s="363"/>
    </row>
    <row r="3" spans="1:7" ht="12.75" customHeight="1">
      <c r="A3" s="574"/>
      <c r="B3" s="363"/>
      <c r="C3" s="363"/>
      <c r="D3" s="363"/>
      <c r="E3" s="363"/>
      <c r="F3" s="363"/>
      <c r="G3" s="363"/>
    </row>
    <row r="4" spans="1:7" ht="13.5" customHeight="1">
      <c r="A4" s="206" t="s">
        <v>816</v>
      </c>
      <c r="B4" s="14"/>
      <c r="C4" s="14"/>
      <c r="D4" s="14"/>
      <c r="E4" s="14"/>
      <c r="F4" s="14"/>
      <c r="G4" s="14"/>
    </row>
    <row r="5" ht="13.5" thickBot="1"/>
    <row r="6" spans="1:7" s="127" customFormat="1" ht="24" customHeight="1" thickBot="1" thickTop="1">
      <c r="A6" s="573"/>
      <c r="B6" s="571">
        <v>2010</v>
      </c>
      <c r="C6" s="572"/>
      <c r="D6" s="571">
        <v>2011</v>
      </c>
      <c r="E6" s="572"/>
      <c r="F6" s="571">
        <v>2012</v>
      </c>
      <c r="G6" s="571"/>
    </row>
    <row r="7" spans="1:7" s="2" customFormat="1" ht="32.25" customHeight="1" thickTop="1">
      <c r="A7" s="4" t="s">
        <v>815</v>
      </c>
      <c r="B7" s="202" t="s">
        <v>814</v>
      </c>
      <c r="C7" s="202" t="s">
        <v>813</v>
      </c>
      <c r="D7" s="202" t="s">
        <v>814</v>
      </c>
      <c r="E7" s="202" t="s">
        <v>813</v>
      </c>
      <c r="F7" s="202" t="s">
        <v>814</v>
      </c>
      <c r="G7" s="200" t="s">
        <v>813</v>
      </c>
    </row>
    <row r="8" spans="1:7" ht="12.75">
      <c r="A8" s="5"/>
      <c r="B8" s="5"/>
      <c r="C8" s="5"/>
      <c r="D8" s="5"/>
      <c r="E8" s="5"/>
      <c r="F8" s="5"/>
      <c r="G8" s="72"/>
    </row>
    <row r="9" spans="1:7" ht="12.75">
      <c r="A9" s="567" t="s">
        <v>810</v>
      </c>
      <c r="B9" s="5"/>
      <c r="C9" s="5"/>
      <c r="D9" s="5"/>
      <c r="E9" s="5"/>
      <c r="F9" s="5"/>
      <c r="G9" s="72"/>
    </row>
    <row r="10" spans="1:7" ht="12.75">
      <c r="A10" s="567" t="s">
        <v>812</v>
      </c>
      <c r="B10" s="5"/>
      <c r="C10" s="5"/>
      <c r="D10" s="5"/>
      <c r="E10" s="5"/>
      <c r="F10" s="5"/>
      <c r="G10" s="72"/>
    </row>
    <row r="11" spans="1:7" ht="12.75">
      <c r="A11" s="5"/>
      <c r="B11" s="5"/>
      <c r="C11" s="5"/>
      <c r="D11" s="5"/>
      <c r="E11" s="5"/>
      <c r="F11" s="5"/>
      <c r="G11" s="72"/>
    </row>
    <row r="12" spans="1:7" ht="12.75">
      <c r="A12" s="5" t="s">
        <v>811</v>
      </c>
      <c r="B12" s="564">
        <v>473</v>
      </c>
      <c r="C12" s="565">
        <v>23</v>
      </c>
      <c r="D12" s="564">
        <v>475</v>
      </c>
      <c r="E12" s="565">
        <v>27</v>
      </c>
      <c r="F12" s="564">
        <v>458</v>
      </c>
      <c r="G12" s="563">
        <v>27</v>
      </c>
    </row>
    <row r="13" spans="1:7" ht="12.75">
      <c r="A13" s="5"/>
      <c r="B13" s="570"/>
      <c r="C13" s="146"/>
      <c r="D13" s="570"/>
      <c r="E13" s="146"/>
      <c r="F13" s="570"/>
      <c r="G13" s="562"/>
    </row>
    <row r="14" spans="1:7" ht="12.75">
      <c r="A14" s="5" t="s">
        <v>433</v>
      </c>
      <c r="B14" s="380">
        <v>395</v>
      </c>
      <c r="C14" s="146">
        <v>22</v>
      </c>
      <c r="D14" s="380">
        <v>398</v>
      </c>
      <c r="E14" s="146">
        <v>26</v>
      </c>
      <c r="F14" s="380">
        <v>381</v>
      </c>
      <c r="G14" s="561">
        <v>27</v>
      </c>
    </row>
    <row r="15" spans="1:7" ht="12.75">
      <c r="A15" s="5" t="s">
        <v>121</v>
      </c>
      <c r="B15" s="380">
        <v>50</v>
      </c>
      <c r="C15" s="560" t="s">
        <v>52</v>
      </c>
      <c r="D15" s="380">
        <v>49</v>
      </c>
      <c r="E15" s="560" t="s">
        <v>52</v>
      </c>
      <c r="F15" s="380">
        <v>49</v>
      </c>
      <c r="G15" s="558" t="s">
        <v>52</v>
      </c>
    </row>
    <row r="16" spans="1:7" ht="12.75">
      <c r="A16" s="5" t="s">
        <v>279</v>
      </c>
      <c r="B16" s="380">
        <v>15</v>
      </c>
      <c r="C16" s="146">
        <v>1</v>
      </c>
      <c r="D16" s="380">
        <v>14</v>
      </c>
      <c r="E16" s="146">
        <v>1</v>
      </c>
      <c r="F16" s="380">
        <v>14</v>
      </c>
      <c r="G16" s="558" t="s">
        <v>52</v>
      </c>
    </row>
    <row r="17" spans="1:7" ht="12.75">
      <c r="A17" s="5" t="s">
        <v>747</v>
      </c>
      <c r="B17" s="380">
        <v>10</v>
      </c>
      <c r="C17" s="560" t="s">
        <v>52</v>
      </c>
      <c r="D17" s="380">
        <v>10</v>
      </c>
      <c r="E17" s="560" t="s">
        <v>52</v>
      </c>
      <c r="F17" s="380">
        <v>10</v>
      </c>
      <c r="G17" s="558" t="s">
        <v>52</v>
      </c>
    </row>
    <row r="18" spans="1:7" ht="12.75">
      <c r="A18" s="5" t="s">
        <v>794</v>
      </c>
      <c r="B18" s="380">
        <v>3</v>
      </c>
      <c r="C18" s="560" t="s">
        <v>52</v>
      </c>
      <c r="D18" s="380">
        <v>4</v>
      </c>
      <c r="E18" s="560" t="s">
        <v>52</v>
      </c>
      <c r="F18" s="380">
        <v>4</v>
      </c>
      <c r="G18" s="558" t="s">
        <v>52</v>
      </c>
    </row>
    <row r="19" spans="1:7" ht="12.75">
      <c r="A19" s="5" t="s">
        <v>793</v>
      </c>
      <c r="B19" s="559" t="s">
        <v>52</v>
      </c>
      <c r="C19" s="560" t="s">
        <v>52</v>
      </c>
      <c r="D19" s="559" t="s">
        <v>52</v>
      </c>
      <c r="E19" s="560" t="s">
        <v>52</v>
      </c>
      <c r="F19" s="569" t="s">
        <v>52</v>
      </c>
      <c r="G19" s="558" t="s">
        <v>52</v>
      </c>
    </row>
    <row r="20" spans="1:7" ht="12.75">
      <c r="A20" s="5"/>
      <c r="B20" s="568"/>
      <c r="C20" s="560"/>
      <c r="D20" s="568"/>
      <c r="E20" s="560"/>
      <c r="F20" s="568"/>
      <c r="G20" s="558"/>
    </row>
    <row r="21" spans="1:7" ht="12.75">
      <c r="A21" s="567" t="s">
        <v>810</v>
      </c>
      <c r="B21" s="380"/>
      <c r="C21" s="380"/>
      <c r="D21" s="380"/>
      <c r="E21" s="380"/>
      <c r="F21" s="380"/>
      <c r="G21" s="278"/>
    </row>
    <row r="22" spans="1:7" ht="12.75">
      <c r="A22" s="566" t="s">
        <v>809</v>
      </c>
      <c r="B22" s="380"/>
      <c r="C22" s="380"/>
      <c r="D22" s="380"/>
      <c r="E22" s="380"/>
      <c r="F22" s="380"/>
      <c r="G22" s="278"/>
    </row>
    <row r="23" spans="1:7" ht="12.75">
      <c r="A23" s="5"/>
      <c r="B23" s="380"/>
      <c r="C23" s="380"/>
      <c r="D23" s="380"/>
      <c r="E23" s="380"/>
      <c r="F23" s="380"/>
      <c r="G23" s="278"/>
    </row>
    <row r="24" spans="1:7" ht="12.75">
      <c r="A24" s="5" t="s">
        <v>808</v>
      </c>
      <c r="B24" s="564">
        <v>2244</v>
      </c>
      <c r="C24" s="565">
        <v>393</v>
      </c>
      <c r="D24" s="564">
        <v>2254</v>
      </c>
      <c r="E24" s="565">
        <v>431</v>
      </c>
      <c r="F24" s="564">
        <v>2174</v>
      </c>
      <c r="G24" s="563">
        <v>429</v>
      </c>
    </row>
    <row r="25" spans="1:7" ht="12.75">
      <c r="A25" s="5"/>
      <c r="B25" s="380"/>
      <c r="C25" s="146"/>
      <c r="D25" s="380"/>
      <c r="E25" s="146"/>
      <c r="F25" s="380"/>
      <c r="G25" s="562"/>
    </row>
    <row r="26" spans="1:7" ht="12.75">
      <c r="A26" s="5" t="s">
        <v>433</v>
      </c>
      <c r="B26" s="380">
        <v>1894</v>
      </c>
      <c r="C26" s="146">
        <v>383</v>
      </c>
      <c r="D26" s="380">
        <v>1900</v>
      </c>
      <c r="E26" s="146">
        <v>421</v>
      </c>
      <c r="F26" s="380">
        <v>1820</v>
      </c>
      <c r="G26" s="561">
        <v>429</v>
      </c>
    </row>
    <row r="27" spans="1:7" ht="12.75">
      <c r="A27" s="5" t="s">
        <v>121</v>
      </c>
      <c r="B27" s="380">
        <v>221</v>
      </c>
      <c r="C27" s="560" t="s">
        <v>52</v>
      </c>
      <c r="D27" s="380">
        <v>221</v>
      </c>
      <c r="E27" s="560" t="s">
        <v>52</v>
      </c>
      <c r="F27" s="380">
        <v>221</v>
      </c>
      <c r="G27" s="558" t="s">
        <v>52</v>
      </c>
    </row>
    <row r="28" spans="1:7" ht="12.75">
      <c r="A28" s="5" t="s">
        <v>279</v>
      </c>
      <c r="B28" s="380">
        <v>66</v>
      </c>
      <c r="C28" s="146">
        <v>10</v>
      </c>
      <c r="D28" s="380">
        <v>65</v>
      </c>
      <c r="E28" s="146">
        <v>10</v>
      </c>
      <c r="F28" s="380">
        <v>65</v>
      </c>
      <c r="G28" s="558" t="s">
        <v>52</v>
      </c>
    </row>
    <row r="29" spans="1:7" ht="12.75">
      <c r="A29" s="5" t="s">
        <v>747</v>
      </c>
      <c r="B29" s="380">
        <v>48</v>
      </c>
      <c r="C29" s="560" t="s">
        <v>52</v>
      </c>
      <c r="D29" s="380">
        <v>48</v>
      </c>
      <c r="E29" s="560" t="s">
        <v>52</v>
      </c>
      <c r="F29" s="380">
        <v>48</v>
      </c>
      <c r="G29" s="558" t="s">
        <v>52</v>
      </c>
    </row>
    <row r="30" spans="1:7" ht="12.75">
      <c r="A30" s="5" t="s">
        <v>794</v>
      </c>
      <c r="B30" s="380">
        <v>15</v>
      </c>
      <c r="C30" s="560" t="s">
        <v>52</v>
      </c>
      <c r="D30" s="380">
        <v>20</v>
      </c>
      <c r="E30" s="560" t="s">
        <v>52</v>
      </c>
      <c r="F30" s="380">
        <v>20</v>
      </c>
      <c r="G30" s="558" t="s">
        <v>52</v>
      </c>
    </row>
    <row r="31" spans="1:7" ht="12.75">
      <c r="A31" s="5" t="s">
        <v>793</v>
      </c>
      <c r="B31" s="559" t="s">
        <v>52</v>
      </c>
      <c r="C31" s="560" t="s">
        <v>52</v>
      </c>
      <c r="D31" s="559" t="s">
        <v>52</v>
      </c>
      <c r="E31" s="560" t="s">
        <v>52</v>
      </c>
      <c r="F31" s="559" t="s">
        <v>52</v>
      </c>
      <c r="G31" s="558" t="s">
        <v>52</v>
      </c>
    </row>
    <row r="32" spans="1:7" ht="12.75">
      <c r="A32" s="9"/>
      <c r="B32" s="9"/>
      <c r="C32" s="9"/>
      <c r="D32" s="9"/>
      <c r="E32" s="9"/>
      <c r="F32" s="9"/>
      <c r="G32" s="10"/>
    </row>
    <row r="34" ht="12.75">
      <c r="A34" s="131" t="s">
        <v>807</v>
      </c>
    </row>
    <row r="35" ht="12.75">
      <c r="A35" s="131" t="s">
        <v>806</v>
      </c>
    </row>
    <row r="36" ht="12.75">
      <c r="A36" s="131" t="s">
        <v>805</v>
      </c>
    </row>
    <row r="37" spans="1:6" ht="12.75">
      <c r="A37" s="557" t="s">
        <v>804</v>
      </c>
      <c r="B37" s="493"/>
      <c r="D37" s="493"/>
      <c r="F37" s="493"/>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2012&amp;R&amp;"Arial"&amp;9      http://dbedt.hawaii.gov/</oddFooter>
  </headerFooter>
</worksheet>
</file>

<file path=xl/worksheets/sheet31.xml><?xml version="1.0" encoding="utf-8"?>
<worksheet xmlns="http://schemas.openxmlformats.org/spreadsheetml/2006/main" xmlns:r="http://schemas.openxmlformats.org/officeDocument/2006/relationships">
  <dimension ref="A1:F36"/>
  <sheetViews>
    <sheetView zoomScalePageLayoutView="0" workbookViewId="0" topLeftCell="A1">
      <selection activeCell="A1" sqref="A1"/>
    </sheetView>
  </sheetViews>
  <sheetFormatPr defaultColWidth="9.140625" defaultRowHeight="12.75"/>
  <cols>
    <col min="1" max="1" width="30.7109375" style="0" customWidth="1"/>
    <col min="2" max="4" width="16.7109375" style="0" customWidth="1"/>
  </cols>
  <sheetData>
    <row r="1" spans="1:4" ht="15.75" customHeight="1">
      <c r="A1" s="96" t="s">
        <v>827</v>
      </c>
      <c r="B1" s="95"/>
      <c r="C1" s="95"/>
      <c r="D1" s="95"/>
    </row>
    <row r="2" spans="1:4" ht="15.75" customHeight="1">
      <c r="A2" s="96" t="s">
        <v>826</v>
      </c>
      <c r="B2" s="95"/>
      <c r="C2" s="95"/>
      <c r="D2" s="95"/>
    </row>
    <row r="3" ht="12.75" customHeight="1">
      <c r="A3" s="1"/>
    </row>
    <row r="4" spans="1:4" ht="12.75">
      <c r="A4" s="139" t="s">
        <v>772</v>
      </c>
      <c r="B4" s="14"/>
      <c r="C4" s="14"/>
      <c r="D4" s="14"/>
    </row>
    <row r="5" spans="1:4" ht="13.5" thickBot="1">
      <c r="A5" s="300"/>
      <c r="B5" s="300"/>
      <c r="C5" s="300"/>
      <c r="D5" s="300"/>
    </row>
    <row r="6" spans="1:4" s="2" customFormat="1" ht="45" customHeight="1" thickTop="1">
      <c r="A6" s="4" t="s">
        <v>825</v>
      </c>
      <c r="B6" s="4" t="s">
        <v>786</v>
      </c>
      <c r="C6" s="4" t="s">
        <v>824</v>
      </c>
      <c r="D6" s="3" t="s">
        <v>823</v>
      </c>
    </row>
    <row r="7" spans="1:3" ht="12.75">
      <c r="A7" s="5"/>
      <c r="B7" s="5"/>
      <c r="C7" s="5"/>
    </row>
    <row r="8" spans="1:3" s="511" customFormat="1" ht="12.75">
      <c r="A8" s="151" t="s">
        <v>822</v>
      </c>
      <c r="B8" s="151"/>
      <c r="C8" s="151"/>
    </row>
    <row r="9" spans="1:3" ht="12.75">
      <c r="A9" s="5"/>
      <c r="B9" s="146" t="s">
        <v>3</v>
      </c>
      <c r="C9" s="393" t="s">
        <v>3</v>
      </c>
    </row>
    <row r="10" spans="1:4" ht="12.75">
      <c r="A10" s="15" t="s">
        <v>821</v>
      </c>
      <c r="B10" s="582">
        <v>112166</v>
      </c>
      <c r="C10" s="581">
        <v>1533.7479452054795</v>
      </c>
      <c r="D10" s="580">
        <v>59.609325503516494</v>
      </c>
    </row>
    <row r="11" spans="1:4" ht="12.75">
      <c r="A11" s="5"/>
      <c r="B11" s="146"/>
      <c r="C11" s="146"/>
      <c r="D11" s="579"/>
    </row>
    <row r="12" spans="1:4" ht="12.75">
      <c r="A12" s="5" t="s">
        <v>433</v>
      </c>
      <c r="B12" s="578">
        <v>83646</v>
      </c>
      <c r="C12" s="577">
        <v>1208.0465753424658</v>
      </c>
      <c r="D12" s="576">
        <v>60.7669303492186</v>
      </c>
    </row>
    <row r="13" spans="1:4" ht="12.75">
      <c r="A13" s="5" t="s">
        <v>121</v>
      </c>
      <c r="B13" s="578">
        <v>12217</v>
      </c>
      <c r="C13" s="577">
        <v>125.8</v>
      </c>
      <c r="D13" s="576">
        <v>48.94941634241245</v>
      </c>
    </row>
    <row r="14" spans="1:6" ht="12.75">
      <c r="A14" s="5" t="s">
        <v>279</v>
      </c>
      <c r="B14" s="578">
        <v>4744</v>
      </c>
      <c r="C14" s="577">
        <v>58.75068493150685</v>
      </c>
      <c r="D14" s="576">
        <v>58.75068493150685</v>
      </c>
      <c r="F14" s="333"/>
    </row>
    <row r="15" spans="1:4" ht="12.75">
      <c r="A15" s="5" t="s">
        <v>747</v>
      </c>
      <c r="B15" s="578">
        <v>11443</v>
      </c>
      <c r="C15" s="577">
        <v>140.05479452054794</v>
      </c>
      <c r="D15" s="576">
        <v>65.75342465753424</v>
      </c>
    </row>
    <row r="16" spans="1:4" ht="12.75">
      <c r="A16" s="5" t="s">
        <v>794</v>
      </c>
      <c r="B16" s="578">
        <v>102</v>
      </c>
      <c r="C16" s="577">
        <v>1.0328767123287672</v>
      </c>
      <c r="D16" s="576">
        <v>9.389788293897885</v>
      </c>
    </row>
    <row r="17" spans="1:4" ht="12.75">
      <c r="A17" s="5" t="s">
        <v>793</v>
      </c>
      <c r="B17" s="578">
        <v>14</v>
      </c>
      <c r="C17" s="584" t="s">
        <v>52</v>
      </c>
      <c r="D17" s="576">
        <v>1.5753424657534247</v>
      </c>
    </row>
    <row r="18" spans="1:4" ht="12.75">
      <c r="A18" s="5"/>
      <c r="B18" s="380"/>
      <c r="C18" s="380"/>
      <c r="D18" s="583"/>
    </row>
    <row r="19" spans="1:4" ht="12.75">
      <c r="A19" s="151" t="s">
        <v>820</v>
      </c>
      <c r="B19" s="380"/>
      <c r="C19" s="380"/>
      <c r="D19" s="583"/>
    </row>
    <row r="20" spans="1:4" ht="12.75">
      <c r="A20" s="5"/>
      <c r="B20" s="380"/>
      <c r="C20" s="380"/>
      <c r="D20" s="583"/>
    </row>
    <row r="21" spans="1:4" ht="12.75">
      <c r="A21" s="5" t="s">
        <v>819</v>
      </c>
      <c r="B21" s="582">
        <v>8490</v>
      </c>
      <c r="C21" s="581">
        <v>3753.2657534246578</v>
      </c>
      <c r="D21" s="580">
        <v>87.18387348257045</v>
      </c>
    </row>
    <row r="22" spans="1:4" ht="12.75">
      <c r="A22" s="5"/>
      <c r="B22" s="146"/>
      <c r="C22" s="146"/>
      <c r="D22" s="579"/>
    </row>
    <row r="23" spans="1:4" ht="12.75">
      <c r="A23" s="5" t="s">
        <v>433</v>
      </c>
      <c r="B23" s="578">
        <v>5777</v>
      </c>
      <c r="C23" s="577">
        <v>2398.7013698630135</v>
      </c>
      <c r="D23" s="576">
        <v>86.47084967062054</v>
      </c>
    </row>
    <row r="24" spans="1:4" ht="12.75">
      <c r="A24" s="5" t="s">
        <v>121</v>
      </c>
      <c r="B24" s="578">
        <v>1459</v>
      </c>
      <c r="C24" s="577">
        <v>739.3342465753425</v>
      </c>
      <c r="D24" s="576">
        <v>91.05101558809636</v>
      </c>
    </row>
    <row r="25" spans="1:4" ht="12.75">
      <c r="A25" s="5" t="s">
        <v>279</v>
      </c>
      <c r="B25" s="578">
        <v>689</v>
      </c>
      <c r="C25" s="577">
        <v>253</v>
      </c>
      <c r="D25" s="576">
        <v>77.3</v>
      </c>
    </row>
    <row r="26" spans="1:4" ht="12.75">
      <c r="A26" s="5" t="s">
        <v>747</v>
      </c>
      <c r="B26" s="578">
        <v>548</v>
      </c>
      <c r="C26" s="577">
        <v>350.3068493150685</v>
      </c>
      <c r="D26" s="576">
        <v>92.67376966007103</v>
      </c>
    </row>
    <row r="27" spans="1:4" ht="12.75">
      <c r="A27" s="5" t="s">
        <v>794</v>
      </c>
      <c r="B27" s="578">
        <v>13</v>
      </c>
      <c r="C27" s="577">
        <v>2.7835616438356166</v>
      </c>
      <c r="D27" s="576">
        <v>69.58904109589041</v>
      </c>
    </row>
    <row r="28" spans="1:4" ht="12.75">
      <c r="A28" s="5" t="s">
        <v>793</v>
      </c>
      <c r="B28" s="578">
        <v>4</v>
      </c>
      <c r="C28" s="577">
        <v>9.293150684931506</v>
      </c>
      <c r="D28" s="576">
        <v>92.93150684931506</v>
      </c>
    </row>
    <row r="29" spans="1:4" ht="12.75">
      <c r="A29" s="9"/>
      <c r="B29" s="9"/>
      <c r="C29" s="9"/>
      <c r="D29" s="10"/>
    </row>
    <row r="31" ht="12.75">
      <c r="A31" s="498" t="s">
        <v>781</v>
      </c>
    </row>
    <row r="32" ht="12.75">
      <c r="A32" s="498" t="s">
        <v>792</v>
      </c>
    </row>
    <row r="33" spans="1:4" ht="12.75">
      <c r="A33" s="496" t="s">
        <v>791</v>
      </c>
      <c r="B33" s="575"/>
      <c r="C33" s="575"/>
      <c r="D33" s="575"/>
    </row>
    <row r="34" spans="1:4" ht="12.75">
      <c r="A34" s="495" t="s">
        <v>790</v>
      </c>
      <c r="B34" s="575"/>
      <c r="C34" s="575"/>
      <c r="D34" s="575"/>
    </row>
    <row r="35" ht="12.75">
      <c r="A35" s="495"/>
    </row>
    <row r="36" ht="12.75">
      <c r="A36" s="13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32.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cols>
    <col min="1" max="1" width="28.8515625" style="0" customWidth="1"/>
    <col min="2" max="6" width="11.00390625" style="0" customWidth="1"/>
  </cols>
  <sheetData>
    <row r="1" spans="1:6" ht="15.75" customHeight="1">
      <c r="A1" s="71" t="s">
        <v>847</v>
      </c>
      <c r="B1" s="158"/>
      <c r="C1" s="158"/>
      <c r="D1" s="158"/>
      <c r="E1" s="158"/>
      <c r="F1" s="158"/>
    </row>
    <row r="2" spans="1:6" ht="15.75" customHeight="1">
      <c r="A2" s="71" t="s">
        <v>870</v>
      </c>
      <c r="B2" s="158"/>
      <c r="C2" s="158"/>
      <c r="D2" s="158"/>
      <c r="E2" s="158"/>
      <c r="F2" s="158"/>
    </row>
    <row r="3" spans="1:6" ht="12.75" customHeight="1">
      <c r="A3" s="623"/>
      <c r="B3" s="72"/>
      <c r="C3" s="72"/>
      <c r="D3" s="72"/>
      <c r="E3" s="72"/>
      <c r="F3" s="72"/>
    </row>
    <row r="4" spans="1:6" ht="12.75" customHeight="1">
      <c r="A4" s="112" t="s">
        <v>869</v>
      </c>
      <c r="B4" s="622"/>
      <c r="C4" s="622"/>
      <c r="D4" s="622"/>
      <c r="E4" s="622"/>
      <c r="F4" s="622"/>
    </row>
    <row r="5" spans="1:6" ht="12.75" customHeight="1">
      <c r="A5" s="622" t="s">
        <v>868</v>
      </c>
      <c r="B5" s="622"/>
      <c r="C5" s="622"/>
      <c r="D5" s="622"/>
      <c r="E5" s="622"/>
      <c r="F5" s="622"/>
    </row>
    <row r="6" spans="1:6" ht="12.75" customHeight="1" thickBot="1">
      <c r="A6" s="621" t="s">
        <v>3</v>
      </c>
      <c r="B6" s="72"/>
      <c r="C6" s="72"/>
      <c r="D6" s="72"/>
      <c r="E6" s="72"/>
      <c r="F6" s="72"/>
    </row>
    <row r="7" spans="1:6" s="59" customFormat="1" ht="21.75" customHeight="1" thickTop="1">
      <c r="A7" s="620" t="s">
        <v>60</v>
      </c>
      <c r="B7" s="619">
        <v>2008</v>
      </c>
      <c r="C7" s="619">
        <v>2009</v>
      </c>
      <c r="D7" s="619">
        <v>2010</v>
      </c>
      <c r="E7" s="619">
        <v>2011</v>
      </c>
      <c r="F7" s="618">
        <v>2012</v>
      </c>
    </row>
    <row r="8" spans="1:5" ht="12.75" customHeight="1">
      <c r="A8" s="5"/>
      <c r="B8" s="126"/>
      <c r="C8" s="126"/>
      <c r="D8" s="126"/>
      <c r="E8" s="126"/>
    </row>
    <row r="9" spans="1:6" ht="12.75" customHeight="1">
      <c r="A9" s="399" t="s">
        <v>86</v>
      </c>
      <c r="B9" s="617">
        <v>2821</v>
      </c>
      <c r="C9" s="616">
        <v>2879</v>
      </c>
      <c r="D9" s="616">
        <v>2661</v>
      </c>
      <c r="E9" s="616">
        <v>2438</v>
      </c>
      <c r="F9" s="615">
        <v>1954</v>
      </c>
    </row>
    <row r="10" spans="1:6" ht="12.75" customHeight="1">
      <c r="A10" s="5"/>
      <c r="B10" s="126"/>
      <c r="C10" s="126"/>
      <c r="D10" s="126"/>
      <c r="E10" s="126"/>
      <c r="F10" s="72"/>
    </row>
    <row r="11" spans="1:6" ht="12.75" customHeight="1">
      <c r="A11" s="5" t="s">
        <v>867</v>
      </c>
      <c r="B11" s="599"/>
      <c r="C11" s="599"/>
      <c r="D11" s="599"/>
      <c r="E11" s="599"/>
      <c r="F11" s="598"/>
    </row>
    <row r="12" spans="1:6" ht="12.75" customHeight="1">
      <c r="A12" s="614" t="s">
        <v>866</v>
      </c>
      <c r="B12" s="599"/>
      <c r="C12" s="599"/>
      <c r="D12" s="599"/>
      <c r="E12" s="599"/>
      <c r="F12" s="598"/>
    </row>
    <row r="13" spans="1:6" ht="12.75" customHeight="1">
      <c r="A13" s="429" t="s">
        <v>76</v>
      </c>
      <c r="B13" s="603">
        <v>1555</v>
      </c>
      <c r="C13" s="608">
        <v>1518</v>
      </c>
      <c r="D13" s="608">
        <v>1389</v>
      </c>
      <c r="E13" s="608">
        <v>1197</v>
      </c>
      <c r="F13" s="607">
        <v>1230</v>
      </c>
    </row>
    <row r="14" spans="1:6" ht="12.75" customHeight="1">
      <c r="A14" s="429" t="s">
        <v>865</v>
      </c>
      <c r="B14" s="603">
        <v>55</v>
      </c>
      <c r="C14" s="608">
        <f>+(C13/C9)*100</f>
        <v>52.726641194859326</v>
      </c>
      <c r="D14" s="608">
        <v>52.2</v>
      </c>
      <c r="E14" s="608">
        <v>49.1</v>
      </c>
      <c r="F14" s="607">
        <v>62.9</v>
      </c>
    </row>
    <row r="15" spans="1:6" ht="12.75" customHeight="1">
      <c r="A15" s="612"/>
      <c r="B15" s="603"/>
      <c r="C15" s="611"/>
      <c r="D15" s="611"/>
      <c r="E15" s="611"/>
      <c r="F15" s="610"/>
    </row>
    <row r="16" spans="1:6" ht="12.75" customHeight="1">
      <c r="A16" s="613" t="s">
        <v>864</v>
      </c>
      <c r="B16" s="595">
        <v>14</v>
      </c>
      <c r="C16" s="589">
        <v>14</v>
      </c>
      <c r="D16" s="589">
        <v>14.1</v>
      </c>
      <c r="E16" s="589">
        <v>13.9</v>
      </c>
      <c r="F16" s="588">
        <v>14.2</v>
      </c>
    </row>
    <row r="17" spans="1:6" ht="12.75" customHeight="1">
      <c r="A17" s="612"/>
      <c r="B17" s="603"/>
      <c r="C17" s="611"/>
      <c r="D17" s="611"/>
      <c r="E17" s="611"/>
      <c r="F17" s="610" t="s">
        <v>3</v>
      </c>
    </row>
    <row r="18" spans="1:6" ht="12.75" customHeight="1">
      <c r="A18" s="609" t="s">
        <v>863</v>
      </c>
      <c r="B18" s="603"/>
      <c r="C18" s="608"/>
      <c r="D18" s="608"/>
      <c r="E18" s="608"/>
      <c r="F18" s="607"/>
    </row>
    <row r="19" spans="1:6" ht="12.75" customHeight="1">
      <c r="A19" s="358" t="s">
        <v>266</v>
      </c>
      <c r="B19" s="603">
        <v>66</v>
      </c>
      <c r="C19" s="608">
        <v>66</v>
      </c>
      <c r="D19" s="608">
        <v>67</v>
      </c>
      <c r="E19" s="608">
        <v>67</v>
      </c>
      <c r="F19" s="607">
        <v>62</v>
      </c>
    </row>
    <row r="20" spans="1:6" ht="12.75" customHeight="1">
      <c r="A20" s="358" t="s">
        <v>265</v>
      </c>
      <c r="B20" s="603">
        <v>34</v>
      </c>
      <c r="C20" s="608">
        <v>34</v>
      </c>
      <c r="D20" s="608">
        <v>33</v>
      </c>
      <c r="E20" s="608">
        <v>33</v>
      </c>
      <c r="F20" s="607">
        <v>38</v>
      </c>
    </row>
    <row r="21" spans="1:6" ht="12.75" customHeight="1">
      <c r="A21" s="337"/>
      <c r="B21" s="603"/>
      <c r="C21" s="606"/>
      <c r="D21" s="606"/>
      <c r="E21" s="606"/>
      <c r="F21" s="605"/>
    </row>
    <row r="22" spans="1:6" ht="12.75" customHeight="1">
      <c r="A22" s="5" t="s">
        <v>283</v>
      </c>
      <c r="B22" s="603"/>
      <c r="C22" s="606"/>
      <c r="D22" s="606"/>
      <c r="E22" s="606"/>
      <c r="F22" s="605"/>
    </row>
    <row r="23" spans="1:6" ht="12.75" customHeight="1">
      <c r="A23" s="337" t="s">
        <v>121</v>
      </c>
      <c r="B23" s="603">
        <v>753</v>
      </c>
      <c r="C23" s="602">
        <v>812</v>
      </c>
      <c r="D23" s="602">
        <v>724</v>
      </c>
      <c r="E23" s="602">
        <v>713</v>
      </c>
      <c r="F23" s="604">
        <f>442+290</f>
        <v>732</v>
      </c>
    </row>
    <row r="24" spans="1:6" ht="12.75" customHeight="1">
      <c r="A24" s="337" t="s">
        <v>280</v>
      </c>
      <c r="B24" s="603">
        <v>1098</v>
      </c>
      <c r="C24" s="602">
        <v>991</v>
      </c>
      <c r="D24" s="602">
        <f>162+156+354+224</f>
        <v>896</v>
      </c>
      <c r="E24" s="602">
        <f>149+125+300+191</f>
        <v>765</v>
      </c>
      <c r="F24" s="604">
        <f>141+139+291+218</f>
        <v>789</v>
      </c>
    </row>
    <row r="25" spans="1:6" ht="12.75" customHeight="1">
      <c r="A25" s="337" t="s">
        <v>279</v>
      </c>
      <c r="B25" s="603">
        <v>687</v>
      </c>
      <c r="C25" s="602">
        <v>728</v>
      </c>
      <c r="D25" s="602">
        <v>694</v>
      </c>
      <c r="E25" s="602">
        <v>679</v>
      </c>
      <c r="F25" s="604">
        <f>97+63</f>
        <v>160</v>
      </c>
    </row>
    <row r="26" spans="1:6" ht="12.75" customHeight="1">
      <c r="A26" s="337" t="s">
        <v>747</v>
      </c>
      <c r="B26" s="603">
        <v>206</v>
      </c>
      <c r="C26" s="602">
        <v>229</v>
      </c>
      <c r="D26" s="602">
        <v>223</v>
      </c>
      <c r="E26" s="602">
        <v>178</v>
      </c>
      <c r="F26" s="604">
        <f>116+69</f>
        <v>185</v>
      </c>
    </row>
    <row r="27" spans="1:6" ht="12.75" customHeight="1">
      <c r="A27" s="353" t="s">
        <v>862</v>
      </c>
      <c r="B27" s="603">
        <v>76</v>
      </c>
      <c r="C27" s="602">
        <v>118</v>
      </c>
      <c r="D27" s="601">
        <v>123</v>
      </c>
      <c r="E27" s="601">
        <v>102</v>
      </c>
      <c r="F27" s="600">
        <f>68+19</f>
        <v>87</v>
      </c>
    </row>
    <row r="28" spans="1:6" ht="12.75" customHeight="1">
      <c r="A28" s="337"/>
      <c r="B28" s="599"/>
      <c r="C28" s="599"/>
      <c r="D28" s="599"/>
      <c r="E28" s="599"/>
      <c r="F28" s="598"/>
    </row>
    <row r="29" spans="1:6" ht="12.75" customHeight="1">
      <c r="A29" s="103" t="s">
        <v>861</v>
      </c>
      <c r="B29" s="597"/>
      <c r="C29" s="597"/>
      <c r="D29" s="597"/>
      <c r="E29" s="597"/>
      <c r="F29" s="596"/>
    </row>
    <row r="30" spans="1:6" ht="12.75" customHeight="1">
      <c r="A30" s="337" t="s">
        <v>860</v>
      </c>
      <c r="B30" s="590">
        <v>38.8</v>
      </c>
      <c r="C30" s="589">
        <v>36.9</v>
      </c>
      <c r="D30" s="589">
        <v>35</v>
      </c>
      <c r="E30" s="589">
        <v>33.2</v>
      </c>
      <c r="F30" s="588">
        <v>31.6</v>
      </c>
    </row>
    <row r="31" spans="1:6" ht="12.75" customHeight="1">
      <c r="A31" s="593" t="s">
        <v>859</v>
      </c>
      <c r="B31" s="590">
        <v>0.6</v>
      </c>
      <c r="C31" s="589">
        <v>0.4</v>
      </c>
      <c r="D31" s="589">
        <v>0.4</v>
      </c>
      <c r="E31" s="589">
        <v>0.6</v>
      </c>
      <c r="F31" s="588">
        <v>0.5</v>
      </c>
    </row>
    <row r="32" spans="1:6" ht="12.75" customHeight="1">
      <c r="A32" s="593" t="s">
        <v>858</v>
      </c>
      <c r="B32" s="590">
        <v>6.1</v>
      </c>
      <c r="C32" s="589">
        <v>5.7</v>
      </c>
      <c r="D32" s="589">
        <v>4.4</v>
      </c>
      <c r="E32" s="589">
        <v>4.2</v>
      </c>
      <c r="F32" s="588">
        <v>4.9</v>
      </c>
    </row>
    <row r="33" spans="1:6" ht="12.75" customHeight="1">
      <c r="A33" s="593" t="s">
        <v>857</v>
      </c>
      <c r="B33" s="590">
        <v>1</v>
      </c>
      <c r="C33" s="589">
        <v>0.9</v>
      </c>
      <c r="D33" s="589">
        <v>1.1</v>
      </c>
      <c r="E33" s="589">
        <v>1.2</v>
      </c>
      <c r="F33" s="588">
        <v>1.1</v>
      </c>
    </row>
    <row r="34" spans="1:6" ht="12.75" customHeight="1">
      <c r="A34" s="593" t="s">
        <v>856</v>
      </c>
      <c r="B34" s="590">
        <v>14.7</v>
      </c>
      <c r="C34" s="589">
        <v>13</v>
      </c>
      <c r="D34" s="589">
        <v>13.6</v>
      </c>
      <c r="E34" s="589">
        <v>12.4</v>
      </c>
      <c r="F34" s="588">
        <v>11.1</v>
      </c>
    </row>
    <row r="35" spans="1:6" ht="12.75" customHeight="1">
      <c r="A35" s="594" t="s">
        <v>855</v>
      </c>
      <c r="B35" s="595">
        <v>7.7</v>
      </c>
      <c r="C35" s="589">
        <v>7.1</v>
      </c>
      <c r="D35" s="589">
        <v>5</v>
      </c>
      <c r="E35" s="589">
        <v>3.3</v>
      </c>
      <c r="F35" s="588">
        <v>1.7</v>
      </c>
    </row>
    <row r="36" spans="1:6" ht="12.75" customHeight="1">
      <c r="A36" s="594" t="s">
        <v>854</v>
      </c>
      <c r="B36" s="595">
        <v>18.1</v>
      </c>
      <c r="C36" s="589">
        <v>18</v>
      </c>
      <c r="D36" s="589">
        <v>18.6</v>
      </c>
      <c r="E36" s="589">
        <v>18.5</v>
      </c>
      <c r="F36" s="588">
        <v>17.8</v>
      </c>
    </row>
    <row r="37" spans="1:6" ht="12.75" customHeight="1">
      <c r="A37" s="337" t="s">
        <v>853</v>
      </c>
      <c r="B37" s="590">
        <v>70.4</v>
      </c>
      <c r="C37" s="589">
        <v>69.8</v>
      </c>
      <c r="D37" s="589">
        <v>72.8</v>
      </c>
      <c r="E37" s="589">
        <v>75</v>
      </c>
      <c r="F37" s="588">
        <v>72.7</v>
      </c>
    </row>
    <row r="38" spans="1:6" ht="12.75" customHeight="1">
      <c r="A38" s="594" t="s">
        <v>852</v>
      </c>
      <c r="B38" s="590">
        <v>19.8</v>
      </c>
      <c r="C38" s="589">
        <v>17.7</v>
      </c>
      <c r="D38" s="589">
        <v>18.9</v>
      </c>
      <c r="E38" s="589">
        <v>21.9</v>
      </c>
      <c r="F38" s="588">
        <v>19.7</v>
      </c>
    </row>
    <row r="39" spans="1:6" ht="12.75" customHeight="1">
      <c r="A39" s="593" t="s">
        <v>851</v>
      </c>
      <c r="B39" s="590">
        <v>55.1</v>
      </c>
      <c r="C39" s="589">
        <v>56.8</v>
      </c>
      <c r="D39" s="589">
        <v>58.6</v>
      </c>
      <c r="E39" s="589">
        <v>58.6</v>
      </c>
      <c r="F39" s="588">
        <v>56.3</v>
      </c>
    </row>
    <row r="40" spans="1:6" ht="12.75" customHeight="1">
      <c r="A40" s="353" t="s">
        <v>850</v>
      </c>
      <c r="B40" s="590">
        <v>13.6</v>
      </c>
      <c r="C40" s="589">
        <v>41.1</v>
      </c>
      <c r="D40" s="592">
        <v>15.6</v>
      </c>
      <c r="E40" s="592">
        <v>17.5</v>
      </c>
      <c r="F40" s="591">
        <v>22.3</v>
      </c>
    </row>
    <row r="41" spans="1:6" ht="12.75" customHeight="1">
      <c r="A41" s="353" t="s">
        <v>849</v>
      </c>
      <c r="B41" s="590">
        <v>27.6</v>
      </c>
      <c r="C41" s="589">
        <v>22.1</v>
      </c>
      <c r="D41" s="592">
        <v>13.6</v>
      </c>
      <c r="E41" s="592">
        <v>14</v>
      </c>
      <c r="F41" s="591">
        <v>12.9</v>
      </c>
    </row>
    <row r="42" spans="1:6" ht="12.75" customHeight="1">
      <c r="A42" s="353" t="s">
        <v>848</v>
      </c>
      <c r="B42" s="590">
        <v>2.2</v>
      </c>
      <c r="C42" s="589">
        <v>2.3</v>
      </c>
      <c r="D42" s="589">
        <v>3.3</v>
      </c>
      <c r="E42" s="589">
        <v>5</v>
      </c>
      <c r="F42" s="588">
        <v>5.8</v>
      </c>
    </row>
    <row r="43" spans="1:6" ht="12.75" customHeight="1">
      <c r="A43" s="9"/>
      <c r="B43" s="113"/>
      <c r="C43" s="113"/>
      <c r="D43" s="113"/>
      <c r="E43" s="113"/>
      <c r="F43" s="10"/>
    </row>
    <row r="44" ht="12.75" customHeight="1"/>
    <row r="45" ht="12.75" customHeight="1">
      <c r="A45" s="131" t="s">
        <v>649</v>
      </c>
    </row>
    <row r="46" ht="12.75" customHeight="1"/>
    <row r="47" ht="12.75" customHeight="1"/>
    <row r="48" ht="12.75" customHeight="1"/>
    <row r="49" ht="12.75" customHeight="1"/>
    <row r="50" ht="12.75" customHeight="1"/>
    <row r="51" ht="12.75" customHeight="1"/>
    <row r="52" ht="12.75" customHeight="1"/>
    <row r="53" spans="1:6" ht="15.75" customHeight="1">
      <c r="A53" s="71" t="s">
        <v>847</v>
      </c>
      <c r="B53" s="158"/>
      <c r="C53" s="158"/>
      <c r="D53" s="158"/>
      <c r="E53" s="158"/>
      <c r="F53" s="158"/>
    </row>
    <row r="54" spans="1:6" ht="15.75" customHeight="1">
      <c r="A54" s="587" t="s">
        <v>846</v>
      </c>
      <c r="B54" s="158"/>
      <c r="C54" s="158"/>
      <c r="D54" s="158"/>
      <c r="E54" s="158"/>
      <c r="F54" s="158"/>
    </row>
    <row r="55" spans="1:6" ht="15.75" customHeight="1">
      <c r="A55" s="587" t="s">
        <v>845</v>
      </c>
      <c r="B55" s="158"/>
      <c r="C55" s="158"/>
      <c r="D55" s="158"/>
      <c r="E55" s="158"/>
      <c r="F55" s="158"/>
    </row>
    <row r="56" ht="12.75" customHeight="1"/>
    <row r="57" ht="12.75">
      <c r="A57" s="131" t="s">
        <v>844</v>
      </c>
    </row>
    <row r="58" ht="12.75">
      <c r="A58" s="131" t="s">
        <v>843</v>
      </c>
    </row>
    <row r="59" ht="12.75">
      <c r="A59" s="131" t="s">
        <v>842</v>
      </c>
    </row>
    <row r="60" ht="12.75">
      <c r="A60" s="495" t="s">
        <v>841</v>
      </c>
    </row>
    <row r="61" ht="12.75">
      <c r="A61" s="495" t="s">
        <v>840</v>
      </c>
    </row>
    <row r="62" spans="1:6" ht="12.75">
      <c r="A62" s="495" t="s">
        <v>839</v>
      </c>
      <c r="B62" s="26"/>
      <c r="C62" s="26"/>
      <c r="D62" s="26"/>
      <c r="E62" s="26"/>
      <c r="F62" s="26"/>
    </row>
    <row r="63" spans="1:6" ht="12.75">
      <c r="A63" s="495" t="s">
        <v>838</v>
      </c>
      <c r="B63" s="26"/>
      <c r="C63" s="26"/>
      <c r="D63" s="26"/>
      <c r="E63" s="26"/>
      <c r="F63" s="26"/>
    </row>
    <row r="64" spans="1:6" ht="12.75">
      <c r="A64" s="495" t="s">
        <v>837</v>
      </c>
      <c r="B64" s="26"/>
      <c r="C64" s="26"/>
      <c r="D64" s="26"/>
      <c r="E64" s="26"/>
      <c r="F64" s="26"/>
    </row>
    <row r="65" spans="1:6" ht="12.75">
      <c r="A65" s="586" t="s">
        <v>836</v>
      </c>
      <c r="B65" s="26"/>
      <c r="C65" s="26"/>
      <c r="D65" s="26"/>
      <c r="E65" s="26"/>
      <c r="F65" s="26"/>
    </row>
    <row r="66" spans="1:6" ht="12.75">
      <c r="A66" s="586" t="s">
        <v>835</v>
      </c>
      <c r="B66" s="26"/>
      <c r="C66" s="26"/>
      <c r="D66" s="26"/>
      <c r="E66" s="26"/>
      <c r="F66" s="26"/>
    </row>
    <row r="67" spans="1:6" ht="12.75">
      <c r="A67" s="495" t="s">
        <v>834</v>
      </c>
      <c r="B67" s="26"/>
      <c r="C67" s="26"/>
      <c r="D67" s="26"/>
      <c r="E67" s="26"/>
      <c r="F67" s="26"/>
    </row>
    <row r="68" spans="1:6" ht="12.75">
      <c r="A68" s="495" t="s">
        <v>833</v>
      </c>
      <c r="B68" s="26"/>
      <c r="C68" s="26"/>
      <c r="D68" s="26"/>
      <c r="E68" s="26"/>
      <c r="F68" s="26"/>
    </row>
    <row r="69" spans="1:6" ht="12.75">
      <c r="A69" s="495" t="s">
        <v>832</v>
      </c>
      <c r="B69" s="26"/>
      <c r="C69" s="26"/>
      <c r="D69" s="26"/>
      <c r="E69" s="26"/>
      <c r="F69" s="26"/>
    </row>
    <row r="70" spans="1:6" ht="12.75">
      <c r="A70" s="141" t="s">
        <v>831</v>
      </c>
      <c r="B70" s="26"/>
      <c r="C70" s="26"/>
      <c r="D70" s="26"/>
      <c r="E70" s="26"/>
      <c r="F70" s="26"/>
    </row>
    <row r="71" spans="1:6" ht="12.75">
      <c r="A71" s="132" t="s">
        <v>830</v>
      </c>
      <c r="B71" s="26"/>
      <c r="C71" s="26"/>
      <c r="D71" s="26"/>
      <c r="E71" s="26"/>
      <c r="F71" s="26"/>
    </row>
    <row r="72" spans="1:6" ht="12.75">
      <c r="A72" s="37" t="s">
        <v>829</v>
      </c>
      <c r="B72" s="26"/>
      <c r="C72" s="26"/>
      <c r="D72" s="26"/>
      <c r="E72" s="26"/>
      <c r="F72" s="26"/>
    </row>
    <row r="73" ht="12.75">
      <c r="A73" s="37" t="s">
        <v>828</v>
      </c>
    </row>
    <row r="74" ht="12.75">
      <c r="A74" s="493" t="s">
        <v>3</v>
      </c>
    </row>
    <row r="76" ht="12.75">
      <c r="A76" s="585"/>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2012&amp;R&amp;"Arial"&amp;9      http://dbedt.hawaii.gov/</oddFooter>
  </headerFooter>
</worksheet>
</file>

<file path=xl/worksheets/sheet33.xml><?xml version="1.0" encoding="utf-8"?>
<worksheet xmlns="http://schemas.openxmlformats.org/spreadsheetml/2006/main" xmlns:r="http://schemas.openxmlformats.org/officeDocument/2006/relationships">
  <dimension ref="A1:E43"/>
  <sheetViews>
    <sheetView workbookViewId="0" topLeftCell="A1">
      <selection activeCell="A1" sqref="A1"/>
    </sheetView>
  </sheetViews>
  <sheetFormatPr defaultColWidth="9.140625" defaultRowHeight="12.75"/>
  <cols>
    <col min="1" max="1" width="26.7109375" style="0" customWidth="1"/>
    <col min="2" max="2" width="15.140625" style="0" customWidth="1"/>
    <col min="3" max="5" width="12.421875" style="0" customWidth="1"/>
  </cols>
  <sheetData>
    <row r="1" spans="1:5" ht="15.75" customHeight="1">
      <c r="A1" s="71" t="s">
        <v>888</v>
      </c>
      <c r="B1" s="158"/>
      <c r="C1" s="158"/>
      <c r="D1" s="158"/>
      <c r="E1" s="158"/>
    </row>
    <row r="2" spans="1:5" ht="15.75" customHeight="1">
      <c r="A2" s="71" t="s">
        <v>887</v>
      </c>
      <c r="B2" s="158"/>
      <c r="C2" s="158"/>
      <c r="D2" s="158"/>
      <c r="E2" s="158"/>
    </row>
    <row r="3" spans="1:5" ht="12.75" customHeight="1" thickBot="1">
      <c r="A3" s="628"/>
      <c r="B3" s="72"/>
      <c r="C3" s="72"/>
      <c r="D3" s="72"/>
      <c r="E3" s="72"/>
    </row>
    <row r="4" spans="1:5" s="59" customFormat="1" ht="45" customHeight="1" thickTop="1">
      <c r="A4" s="109" t="s">
        <v>886</v>
      </c>
      <c r="B4" s="107" t="s">
        <v>885</v>
      </c>
      <c r="C4" s="107" t="s">
        <v>786</v>
      </c>
      <c r="D4" s="109" t="s">
        <v>884</v>
      </c>
      <c r="E4" s="627" t="s">
        <v>883</v>
      </c>
    </row>
    <row r="5" spans="1:4" ht="12.75">
      <c r="A5" s="5"/>
      <c r="B5" s="5"/>
      <c r="C5" s="5"/>
      <c r="D5" s="5"/>
    </row>
    <row r="6" spans="1:4" ht="12.75">
      <c r="A6" s="5" t="s">
        <v>882</v>
      </c>
      <c r="B6" s="5"/>
      <c r="C6" s="5"/>
      <c r="D6" s="5"/>
    </row>
    <row r="7" spans="1:5" ht="12.75">
      <c r="A7" s="626">
        <v>1998</v>
      </c>
      <c r="B7" s="578">
        <v>164</v>
      </c>
      <c r="C7" s="394">
        <v>141</v>
      </c>
      <c r="D7" s="394">
        <v>139</v>
      </c>
      <c r="E7" s="624">
        <v>283</v>
      </c>
    </row>
    <row r="8" spans="1:5" ht="12.75">
      <c r="A8" s="626">
        <v>1999</v>
      </c>
      <c r="B8" s="578">
        <v>144</v>
      </c>
      <c r="C8" s="394">
        <v>123</v>
      </c>
      <c r="D8" s="394">
        <v>146</v>
      </c>
      <c r="E8" s="624">
        <v>272</v>
      </c>
    </row>
    <row r="9" spans="1:5" ht="12.75">
      <c r="A9" s="626">
        <v>2000</v>
      </c>
      <c r="B9" s="578">
        <v>164</v>
      </c>
      <c r="C9" s="394">
        <v>154</v>
      </c>
      <c r="D9" s="394">
        <v>141</v>
      </c>
      <c r="E9" s="624">
        <v>283</v>
      </c>
    </row>
    <row r="10" spans="1:5" ht="12.75">
      <c r="A10" s="626">
        <v>2001</v>
      </c>
      <c r="B10" s="578">
        <v>148</v>
      </c>
      <c r="C10" s="394">
        <v>148</v>
      </c>
      <c r="D10" s="394">
        <v>162</v>
      </c>
      <c r="E10" s="624">
        <v>299</v>
      </c>
    </row>
    <row r="11" spans="1:5" ht="12.75">
      <c r="A11" s="626">
        <v>2002</v>
      </c>
      <c r="B11" s="578">
        <v>164</v>
      </c>
      <c r="C11" s="394">
        <v>182</v>
      </c>
      <c r="D11" s="394">
        <v>169</v>
      </c>
      <c r="E11" s="624">
        <v>320</v>
      </c>
    </row>
    <row r="12" spans="1:5" ht="12.75">
      <c r="A12" s="626">
        <v>2003</v>
      </c>
      <c r="B12" s="578">
        <v>167</v>
      </c>
      <c r="C12" s="394">
        <v>180</v>
      </c>
      <c r="D12" s="394">
        <v>177</v>
      </c>
      <c r="E12" s="624">
        <v>329</v>
      </c>
    </row>
    <row r="13" spans="1:5" ht="12.75">
      <c r="A13" s="626">
        <v>2004</v>
      </c>
      <c r="B13" s="578">
        <v>171</v>
      </c>
      <c r="C13" s="394">
        <v>182</v>
      </c>
      <c r="D13" s="394">
        <v>178</v>
      </c>
      <c r="E13" s="624">
        <v>331</v>
      </c>
    </row>
    <row r="14" spans="1:5" ht="12.75">
      <c r="A14" s="626">
        <v>2005</v>
      </c>
      <c r="B14" s="578">
        <v>195</v>
      </c>
      <c r="C14" s="394">
        <v>220</v>
      </c>
      <c r="D14" s="394">
        <v>196</v>
      </c>
      <c r="E14" s="624">
        <v>365</v>
      </c>
    </row>
    <row r="15" spans="1:5" ht="12.75">
      <c r="A15" s="626">
        <v>2006</v>
      </c>
      <c r="B15" s="578">
        <v>177</v>
      </c>
      <c r="C15" s="394">
        <v>176</v>
      </c>
      <c r="D15" s="394">
        <v>194</v>
      </c>
      <c r="E15" s="624">
        <v>349</v>
      </c>
    </row>
    <row r="16" spans="1:5" ht="12.75">
      <c r="A16" s="626">
        <v>2007</v>
      </c>
      <c r="B16" s="578">
        <v>192</v>
      </c>
      <c r="C16" s="394">
        <v>217</v>
      </c>
      <c r="D16" s="394">
        <v>202</v>
      </c>
      <c r="E16" s="624">
        <v>367</v>
      </c>
    </row>
    <row r="17" spans="1:5" ht="12.75">
      <c r="A17" s="626">
        <v>2008</v>
      </c>
      <c r="B17" s="578">
        <v>165</v>
      </c>
      <c r="C17" s="394">
        <v>200</v>
      </c>
      <c r="D17" s="394">
        <v>227</v>
      </c>
      <c r="E17" s="624">
        <v>363</v>
      </c>
    </row>
    <row r="18" spans="1:5" ht="12.75">
      <c r="A18" s="626">
        <v>2009</v>
      </c>
      <c r="B18" s="578">
        <v>191</v>
      </c>
      <c r="C18" s="394">
        <v>200</v>
      </c>
      <c r="D18" s="394">
        <v>185</v>
      </c>
      <c r="E18" s="624">
        <v>348</v>
      </c>
    </row>
    <row r="19" spans="1:5" ht="12.75">
      <c r="A19" s="626">
        <v>2010</v>
      </c>
      <c r="B19" s="578">
        <v>188</v>
      </c>
      <c r="C19" s="394">
        <v>209</v>
      </c>
      <c r="D19" s="394">
        <v>216</v>
      </c>
      <c r="E19" s="624">
        <v>377</v>
      </c>
    </row>
    <row r="20" spans="1:5" ht="12.75">
      <c r="A20" s="626">
        <v>2011</v>
      </c>
      <c r="B20" s="578">
        <v>185</v>
      </c>
      <c r="C20" s="394">
        <v>201</v>
      </c>
      <c r="D20" s="394">
        <v>207</v>
      </c>
      <c r="E20" s="624">
        <v>372</v>
      </c>
    </row>
    <row r="21" spans="1:5" ht="12.75">
      <c r="A21" s="5"/>
      <c r="B21" s="578"/>
      <c r="C21" s="394"/>
      <c r="D21" s="394"/>
      <c r="E21" s="624"/>
    </row>
    <row r="22" spans="1:5" ht="12.75">
      <c r="A22" s="5" t="s">
        <v>881</v>
      </c>
      <c r="B22" s="578"/>
      <c r="C22" s="394"/>
      <c r="D22" s="394"/>
      <c r="E22" s="624"/>
    </row>
    <row r="23" spans="1:5" ht="12.75">
      <c r="A23" s="429" t="s">
        <v>880</v>
      </c>
      <c r="B23" s="578"/>
      <c r="C23" s="394"/>
      <c r="D23" s="394"/>
      <c r="E23" s="624"/>
    </row>
    <row r="24" spans="1:5" ht="12.75">
      <c r="A24" s="429" t="s">
        <v>879</v>
      </c>
      <c r="B24" s="578"/>
      <c r="C24" s="394"/>
      <c r="D24" s="394"/>
      <c r="E24" s="624"/>
    </row>
    <row r="25" spans="1:5" ht="12.75">
      <c r="A25" s="626">
        <v>1998</v>
      </c>
      <c r="B25" s="578">
        <v>3232</v>
      </c>
      <c r="C25" s="394">
        <v>816</v>
      </c>
      <c r="D25" s="394">
        <v>794</v>
      </c>
      <c r="E25" s="624">
        <v>3958</v>
      </c>
    </row>
    <row r="26" spans="1:5" ht="12.75">
      <c r="A26" s="626">
        <v>1999</v>
      </c>
      <c r="B26" s="578">
        <v>3168</v>
      </c>
      <c r="C26" s="394">
        <v>1281</v>
      </c>
      <c r="D26" s="394">
        <v>951</v>
      </c>
      <c r="E26" s="624">
        <v>4009</v>
      </c>
    </row>
    <row r="27" spans="1:5" ht="12.75">
      <c r="A27" s="626">
        <v>2000</v>
      </c>
      <c r="B27" s="578">
        <v>3039</v>
      </c>
      <c r="C27" s="394">
        <v>1062</v>
      </c>
      <c r="D27" s="394">
        <v>1185</v>
      </c>
      <c r="E27" s="624">
        <v>3985</v>
      </c>
    </row>
    <row r="28" spans="1:5" ht="12.75">
      <c r="A28" s="626">
        <v>2001</v>
      </c>
      <c r="B28" s="578">
        <v>3064</v>
      </c>
      <c r="C28" s="394">
        <v>1150</v>
      </c>
      <c r="D28" s="394">
        <v>1144</v>
      </c>
      <c r="E28" s="624">
        <v>3976</v>
      </c>
    </row>
    <row r="29" spans="1:5" ht="12.75">
      <c r="A29" s="626">
        <v>2002</v>
      </c>
      <c r="B29" s="578">
        <v>3156</v>
      </c>
      <c r="C29" s="394">
        <v>1158</v>
      </c>
      <c r="D29" s="394">
        <v>1126</v>
      </c>
      <c r="E29" s="624">
        <v>4043</v>
      </c>
    </row>
    <row r="30" spans="1:5" ht="12.75">
      <c r="A30" s="626">
        <v>2003</v>
      </c>
      <c r="B30" s="578">
        <v>3657</v>
      </c>
      <c r="C30" s="394">
        <v>1550</v>
      </c>
      <c r="D30" s="394">
        <v>954</v>
      </c>
      <c r="E30" s="624">
        <v>4446</v>
      </c>
    </row>
    <row r="31" spans="1:5" ht="12.75">
      <c r="A31" s="626">
        <v>2004</v>
      </c>
      <c r="B31" s="578">
        <v>4378</v>
      </c>
      <c r="C31" s="394">
        <v>1969</v>
      </c>
      <c r="D31" s="394">
        <v>1184</v>
      </c>
      <c r="E31" s="624">
        <v>5347</v>
      </c>
    </row>
    <row r="32" spans="1:5" ht="12.75">
      <c r="A32" s="626">
        <v>2005</v>
      </c>
      <c r="B32" s="578">
        <v>4996</v>
      </c>
      <c r="C32" s="394">
        <v>2056</v>
      </c>
      <c r="D32" s="394">
        <v>1455</v>
      </c>
      <c r="E32" s="624">
        <v>6149</v>
      </c>
    </row>
    <row r="33" spans="1:5" ht="12.75">
      <c r="A33" s="626">
        <v>2006</v>
      </c>
      <c r="B33" s="578">
        <v>5249</v>
      </c>
      <c r="C33" s="394">
        <v>1920</v>
      </c>
      <c r="D33" s="394">
        <v>1612</v>
      </c>
      <c r="E33" s="624">
        <v>6609</v>
      </c>
    </row>
    <row r="34" spans="1:5" ht="12.75">
      <c r="A34" s="625" t="s">
        <v>878</v>
      </c>
      <c r="B34" s="578">
        <v>4073</v>
      </c>
      <c r="C34" s="394">
        <v>2540</v>
      </c>
      <c r="D34" s="394">
        <v>4108</v>
      </c>
      <c r="E34" s="624">
        <v>7998</v>
      </c>
    </row>
    <row r="35" spans="1:5" ht="12.75">
      <c r="A35" s="625" t="s">
        <v>877</v>
      </c>
      <c r="B35" s="578">
        <v>3895</v>
      </c>
      <c r="C35" s="394">
        <v>2960</v>
      </c>
      <c r="D35" s="394">
        <v>3348</v>
      </c>
      <c r="E35" s="624">
        <v>7153</v>
      </c>
    </row>
    <row r="36" spans="1:5" ht="12.75">
      <c r="A36" s="625" t="s">
        <v>876</v>
      </c>
      <c r="B36" s="578">
        <v>3475</v>
      </c>
      <c r="C36" s="394">
        <v>3463</v>
      </c>
      <c r="D36" s="394">
        <v>4079</v>
      </c>
      <c r="E36" s="624">
        <v>6670</v>
      </c>
    </row>
    <row r="37" spans="1:5" ht="12.75">
      <c r="A37" s="625" t="s">
        <v>875</v>
      </c>
      <c r="B37" s="578">
        <v>3496</v>
      </c>
      <c r="C37" s="394">
        <v>2925</v>
      </c>
      <c r="D37" s="394">
        <v>2997</v>
      </c>
      <c r="E37" s="624">
        <v>5810</v>
      </c>
    </row>
    <row r="38" spans="1:5" ht="12.75">
      <c r="A38" s="625" t="s">
        <v>874</v>
      </c>
      <c r="B38" s="578">
        <v>2996</v>
      </c>
      <c r="C38" s="394">
        <v>2473</v>
      </c>
      <c r="D38" s="394">
        <v>2815</v>
      </c>
      <c r="E38" s="624">
        <v>4392</v>
      </c>
    </row>
    <row r="39" spans="1:5" ht="12.75">
      <c r="A39" s="9"/>
      <c r="B39" s="9"/>
      <c r="C39" s="9"/>
      <c r="D39" s="9"/>
      <c r="E39" s="10"/>
    </row>
    <row r="41" ht="12.75">
      <c r="A41" s="131" t="s">
        <v>873</v>
      </c>
    </row>
    <row r="42" ht="12.75">
      <c r="A42" s="131" t="s">
        <v>872</v>
      </c>
    </row>
    <row r="43" ht="12.75">
      <c r="A43" s="141" t="s">
        <v>871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34.xml><?xml version="1.0" encoding="utf-8"?>
<worksheet xmlns="http://schemas.openxmlformats.org/spreadsheetml/2006/main" xmlns:r="http://schemas.openxmlformats.org/officeDocument/2006/relationships">
  <dimension ref="A1:F32"/>
  <sheetViews>
    <sheetView zoomScalePageLayoutView="0" workbookViewId="0" topLeftCell="A1">
      <selection activeCell="A1" sqref="A1"/>
    </sheetView>
  </sheetViews>
  <sheetFormatPr defaultColWidth="9.140625" defaultRowHeight="12.75"/>
  <cols>
    <col min="2" max="2" width="17.140625" style="0" customWidth="1"/>
    <col min="3" max="6" width="14.28125" style="0" customWidth="1"/>
  </cols>
  <sheetData>
    <row r="1" spans="1:6" s="70" customFormat="1" ht="15.75">
      <c r="A1" s="641" t="s">
        <v>903</v>
      </c>
      <c r="B1" s="158"/>
      <c r="C1" s="158"/>
      <c r="D1" s="158"/>
      <c r="E1" s="158"/>
      <c r="F1" s="158"/>
    </row>
    <row r="2" spans="1:6" s="70" customFormat="1" ht="15.75">
      <c r="A2" s="641" t="s">
        <v>902</v>
      </c>
      <c r="B2" s="158"/>
      <c r="C2" s="158"/>
      <c r="D2" s="158"/>
      <c r="E2" s="158"/>
      <c r="F2" s="158"/>
    </row>
    <row r="3" spans="1:6" ht="12.75">
      <c r="A3" s="72"/>
      <c r="B3" s="72"/>
      <c r="C3" s="72"/>
      <c r="D3" s="72"/>
      <c r="E3" s="72"/>
      <c r="F3" s="72"/>
    </row>
    <row r="4" spans="1:6" ht="12.75">
      <c r="A4" s="622" t="s">
        <v>901</v>
      </c>
      <c r="B4" s="622"/>
      <c r="C4" s="622"/>
      <c r="D4" s="622"/>
      <c r="E4" s="622"/>
      <c r="F4" s="622"/>
    </row>
    <row r="5" spans="1:6" ht="13.5" thickBot="1">
      <c r="A5" s="72"/>
      <c r="B5" s="72"/>
      <c r="C5" s="72"/>
      <c r="D5" s="72"/>
      <c r="E5" s="72"/>
      <c r="F5" s="72"/>
    </row>
    <row r="6" spans="1:6" s="63" customFormat="1" ht="24" customHeight="1" thickTop="1">
      <c r="A6" s="640"/>
      <c r="B6" s="640"/>
      <c r="C6" s="638" t="s">
        <v>786</v>
      </c>
      <c r="D6" s="639"/>
      <c r="E6" s="638" t="s">
        <v>900</v>
      </c>
      <c r="F6" s="637"/>
    </row>
    <row r="7" spans="1:6" s="59" customFormat="1" ht="34.5" customHeight="1">
      <c r="A7" s="61" t="s">
        <v>22</v>
      </c>
      <c r="B7" s="154" t="s">
        <v>899</v>
      </c>
      <c r="C7" s="61" t="s">
        <v>86</v>
      </c>
      <c r="D7" s="154" t="s">
        <v>898</v>
      </c>
      <c r="E7" s="154" t="s">
        <v>897</v>
      </c>
      <c r="F7" s="636" t="s">
        <v>896</v>
      </c>
    </row>
    <row r="8" spans="1:5" ht="12.75">
      <c r="A8" s="5"/>
      <c r="B8" s="5"/>
      <c r="C8" s="5"/>
      <c r="D8" s="5"/>
      <c r="E8" s="5"/>
    </row>
    <row r="9" spans="1:6" ht="12.75">
      <c r="A9" s="79">
        <v>2000</v>
      </c>
      <c r="B9" s="630">
        <v>168</v>
      </c>
      <c r="C9" s="577">
        <v>137</v>
      </c>
      <c r="D9" s="577">
        <v>122</v>
      </c>
      <c r="E9" s="501">
        <v>151</v>
      </c>
      <c r="F9" s="629">
        <v>149</v>
      </c>
    </row>
    <row r="10" spans="1:6" ht="12.75">
      <c r="A10" s="79">
        <v>2001</v>
      </c>
      <c r="B10" s="630">
        <v>168</v>
      </c>
      <c r="C10" s="577">
        <v>183</v>
      </c>
      <c r="D10" s="577">
        <v>88</v>
      </c>
      <c r="E10" s="501">
        <v>158</v>
      </c>
      <c r="F10" s="629">
        <v>157</v>
      </c>
    </row>
    <row r="11" spans="1:6" s="33" customFormat="1" ht="12.75">
      <c r="A11" s="635">
        <v>2002</v>
      </c>
      <c r="B11" s="634">
        <v>168</v>
      </c>
      <c r="C11" s="633">
        <v>169</v>
      </c>
      <c r="D11" s="633">
        <v>93</v>
      </c>
      <c r="E11" s="632">
        <v>152</v>
      </c>
      <c r="F11" s="631">
        <v>137</v>
      </c>
    </row>
    <row r="12" spans="1:6" ht="12.75">
      <c r="A12" s="79">
        <v>2003</v>
      </c>
      <c r="B12" s="630">
        <v>168</v>
      </c>
      <c r="C12" s="577">
        <v>184</v>
      </c>
      <c r="D12" s="577">
        <v>101</v>
      </c>
      <c r="E12" s="501">
        <v>167</v>
      </c>
      <c r="F12" s="629">
        <v>174</v>
      </c>
    </row>
    <row r="13" spans="1:6" ht="12.75">
      <c r="A13" s="79">
        <v>2004</v>
      </c>
      <c r="B13" s="630">
        <v>178</v>
      </c>
      <c r="C13" s="577">
        <v>184</v>
      </c>
      <c r="D13" s="577">
        <v>92</v>
      </c>
      <c r="E13" s="501">
        <v>171</v>
      </c>
      <c r="F13" s="629">
        <v>169</v>
      </c>
    </row>
    <row r="14" spans="1:6" ht="12.75">
      <c r="A14" s="79">
        <v>2005</v>
      </c>
      <c r="B14" s="630">
        <v>178</v>
      </c>
      <c r="C14" s="577">
        <v>182</v>
      </c>
      <c r="D14" s="577">
        <v>80</v>
      </c>
      <c r="E14" s="501">
        <v>172</v>
      </c>
      <c r="F14" s="629">
        <v>181</v>
      </c>
    </row>
    <row r="15" spans="1:6" ht="12.75">
      <c r="A15" s="79">
        <v>2006</v>
      </c>
      <c r="B15" s="630">
        <v>190</v>
      </c>
      <c r="C15" s="577">
        <v>208</v>
      </c>
      <c r="D15" s="577">
        <v>97</v>
      </c>
      <c r="E15" s="501">
        <v>187</v>
      </c>
      <c r="F15" s="629">
        <v>187</v>
      </c>
    </row>
    <row r="16" spans="1:6" ht="12.75">
      <c r="A16" s="79">
        <v>2007</v>
      </c>
      <c r="B16" s="630">
        <v>190</v>
      </c>
      <c r="C16" s="577">
        <v>191</v>
      </c>
      <c r="D16" s="577">
        <v>82</v>
      </c>
      <c r="E16" s="501">
        <v>183</v>
      </c>
      <c r="F16" s="629">
        <v>191</v>
      </c>
    </row>
    <row r="17" spans="1:6" ht="12.75">
      <c r="A17" s="79">
        <v>2008</v>
      </c>
      <c r="B17" s="630">
        <v>202</v>
      </c>
      <c r="C17" s="577">
        <v>226</v>
      </c>
      <c r="D17" s="577">
        <v>99</v>
      </c>
      <c r="E17" s="501">
        <v>193</v>
      </c>
      <c r="F17" s="629">
        <v>179</v>
      </c>
    </row>
    <row r="18" spans="1:6" ht="12.75">
      <c r="A18" s="79">
        <v>2009</v>
      </c>
      <c r="B18" s="630">
        <v>202</v>
      </c>
      <c r="C18" s="577">
        <v>192</v>
      </c>
      <c r="D18" s="577">
        <v>75</v>
      </c>
      <c r="E18" s="501">
        <v>174</v>
      </c>
      <c r="F18" s="629">
        <v>183</v>
      </c>
    </row>
    <row r="19" spans="1:6" ht="12.75">
      <c r="A19" s="79">
        <v>2010</v>
      </c>
      <c r="B19" s="630">
        <v>202</v>
      </c>
      <c r="C19" s="577">
        <v>230</v>
      </c>
      <c r="D19" s="577">
        <v>87</v>
      </c>
      <c r="E19" s="501">
        <v>192</v>
      </c>
      <c r="F19" s="629">
        <v>186</v>
      </c>
    </row>
    <row r="20" spans="1:6" ht="12.75">
      <c r="A20" s="79">
        <v>2011</v>
      </c>
      <c r="B20" s="630">
        <v>202</v>
      </c>
      <c r="C20" s="577">
        <v>220</v>
      </c>
      <c r="D20" s="577">
        <v>75</v>
      </c>
      <c r="E20" s="501">
        <v>185</v>
      </c>
      <c r="F20" s="629">
        <v>180</v>
      </c>
    </row>
    <row r="21" spans="1:6" ht="12.75">
      <c r="A21" s="79">
        <v>2012</v>
      </c>
      <c r="B21" s="630">
        <v>202</v>
      </c>
      <c r="C21" s="577">
        <v>277</v>
      </c>
      <c r="D21" s="577">
        <v>118</v>
      </c>
      <c r="E21" s="501">
        <v>190</v>
      </c>
      <c r="F21" s="629">
        <v>199</v>
      </c>
    </row>
    <row r="22" spans="1:6" ht="12.75">
      <c r="A22" s="9"/>
      <c r="B22" s="9"/>
      <c r="C22" s="9"/>
      <c r="D22" s="9"/>
      <c r="E22" s="9"/>
      <c r="F22" s="10"/>
    </row>
    <row r="24" ht="12.75">
      <c r="A24" s="141" t="s">
        <v>895</v>
      </c>
    </row>
    <row r="25" s="332" customFormat="1" ht="12.75">
      <c r="A25" s="37" t="s">
        <v>894</v>
      </c>
    </row>
    <row r="26" ht="12.75">
      <c r="A26" s="141" t="s">
        <v>893</v>
      </c>
    </row>
    <row r="27" ht="12.75">
      <c r="A27" s="37" t="s">
        <v>892</v>
      </c>
    </row>
    <row r="28" ht="12.75">
      <c r="A28" s="37" t="s">
        <v>891</v>
      </c>
    </row>
    <row r="29" ht="12.75">
      <c r="A29" s="37" t="s">
        <v>890</v>
      </c>
    </row>
    <row r="30" ht="12.75">
      <c r="A30" s="35" t="s">
        <v>889</v>
      </c>
    </row>
    <row r="31" ht="12.75">
      <c r="A31" s="35"/>
    </row>
    <row r="32" ht="12.75">
      <c r="A32" s="3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35.xml><?xml version="1.0" encoding="utf-8"?>
<worksheet xmlns="http://schemas.openxmlformats.org/spreadsheetml/2006/main" xmlns:r="http://schemas.openxmlformats.org/officeDocument/2006/relationships">
  <dimension ref="A1:F15"/>
  <sheetViews>
    <sheetView zoomScalePageLayoutView="0" workbookViewId="0" topLeftCell="A1">
      <selection activeCell="A1" sqref="A1"/>
    </sheetView>
  </sheetViews>
  <sheetFormatPr defaultColWidth="9.140625" defaultRowHeight="12.75"/>
  <cols>
    <col min="1" max="1" width="38.57421875" style="0" customWidth="1"/>
    <col min="2" max="6" width="8.8515625" style="0" customWidth="1"/>
  </cols>
  <sheetData>
    <row r="1" spans="1:6" s="70" customFormat="1" ht="19.5" customHeight="1">
      <c r="A1" s="649" t="s">
        <v>911</v>
      </c>
      <c r="B1" s="649"/>
      <c r="C1" s="649"/>
      <c r="D1" s="649"/>
      <c r="E1" s="649"/>
      <c r="F1" s="649"/>
    </row>
    <row r="2" spans="1:6" s="70" customFormat="1" ht="12.75" customHeight="1" thickBot="1">
      <c r="A2" s="648"/>
      <c r="B2" s="648"/>
      <c r="C2" s="648"/>
      <c r="D2" s="648"/>
      <c r="E2" s="648"/>
      <c r="F2" s="648"/>
    </row>
    <row r="3" spans="1:6" s="63" customFormat="1" ht="24" customHeight="1" thickTop="1">
      <c r="A3" s="647" t="s">
        <v>60</v>
      </c>
      <c r="B3" s="646">
        <v>2007</v>
      </c>
      <c r="C3" s="646">
        <v>2008</v>
      </c>
      <c r="D3" s="646">
        <v>2009</v>
      </c>
      <c r="E3" s="646">
        <v>2010</v>
      </c>
      <c r="F3" s="645">
        <v>2011</v>
      </c>
    </row>
    <row r="4" spans="1:5" ht="12.75">
      <c r="A4" s="5"/>
      <c r="B4" s="126"/>
      <c r="C4" s="126"/>
      <c r="D4" s="126"/>
      <c r="E4" s="126"/>
    </row>
    <row r="5" spans="1:6" ht="12.75">
      <c r="A5" s="5" t="s">
        <v>910</v>
      </c>
      <c r="B5" s="378">
        <v>241</v>
      </c>
      <c r="C5" s="378">
        <v>245</v>
      </c>
      <c r="D5" s="378">
        <v>255</v>
      </c>
      <c r="E5" s="378">
        <v>272</v>
      </c>
      <c r="F5" s="377">
        <v>285</v>
      </c>
    </row>
    <row r="6" spans="1:6" ht="12.75">
      <c r="A6" s="429" t="s">
        <v>909</v>
      </c>
      <c r="B6" s="644" t="s">
        <v>3</v>
      </c>
      <c r="C6" s="644"/>
      <c r="D6" s="644"/>
      <c r="E6" s="644"/>
      <c r="F6" s="643"/>
    </row>
    <row r="7" spans="1:6" ht="12.75">
      <c r="A7" s="642" t="s">
        <v>908</v>
      </c>
      <c r="B7" s="378">
        <v>213</v>
      </c>
      <c r="C7" s="378">
        <v>222</v>
      </c>
      <c r="D7" s="378">
        <v>236</v>
      </c>
      <c r="E7" s="378">
        <v>254</v>
      </c>
      <c r="F7" s="377">
        <v>268</v>
      </c>
    </row>
    <row r="8" spans="1:6" ht="12.75">
      <c r="A8" s="429" t="s">
        <v>907</v>
      </c>
      <c r="B8" s="378">
        <v>28</v>
      </c>
      <c r="C8" s="378">
        <v>23</v>
      </c>
      <c r="D8" s="378">
        <v>19</v>
      </c>
      <c r="E8" s="378">
        <v>18</v>
      </c>
      <c r="F8" s="377">
        <v>17</v>
      </c>
    </row>
    <row r="9" spans="1:6" ht="12.75">
      <c r="A9" s="5"/>
      <c r="B9" s="378"/>
      <c r="C9" s="378"/>
      <c r="D9" s="378"/>
      <c r="E9" s="378"/>
      <c r="F9" s="377"/>
    </row>
    <row r="10" spans="1:6" ht="12.75">
      <c r="A10" s="5" t="s">
        <v>906</v>
      </c>
      <c r="B10" s="378">
        <v>16</v>
      </c>
      <c r="C10" s="378">
        <v>18</v>
      </c>
      <c r="D10" s="378">
        <v>26</v>
      </c>
      <c r="E10" s="378">
        <v>24</v>
      </c>
      <c r="F10" s="377">
        <v>20</v>
      </c>
    </row>
    <row r="11" spans="1:6" ht="12.75">
      <c r="A11" s="5" t="s">
        <v>1</v>
      </c>
      <c r="B11" s="378">
        <v>2</v>
      </c>
      <c r="C11" s="378">
        <v>5</v>
      </c>
      <c r="D11" s="378">
        <v>4</v>
      </c>
      <c r="E11" s="378">
        <v>1</v>
      </c>
      <c r="F11" s="377">
        <v>1</v>
      </c>
    </row>
    <row r="12" spans="1:6" ht="12.75">
      <c r="A12" s="9"/>
      <c r="B12" s="113"/>
      <c r="C12" s="113"/>
      <c r="D12" s="113"/>
      <c r="E12" s="113"/>
      <c r="F12" s="10"/>
    </row>
    <row r="14" ht="12.75">
      <c r="A14" s="131" t="s">
        <v>905</v>
      </c>
    </row>
    <row r="15" ht="12.75">
      <c r="A15" s="35" t="s">
        <v>904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36.xml><?xml version="1.0" encoding="utf-8"?>
<worksheet xmlns="http://schemas.openxmlformats.org/spreadsheetml/2006/main" xmlns:r="http://schemas.openxmlformats.org/officeDocument/2006/relationships">
  <dimension ref="A1:G45"/>
  <sheetViews>
    <sheetView workbookViewId="0" topLeftCell="A1">
      <selection activeCell="A1" sqref="A1"/>
    </sheetView>
  </sheetViews>
  <sheetFormatPr defaultColWidth="9.140625" defaultRowHeight="12.75"/>
  <cols>
    <col min="1" max="1" width="28.57421875" style="511" customWidth="1"/>
    <col min="2" max="2" width="10.7109375" style="333" customWidth="1"/>
    <col min="3" max="3" width="9.7109375" style="333" customWidth="1"/>
    <col min="4" max="4" width="13.57421875" style="333" customWidth="1"/>
    <col min="5" max="5" width="10.00390625" style="333" customWidth="1"/>
    <col min="6" max="6" width="11.140625" style="333" customWidth="1"/>
  </cols>
  <sheetData>
    <row r="1" spans="1:6" s="690" customFormat="1" ht="15.75">
      <c r="A1" s="96" t="s">
        <v>939</v>
      </c>
      <c r="B1" s="691"/>
      <c r="C1" s="691"/>
      <c r="D1" s="691"/>
      <c r="E1" s="691"/>
      <c r="F1" s="691"/>
    </row>
    <row r="2" spans="1:6" s="690" customFormat="1" ht="15.75">
      <c r="A2" s="96" t="s">
        <v>938</v>
      </c>
      <c r="B2" s="691"/>
      <c r="C2" s="691"/>
      <c r="D2" s="691"/>
      <c r="E2" s="691"/>
      <c r="F2" s="691"/>
    </row>
    <row r="3" ht="12.75" customHeight="1">
      <c r="A3" s="689" t="s">
        <v>3</v>
      </c>
    </row>
    <row r="4" spans="1:6" ht="12.75" customHeight="1">
      <c r="A4" s="688" t="s">
        <v>937</v>
      </c>
      <c r="B4" s="14"/>
      <c r="C4" s="14"/>
      <c r="D4" s="14"/>
      <c r="E4" s="14"/>
      <c r="F4" s="14"/>
    </row>
    <row r="5" ht="12.75" customHeight="1">
      <c r="A5" s="687" t="s">
        <v>936</v>
      </c>
    </row>
    <row r="6" spans="1:7" ht="12.75" customHeight="1">
      <c r="A6" s="687" t="s">
        <v>935</v>
      </c>
      <c r="G6" s="492"/>
    </row>
    <row r="7" ht="12.75" customHeight="1">
      <c r="A7" s="687" t="s">
        <v>934</v>
      </c>
    </row>
    <row r="8" ht="12.75" customHeight="1" thickBot="1">
      <c r="A8" s="686"/>
    </row>
    <row r="9" spans="1:6" s="137" customFormat="1" ht="65.25" customHeight="1" thickTop="1">
      <c r="A9" s="685" t="s">
        <v>933</v>
      </c>
      <c r="B9" s="202" t="s">
        <v>932</v>
      </c>
      <c r="C9" s="202" t="s">
        <v>931</v>
      </c>
      <c r="D9" s="684" t="s">
        <v>930</v>
      </c>
      <c r="E9" s="201" t="s">
        <v>929</v>
      </c>
      <c r="F9" s="684" t="s">
        <v>928</v>
      </c>
    </row>
    <row r="10" spans="1:6" ht="12.75" customHeight="1">
      <c r="A10" s="151"/>
      <c r="B10" s="682"/>
      <c r="C10" s="682"/>
      <c r="D10" s="680"/>
      <c r="E10" s="681"/>
      <c r="F10" s="680"/>
    </row>
    <row r="11" spans="1:6" ht="12.75" customHeight="1">
      <c r="A11" s="398" t="s">
        <v>927</v>
      </c>
      <c r="B11" s="682"/>
      <c r="C11" s="682"/>
      <c r="D11" s="680"/>
      <c r="E11" s="681"/>
      <c r="F11" s="680"/>
    </row>
    <row r="12" spans="1:6" ht="12.75" customHeight="1">
      <c r="A12" s="151"/>
      <c r="B12" s="682"/>
      <c r="C12" s="682"/>
      <c r="D12" s="680"/>
      <c r="E12" s="681"/>
      <c r="F12" s="680"/>
    </row>
    <row r="13" spans="1:6" ht="12.75">
      <c r="A13" s="151" t="s">
        <v>925</v>
      </c>
      <c r="B13" s="671"/>
      <c r="C13" s="671"/>
      <c r="D13" s="669"/>
      <c r="E13" s="670"/>
      <c r="F13" s="669"/>
    </row>
    <row r="14" spans="1:6" ht="12.75">
      <c r="A14" s="664" t="s">
        <v>122</v>
      </c>
      <c r="B14" s="679">
        <v>22291</v>
      </c>
      <c r="C14" s="678">
        <v>17119</v>
      </c>
      <c r="D14" s="669">
        <v>9106</v>
      </c>
      <c r="E14" s="677">
        <v>58524</v>
      </c>
      <c r="F14" s="676">
        <v>59113</v>
      </c>
    </row>
    <row r="15" spans="1:6" ht="12.75">
      <c r="A15" s="664" t="s">
        <v>121</v>
      </c>
      <c r="B15" s="675">
        <v>102</v>
      </c>
      <c r="C15" s="674">
        <v>83</v>
      </c>
      <c r="D15" s="81">
        <v>37</v>
      </c>
      <c r="E15" s="673">
        <v>207</v>
      </c>
      <c r="F15" s="672">
        <v>249</v>
      </c>
    </row>
    <row r="16" spans="1:6" ht="10.5" customHeight="1">
      <c r="A16" s="151"/>
      <c r="B16" s="671"/>
      <c r="C16" s="671"/>
      <c r="D16" s="669"/>
      <c r="E16" s="670"/>
      <c r="F16" s="669"/>
    </row>
    <row r="17" spans="1:6" ht="10.5" customHeight="1">
      <c r="A17" s="151"/>
      <c r="B17" s="671"/>
      <c r="C17" s="671"/>
      <c r="D17" s="669"/>
      <c r="E17" s="670"/>
      <c r="F17" s="669"/>
    </row>
    <row r="18" spans="1:6" ht="12.75">
      <c r="A18" s="151" t="s">
        <v>924</v>
      </c>
      <c r="B18" s="671"/>
      <c r="C18" s="671"/>
      <c r="D18" s="669"/>
      <c r="E18" s="670"/>
      <c r="F18" s="669"/>
    </row>
    <row r="19" spans="1:6" ht="12.75">
      <c r="A19" s="668" t="s">
        <v>923</v>
      </c>
      <c r="B19" s="667" t="s">
        <v>3</v>
      </c>
      <c r="C19" s="667" t="s">
        <v>3</v>
      </c>
      <c r="D19" s="665" t="s">
        <v>3</v>
      </c>
      <c r="E19" s="666"/>
      <c r="F19" s="665"/>
    </row>
    <row r="20" spans="1:6" ht="12.75">
      <c r="A20" s="664" t="s">
        <v>122</v>
      </c>
      <c r="B20" s="663">
        <v>8.82</v>
      </c>
      <c r="C20" s="662">
        <v>6.77</v>
      </c>
      <c r="D20" s="661">
        <v>3.6</v>
      </c>
      <c r="E20" s="660">
        <v>23.16</v>
      </c>
      <c r="F20" s="659">
        <v>23.39</v>
      </c>
    </row>
    <row r="21" spans="1:6" ht="12.75">
      <c r="A21" s="664" t="s">
        <v>121</v>
      </c>
      <c r="B21" s="663">
        <v>9.69</v>
      </c>
      <c r="C21" s="662">
        <v>7.88</v>
      </c>
      <c r="D21" s="661">
        <v>3.56</v>
      </c>
      <c r="E21" s="660">
        <v>19.75</v>
      </c>
      <c r="F21" s="659">
        <v>23.72</v>
      </c>
    </row>
    <row r="22" spans="1:6" ht="12.75">
      <c r="A22" s="664"/>
      <c r="B22" s="663"/>
      <c r="C22" s="662"/>
      <c r="D22" s="683"/>
      <c r="E22" s="660"/>
      <c r="F22" s="659"/>
    </row>
    <row r="23" spans="1:6" ht="12.75" customHeight="1">
      <c r="A23" s="398" t="s">
        <v>926</v>
      </c>
      <c r="B23" s="682"/>
      <c r="C23" s="682"/>
      <c r="D23" s="680"/>
      <c r="E23" s="681"/>
      <c r="F23" s="680"/>
    </row>
    <row r="24" spans="1:6" ht="12.75" customHeight="1">
      <c r="A24" s="151"/>
      <c r="B24" s="682"/>
      <c r="C24" s="682"/>
      <c r="D24" s="680"/>
      <c r="E24" s="681"/>
      <c r="F24" s="680"/>
    </row>
    <row r="25" spans="1:6" ht="12.75">
      <c r="A25" s="151" t="s">
        <v>925</v>
      </c>
      <c r="B25" s="671"/>
      <c r="C25" s="671"/>
      <c r="D25" s="669"/>
      <c r="E25" s="670"/>
      <c r="F25" s="669"/>
    </row>
    <row r="26" spans="1:6" ht="12.75">
      <c r="A26" s="664" t="s">
        <v>122</v>
      </c>
      <c r="B26" s="679">
        <v>22553</v>
      </c>
      <c r="C26" s="678">
        <v>17741</v>
      </c>
      <c r="D26" s="669">
        <v>8518</v>
      </c>
      <c r="E26" s="677">
        <v>57569</v>
      </c>
      <c r="F26" s="676">
        <v>58440</v>
      </c>
    </row>
    <row r="27" spans="1:6" ht="12.75">
      <c r="A27" s="664" t="s">
        <v>121</v>
      </c>
      <c r="B27" s="675">
        <v>95</v>
      </c>
      <c r="C27" s="674">
        <v>75</v>
      </c>
      <c r="D27" s="81">
        <v>33</v>
      </c>
      <c r="E27" s="673">
        <v>218</v>
      </c>
      <c r="F27" s="672">
        <v>250</v>
      </c>
    </row>
    <row r="28" spans="1:6" ht="10.5" customHeight="1">
      <c r="A28" s="151"/>
      <c r="B28" s="671"/>
      <c r="C28" s="671"/>
      <c r="D28" s="669"/>
      <c r="E28" s="670"/>
      <c r="F28" s="669"/>
    </row>
    <row r="29" spans="1:6" ht="12.75">
      <c r="A29" s="151" t="s">
        <v>924</v>
      </c>
      <c r="B29" s="671"/>
      <c r="C29" s="671"/>
      <c r="D29" s="669"/>
      <c r="E29" s="670"/>
      <c r="F29" s="669"/>
    </row>
    <row r="30" spans="1:6" ht="12.75">
      <c r="A30" s="668" t="s">
        <v>923</v>
      </c>
      <c r="B30" s="667" t="s">
        <v>3</v>
      </c>
      <c r="C30" s="667" t="s">
        <v>3</v>
      </c>
      <c r="D30" s="665" t="s">
        <v>3</v>
      </c>
      <c r="E30" s="666"/>
      <c r="F30" s="665"/>
    </row>
    <row r="31" spans="1:6" ht="12.75">
      <c r="A31" s="664" t="s">
        <v>122</v>
      </c>
      <c r="B31" s="663">
        <v>8.82</v>
      </c>
      <c r="C31" s="662">
        <v>6.94</v>
      </c>
      <c r="D31" s="661">
        <v>3.33</v>
      </c>
      <c r="E31" s="660">
        <v>22.53</v>
      </c>
      <c r="F31" s="659">
        <v>22.86</v>
      </c>
    </row>
    <row r="32" spans="1:6" ht="12.75">
      <c r="A32" s="664" t="s">
        <v>121</v>
      </c>
      <c r="B32" s="663">
        <v>8.76</v>
      </c>
      <c r="C32" s="662">
        <v>6.93</v>
      </c>
      <c r="D32" s="661">
        <v>3.07</v>
      </c>
      <c r="E32" s="660">
        <v>20.13</v>
      </c>
      <c r="F32" s="659">
        <v>23.07</v>
      </c>
    </row>
    <row r="33" spans="1:6" ht="12.75" customHeight="1">
      <c r="A33" s="658"/>
      <c r="B33" s="657"/>
      <c r="C33" s="657"/>
      <c r="D33" s="655"/>
      <c r="E33" s="656"/>
      <c r="F33" s="655"/>
    </row>
    <row r="34" spans="1:6" ht="12.75" customHeight="1">
      <c r="A34" s="654"/>
      <c r="B34" s="653"/>
      <c r="C34" s="653"/>
      <c r="D34" s="653"/>
      <c r="E34" s="653"/>
      <c r="F34" s="653"/>
    </row>
    <row r="35" ht="12.75">
      <c r="A35" s="652" t="s">
        <v>922</v>
      </c>
    </row>
    <row r="36" ht="12.75">
      <c r="A36" s="652" t="s">
        <v>921</v>
      </c>
    </row>
    <row r="37" ht="12.75">
      <c r="A37" s="652" t="s">
        <v>920</v>
      </c>
    </row>
    <row r="38" ht="12.75">
      <c r="A38" s="652" t="s">
        <v>919</v>
      </c>
    </row>
    <row r="39" ht="12.75">
      <c r="A39" s="652" t="s">
        <v>918</v>
      </c>
    </row>
    <row r="40" ht="12.75">
      <c r="A40" s="652" t="s">
        <v>917</v>
      </c>
    </row>
    <row r="41" ht="12.75">
      <c r="A41" s="652" t="s">
        <v>916</v>
      </c>
    </row>
    <row r="42" ht="12.75">
      <c r="A42" s="652" t="s">
        <v>915</v>
      </c>
    </row>
    <row r="43" spans="1:5" ht="12.75">
      <c r="A43" s="651" t="s">
        <v>914</v>
      </c>
      <c r="B43" s="650"/>
      <c r="C43" s="650"/>
      <c r="D43" s="650"/>
      <c r="E43" s="650"/>
    </row>
    <row r="44" spans="1:7" s="333" customFormat="1" ht="12.75">
      <c r="A44" s="651" t="s">
        <v>913</v>
      </c>
      <c r="B44" s="650"/>
      <c r="C44" s="650"/>
      <c r="D44" s="650"/>
      <c r="E44" s="650"/>
      <c r="G44"/>
    </row>
    <row r="45" spans="1:7" s="333" customFormat="1" ht="12.75">
      <c r="A45" s="651" t="s">
        <v>912</v>
      </c>
      <c r="B45" s="650"/>
      <c r="C45" s="650"/>
      <c r="D45" s="650"/>
      <c r="E45" s="650"/>
      <c r="G45"/>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2012&amp;R&amp;"Arial"&amp;9      http://dbedt.hawaii.gov/</oddFooter>
  </headerFooter>
</worksheet>
</file>

<file path=xl/worksheets/sheet37.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34.140625" style="332" customWidth="1"/>
    <col min="2" max="4" width="16.7109375" style="332" customWidth="1"/>
  </cols>
  <sheetData>
    <row r="1" spans="1:4" ht="15.75" customHeight="1">
      <c r="A1" s="363" t="s">
        <v>964</v>
      </c>
      <c r="B1" s="363"/>
      <c r="C1" s="363"/>
      <c r="D1" s="363"/>
    </row>
    <row r="2" spans="1:4" ht="15.75">
      <c r="A2" s="714" t="s">
        <v>963</v>
      </c>
      <c r="B2" s="363"/>
      <c r="C2" s="363"/>
      <c r="D2" s="363"/>
    </row>
    <row r="3" spans="1:4" ht="15.75" customHeight="1">
      <c r="A3" s="714" t="s">
        <v>962</v>
      </c>
      <c r="B3" s="387"/>
      <c r="C3" s="387"/>
      <c r="D3" s="387"/>
    </row>
    <row r="4" spans="1:4" ht="12.75" customHeight="1">
      <c r="A4" s="713"/>
      <c r="B4" s="387"/>
      <c r="C4" s="387"/>
      <c r="D4" s="387"/>
    </row>
    <row r="5" spans="1:4" ht="12.75" customHeight="1">
      <c r="A5" s="712" t="s">
        <v>961</v>
      </c>
      <c r="B5" s="14"/>
      <c r="C5" s="14"/>
      <c r="D5" s="14"/>
    </row>
    <row r="6" spans="1:4" ht="12.75" customHeight="1" thickBot="1">
      <c r="A6" s="711"/>
      <c r="B6" s="711"/>
      <c r="C6" s="711"/>
      <c r="D6" s="711"/>
    </row>
    <row r="7" spans="1:4" ht="24" customHeight="1" thickTop="1">
      <c r="A7" s="710"/>
      <c r="B7" s="709" t="s">
        <v>121</v>
      </c>
      <c r="C7" s="708"/>
      <c r="D7" s="707" t="s">
        <v>960</v>
      </c>
    </row>
    <row r="8" spans="1:4" s="127" customFormat="1" ht="24" customHeight="1">
      <c r="A8" s="706" t="s">
        <v>959</v>
      </c>
      <c r="B8" s="705" t="s">
        <v>24</v>
      </c>
      <c r="C8" s="704" t="s">
        <v>35</v>
      </c>
      <c r="D8" s="703" t="s">
        <v>35</v>
      </c>
    </row>
    <row r="9" spans="1:4" ht="12.75">
      <c r="A9" s="342"/>
      <c r="B9" s="342"/>
      <c r="C9" s="342"/>
      <c r="D9" s="702"/>
    </row>
    <row r="10" spans="1:4" ht="12.75">
      <c r="A10" s="698" t="s">
        <v>958</v>
      </c>
      <c r="B10" s="697">
        <v>15.7</v>
      </c>
      <c r="C10" s="697">
        <v>21.9</v>
      </c>
      <c r="D10" s="699">
        <v>23.1</v>
      </c>
    </row>
    <row r="11" spans="1:4" ht="12.75">
      <c r="A11" s="698" t="s">
        <v>957</v>
      </c>
      <c r="B11" s="697">
        <v>5.6</v>
      </c>
      <c r="C11" s="697">
        <v>6.4</v>
      </c>
      <c r="D11" s="699">
        <v>6.8</v>
      </c>
    </row>
    <row r="12" spans="1:4" ht="12.75">
      <c r="A12" s="698" t="s">
        <v>956</v>
      </c>
      <c r="B12" s="697"/>
      <c r="C12" s="697"/>
      <c r="D12" s="699"/>
    </row>
    <row r="13" spans="1:4" ht="12.75">
      <c r="A13" s="701" t="s">
        <v>955</v>
      </c>
      <c r="B13" s="697">
        <v>11.4</v>
      </c>
      <c r="C13" s="697">
        <v>9.7</v>
      </c>
      <c r="D13" s="699">
        <v>11.4</v>
      </c>
    </row>
    <row r="14" spans="1:4" ht="12.75">
      <c r="A14" s="698" t="s">
        <v>954</v>
      </c>
      <c r="B14" s="697">
        <v>4.5</v>
      </c>
      <c r="C14" s="697">
        <v>3.4</v>
      </c>
      <c r="D14" s="699">
        <v>3.8</v>
      </c>
    </row>
    <row r="15" spans="1:4" ht="12.75">
      <c r="A15" s="698" t="s">
        <v>953</v>
      </c>
      <c r="B15" s="697">
        <v>4.6</v>
      </c>
      <c r="C15" s="697">
        <v>9</v>
      </c>
      <c r="D15" s="699">
        <v>8.2</v>
      </c>
    </row>
    <row r="16" spans="1:4" ht="12.75">
      <c r="A16" s="698" t="s">
        <v>952</v>
      </c>
      <c r="B16" s="697"/>
      <c r="C16" s="697"/>
      <c r="D16" s="699"/>
    </row>
    <row r="17" spans="1:4" ht="12.75">
      <c r="A17" s="701" t="s">
        <v>951</v>
      </c>
      <c r="B17" s="700" t="s">
        <v>205</v>
      </c>
      <c r="C17" s="697">
        <v>14.3</v>
      </c>
      <c r="D17" s="699">
        <v>20.7</v>
      </c>
    </row>
    <row r="18" spans="1:4" ht="12.75">
      <c r="A18" s="698" t="s">
        <v>950</v>
      </c>
      <c r="B18" s="697">
        <v>29.1</v>
      </c>
      <c r="C18" s="697">
        <v>29.1</v>
      </c>
      <c r="D18" s="699">
        <v>38.7</v>
      </c>
    </row>
    <row r="19" spans="1:4" ht="12.75">
      <c r="A19" s="698" t="s">
        <v>949</v>
      </c>
      <c r="B19" s="697">
        <v>14.9</v>
      </c>
      <c r="C19" s="697">
        <v>15.4</v>
      </c>
      <c r="D19" s="699">
        <v>21.9</v>
      </c>
    </row>
    <row r="20" spans="1:4" ht="12.75">
      <c r="A20" s="698" t="s">
        <v>948</v>
      </c>
      <c r="B20" s="697">
        <v>43.7</v>
      </c>
      <c r="C20" s="697">
        <v>33.5</v>
      </c>
      <c r="D20" s="696" t="s">
        <v>205</v>
      </c>
    </row>
    <row r="21" spans="1:4" ht="12.75">
      <c r="A21" s="695"/>
      <c r="B21" s="694"/>
      <c r="C21" s="694"/>
      <c r="D21" s="693"/>
    </row>
    <row r="22" spans="1:4" ht="12.75">
      <c r="A22" s="296"/>
      <c r="B22" s="692"/>
      <c r="C22" s="692"/>
      <c r="D22" s="692"/>
    </row>
    <row r="23" spans="1:4" ht="12.75">
      <c r="A23" s="12" t="s">
        <v>947</v>
      </c>
      <c r="B23" s="692"/>
      <c r="C23" s="692"/>
      <c r="D23" s="692"/>
    </row>
    <row r="24" spans="1:4" ht="12.75">
      <c r="A24" s="12" t="s">
        <v>946</v>
      </c>
      <c r="B24" s="692"/>
      <c r="C24" s="692"/>
      <c r="D24" s="692"/>
    </row>
    <row r="25" spans="1:4" ht="12.75">
      <c r="A25" s="12" t="s">
        <v>945</v>
      </c>
      <c r="B25" s="692"/>
      <c r="C25" s="692"/>
      <c r="D25" s="692"/>
    </row>
    <row r="26" spans="1:4" ht="12.75">
      <c r="A26" s="12" t="s">
        <v>944</v>
      </c>
      <c r="B26" s="692"/>
      <c r="C26" s="692"/>
      <c r="D26" s="692"/>
    </row>
    <row r="27" spans="1:4" ht="12.75">
      <c r="A27" s="12" t="s">
        <v>943</v>
      </c>
      <c r="B27" s="12"/>
      <c r="C27" s="12"/>
      <c r="D27" s="12"/>
    </row>
    <row r="28" spans="1:4" ht="12.75">
      <c r="A28" s="12" t="s">
        <v>942</v>
      </c>
      <c r="B28" s="12"/>
      <c r="C28" s="12"/>
      <c r="D28" s="12"/>
    </row>
    <row r="29" spans="1:4" ht="12.75">
      <c r="A29" s="335" t="s">
        <v>941</v>
      </c>
      <c r="B29" s="335"/>
      <c r="C29" s="335"/>
      <c r="D29" s="335"/>
    </row>
    <row r="30" ht="12.75">
      <c r="A30" s="12" t="s">
        <v>940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38.xml><?xml version="1.0" encoding="utf-8"?>
<worksheet xmlns="http://schemas.openxmlformats.org/spreadsheetml/2006/main" xmlns:r="http://schemas.openxmlformats.org/officeDocument/2006/relationships">
  <dimension ref="A1:E28"/>
  <sheetViews>
    <sheetView zoomScalePageLayoutView="0" workbookViewId="0" topLeftCell="A1">
      <selection activeCell="A1" sqref="A1"/>
    </sheetView>
  </sheetViews>
  <sheetFormatPr defaultColWidth="9.140625" defaultRowHeight="12.75"/>
  <cols>
    <col min="1" max="1" width="20.7109375" style="0" customWidth="1"/>
    <col min="2" max="5" width="15.7109375" style="0" customWidth="1"/>
  </cols>
  <sheetData>
    <row r="1" spans="1:5" ht="15.75">
      <c r="A1" s="729" t="s">
        <v>980</v>
      </c>
      <c r="B1" s="14"/>
      <c r="C1" s="14"/>
      <c r="D1" s="14"/>
      <c r="E1" s="14"/>
    </row>
    <row r="2" spans="1:5" ht="15.75">
      <c r="A2" s="729" t="s">
        <v>979</v>
      </c>
      <c r="B2" s="14"/>
      <c r="C2" s="14"/>
      <c r="D2" s="14"/>
      <c r="E2" s="14"/>
    </row>
    <row r="3" spans="1:5" ht="12.75">
      <c r="A3" s="72"/>
      <c r="B3" s="72"/>
      <c r="C3" s="72"/>
      <c r="D3" s="72"/>
      <c r="E3" s="72"/>
    </row>
    <row r="4" spans="1:5" ht="12.75">
      <c r="A4" s="622" t="s">
        <v>978</v>
      </c>
      <c r="B4" s="622"/>
      <c r="C4" s="622"/>
      <c r="D4" s="622"/>
      <c r="E4" s="622"/>
    </row>
    <row r="5" spans="1:5" ht="13.5" thickBot="1">
      <c r="A5" s="728" t="s">
        <v>3</v>
      </c>
      <c r="B5" s="72"/>
      <c r="C5" s="72"/>
      <c r="D5" s="72"/>
      <c r="E5" s="72"/>
    </row>
    <row r="6" spans="1:5" s="59" customFormat="1" ht="34.5" customHeight="1" thickTop="1">
      <c r="A6" s="109" t="s">
        <v>977</v>
      </c>
      <c r="B6" s="109" t="s">
        <v>976</v>
      </c>
      <c r="C6" s="109" t="s">
        <v>975</v>
      </c>
      <c r="D6" s="109" t="s">
        <v>974</v>
      </c>
      <c r="E6" s="727" t="s">
        <v>973</v>
      </c>
    </row>
    <row r="7" spans="1:5" ht="12.75">
      <c r="A7" s="5"/>
      <c r="B7" s="578"/>
      <c r="C7" s="578"/>
      <c r="D7" s="578"/>
      <c r="E7" s="726" t="s">
        <v>3</v>
      </c>
    </row>
    <row r="8" spans="1:5" ht="12.75">
      <c r="A8" s="725" t="s">
        <v>972</v>
      </c>
      <c r="B8" s="581">
        <v>8587</v>
      </c>
      <c r="C8" s="581">
        <v>1482</v>
      </c>
      <c r="D8" s="582">
        <v>19647</v>
      </c>
      <c r="E8" s="724">
        <v>2099</v>
      </c>
    </row>
    <row r="9" spans="1:5" ht="12.75">
      <c r="A9" s="5"/>
      <c r="B9" s="578"/>
      <c r="C9" s="578"/>
      <c r="D9" s="578"/>
      <c r="E9" s="723"/>
    </row>
    <row r="10" spans="1:5" ht="12.75">
      <c r="A10" s="5" t="s">
        <v>281</v>
      </c>
      <c r="B10" s="577">
        <v>4467</v>
      </c>
      <c r="C10" s="509">
        <v>1055</v>
      </c>
      <c r="D10" s="578">
        <v>13644</v>
      </c>
      <c r="E10" s="723">
        <v>1195</v>
      </c>
    </row>
    <row r="11" spans="1:5" ht="12.75">
      <c r="A11" s="124" t="s">
        <v>121</v>
      </c>
      <c r="B11" s="577">
        <v>449</v>
      </c>
      <c r="C11" s="509">
        <v>104</v>
      </c>
      <c r="D11" s="578">
        <v>1609</v>
      </c>
      <c r="E11" s="720">
        <v>142</v>
      </c>
    </row>
    <row r="12" spans="1:5" ht="12.75">
      <c r="A12" s="124" t="s">
        <v>747</v>
      </c>
      <c r="B12" s="577">
        <v>381</v>
      </c>
      <c r="C12" s="509">
        <v>89</v>
      </c>
      <c r="D12" s="578">
        <v>1294</v>
      </c>
      <c r="E12" s="720">
        <v>106</v>
      </c>
    </row>
    <row r="13" spans="1:5" ht="12.75">
      <c r="A13" s="124" t="s">
        <v>793</v>
      </c>
      <c r="B13" s="577">
        <v>4</v>
      </c>
      <c r="C13" s="509">
        <v>1</v>
      </c>
      <c r="D13" s="578">
        <v>16</v>
      </c>
      <c r="E13" s="718" t="s">
        <v>52</v>
      </c>
    </row>
    <row r="14" spans="1:5" ht="12.75">
      <c r="A14" s="124" t="s">
        <v>794</v>
      </c>
      <c r="B14" s="577">
        <v>11</v>
      </c>
      <c r="C14" s="509">
        <v>4</v>
      </c>
      <c r="D14" s="578">
        <v>30</v>
      </c>
      <c r="E14" s="720">
        <v>3</v>
      </c>
    </row>
    <row r="15" spans="1:5" ht="12.75">
      <c r="A15" s="124" t="s">
        <v>433</v>
      </c>
      <c r="B15" s="577">
        <v>3436</v>
      </c>
      <c r="C15" s="509">
        <v>819</v>
      </c>
      <c r="D15" s="578">
        <v>10056</v>
      </c>
      <c r="E15" s="720">
        <v>879</v>
      </c>
    </row>
    <row r="16" spans="1:5" ht="12.75">
      <c r="A16" s="124" t="s">
        <v>279</v>
      </c>
      <c r="B16" s="577">
        <v>186</v>
      </c>
      <c r="C16" s="509">
        <v>38</v>
      </c>
      <c r="D16" s="578">
        <v>639</v>
      </c>
      <c r="E16" s="720">
        <v>65</v>
      </c>
    </row>
    <row r="17" spans="1:5" ht="12.75">
      <c r="A17" s="124"/>
      <c r="B17" s="577"/>
      <c r="C17" s="509"/>
      <c r="D17" s="722"/>
      <c r="E17" s="721"/>
    </row>
    <row r="18" spans="1:5" ht="12.75">
      <c r="A18" s="5" t="s">
        <v>971</v>
      </c>
      <c r="B18" s="577">
        <v>4059</v>
      </c>
      <c r="C18" s="509">
        <v>407</v>
      </c>
      <c r="D18" s="578">
        <v>5899</v>
      </c>
      <c r="E18" s="720">
        <v>899</v>
      </c>
    </row>
    <row r="19" spans="1:5" ht="12.75">
      <c r="A19" s="5" t="s">
        <v>970</v>
      </c>
      <c r="B19" s="577">
        <v>61</v>
      </c>
      <c r="C19" s="509">
        <v>20</v>
      </c>
      <c r="D19" s="578">
        <v>103</v>
      </c>
      <c r="E19" s="720">
        <v>5</v>
      </c>
    </row>
    <row r="20" spans="1:5" ht="12.75">
      <c r="A20" s="103" t="s">
        <v>208</v>
      </c>
      <c r="B20" s="719" t="s">
        <v>52</v>
      </c>
      <c r="C20" s="719" t="s">
        <v>52</v>
      </c>
      <c r="D20" s="578">
        <v>1</v>
      </c>
      <c r="E20" s="718" t="s">
        <v>52</v>
      </c>
    </row>
    <row r="21" spans="1:5" ht="12.75">
      <c r="A21" s="9"/>
      <c r="B21" s="717"/>
      <c r="C21" s="717"/>
      <c r="D21" s="717"/>
      <c r="E21" s="716" t="s">
        <v>3</v>
      </c>
    </row>
    <row r="23" ht="12.75">
      <c r="A23" s="715" t="s">
        <v>969</v>
      </c>
    </row>
    <row r="24" ht="12.75">
      <c r="A24" s="37" t="s">
        <v>968</v>
      </c>
    </row>
    <row r="25" ht="12.75">
      <c r="A25" s="715" t="s">
        <v>967</v>
      </c>
    </row>
    <row r="26" spans="1:5" ht="12.75">
      <c r="A26" s="131" t="s">
        <v>966</v>
      </c>
      <c r="B26" s="207"/>
      <c r="C26" s="207"/>
      <c r="D26" s="207"/>
      <c r="E26" s="207"/>
    </row>
    <row r="27" spans="1:5" ht="12.75">
      <c r="A27" s="131" t="s">
        <v>965</v>
      </c>
      <c r="B27" s="207"/>
      <c r="C27" s="207"/>
      <c r="D27" s="207"/>
      <c r="E27" s="207"/>
    </row>
    <row r="28" ht="12.75">
      <c r="A28" s="131" t="s">
        <v>63</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2012&amp;R&amp;"Arial"&amp;9      http://dbedt.hawaii.gov/</oddFooter>
  </headerFooter>
</worksheet>
</file>

<file path=xl/worksheets/sheet39.xml><?xml version="1.0" encoding="utf-8"?>
<worksheet xmlns="http://schemas.openxmlformats.org/spreadsheetml/2006/main" xmlns:r="http://schemas.openxmlformats.org/officeDocument/2006/relationships">
  <dimension ref="A1:G114"/>
  <sheetViews>
    <sheetView zoomScalePageLayoutView="0" workbookViewId="0" topLeftCell="A1">
      <selection activeCell="A1" sqref="A1"/>
    </sheetView>
  </sheetViews>
  <sheetFormatPr defaultColWidth="9.140625" defaultRowHeight="12.75"/>
  <cols>
    <col min="1" max="1" width="6.421875" style="0" customWidth="1"/>
    <col min="2" max="2" width="32.7109375" style="0" customWidth="1"/>
    <col min="3" max="3" width="7.7109375" style="0" customWidth="1"/>
    <col min="4" max="4" width="9.28125" style="0" customWidth="1"/>
    <col min="5" max="5" width="8.8515625" style="0" customWidth="1"/>
    <col min="6" max="6" width="9.7109375" style="0" customWidth="1"/>
    <col min="7" max="7" width="9.57421875" style="0" customWidth="1"/>
  </cols>
  <sheetData>
    <row r="1" spans="1:7" ht="15.75">
      <c r="A1" s="649" t="s">
        <v>1080</v>
      </c>
      <c r="B1" s="14"/>
      <c r="C1" s="14"/>
      <c r="D1" s="14"/>
      <c r="E1" s="14"/>
      <c r="F1" s="14"/>
      <c r="G1" s="14"/>
    </row>
    <row r="2" spans="1:7" ht="15.75">
      <c r="A2" s="730" t="s">
        <v>1079</v>
      </c>
      <c r="B2" s="14"/>
      <c r="C2" s="14"/>
      <c r="D2" s="14"/>
      <c r="E2" s="14"/>
      <c r="F2" s="14"/>
      <c r="G2" s="14"/>
    </row>
    <row r="3" spans="1:7" s="70" customFormat="1" ht="12.75" customHeight="1">
      <c r="A3" s="110"/>
      <c r="B3" s="110"/>
      <c r="C3" s="110"/>
      <c r="D3" s="110"/>
      <c r="E3" s="110"/>
      <c r="F3" s="110"/>
      <c r="G3" s="110"/>
    </row>
    <row r="4" spans="1:7" s="70" customFormat="1" ht="12.75" customHeight="1">
      <c r="A4" s="622" t="s">
        <v>1078</v>
      </c>
      <c r="B4" s="111"/>
      <c r="C4" s="111"/>
      <c r="D4" s="111"/>
      <c r="E4" s="111"/>
      <c r="F4" s="111"/>
      <c r="G4" s="111"/>
    </row>
    <row r="5" spans="1:7" s="70" customFormat="1" ht="12.75" customHeight="1">
      <c r="A5" s="759" t="s">
        <v>1077</v>
      </c>
      <c r="B5" s="110"/>
      <c r="C5" s="110"/>
      <c r="D5" s="110"/>
      <c r="E5" s="110"/>
      <c r="F5" s="110"/>
      <c r="G5" s="110"/>
    </row>
    <row r="6" spans="1:7" s="70" customFormat="1" ht="12.75" customHeight="1">
      <c r="A6" s="759" t="s">
        <v>1076</v>
      </c>
      <c r="B6" s="110"/>
      <c r="C6" s="110"/>
      <c r="D6" s="110"/>
      <c r="E6" s="110"/>
      <c r="F6" s="110"/>
      <c r="G6" s="110"/>
    </row>
    <row r="7" spans="1:7" s="70" customFormat="1" ht="12.75" customHeight="1">
      <c r="A7" s="759" t="s">
        <v>1075</v>
      </c>
      <c r="B7" s="110"/>
      <c r="C7" s="110"/>
      <c r="D7" s="110"/>
      <c r="E7" s="110"/>
      <c r="F7" s="110"/>
      <c r="G7" s="110"/>
    </row>
    <row r="8" spans="1:7" s="70" customFormat="1" ht="12.75" customHeight="1" thickBot="1">
      <c r="A8" s="110"/>
      <c r="B8" s="110"/>
      <c r="C8" s="110"/>
      <c r="D8" s="110"/>
      <c r="E8" s="110"/>
      <c r="F8" s="110"/>
      <c r="G8" s="110"/>
    </row>
    <row r="9" spans="1:7" s="59" customFormat="1" ht="111" customHeight="1" thickTop="1">
      <c r="A9" s="727" t="s">
        <v>1063</v>
      </c>
      <c r="B9" s="758" t="s">
        <v>1062</v>
      </c>
      <c r="C9" s="750" t="s">
        <v>1061</v>
      </c>
      <c r="D9" s="750" t="s">
        <v>1074</v>
      </c>
      <c r="E9" s="727" t="s">
        <v>1059</v>
      </c>
      <c r="F9" s="750" t="s">
        <v>1058</v>
      </c>
      <c r="G9" s="727" t="s">
        <v>1057</v>
      </c>
    </row>
    <row r="10" spans="1:6" ht="12.75" customHeight="1">
      <c r="A10" s="5"/>
      <c r="B10" s="5"/>
      <c r="C10" s="5"/>
      <c r="D10" s="5"/>
      <c r="E10" s="5"/>
      <c r="F10" s="5"/>
    </row>
    <row r="11" spans="1:7" ht="12.75" customHeight="1">
      <c r="A11" s="740" t="s">
        <v>1054</v>
      </c>
      <c r="B11" s="593" t="s">
        <v>1053</v>
      </c>
      <c r="C11" s="735">
        <v>3484</v>
      </c>
      <c r="D11" s="733">
        <v>6565022</v>
      </c>
      <c r="E11" s="757" t="s">
        <v>1064</v>
      </c>
      <c r="F11" s="732">
        <v>2721415</v>
      </c>
      <c r="G11" s="731">
        <v>63640</v>
      </c>
    </row>
    <row r="12" spans="1:6" ht="12.75" customHeight="1">
      <c r="A12" s="5"/>
      <c r="B12" s="5"/>
      <c r="C12" s="5"/>
      <c r="D12" s="5"/>
      <c r="E12" s="5"/>
      <c r="F12" s="5"/>
    </row>
    <row r="13" spans="1:7" ht="12.75" customHeight="1">
      <c r="A13" s="740" t="s">
        <v>1052</v>
      </c>
      <c r="B13" s="342" t="s">
        <v>1051</v>
      </c>
      <c r="C13" s="482">
        <v>2713</v>
      </c>
      <c r="D13" s="739">
        <v>2912379</v>
      </c>
      <c r="E13" s="754" t="s">
        <v>1064</v>
      </c>
      <c r="F13" s="737">
        <v>1220571</v>
      </c>
      <c r="G13" s="736">
        <v>25386</v>
      </c>
    </row>
    <row r="14" spans="1:7" ht="12.75" customHeight="1">
      <c r="A14" s="740" t="s">
        <v>1073</v>
      </c>
      <c r="B14" s="429" t="s">
        <v>1072</v>
      </c>
      <c r="C14" s="482">
        <v>1178</v>
      </c>
      <c r="D14" s="739">
        <v>1176892</v>
      </c>
      <c r="E14" s="754" t="s">
        <v>1064</v>
      </c>
      <c r="F14" s="737">
        <v>533714</v>
      </c>
      <c r="G14" s="736">
        <v>7475</v>
      </c>
    </row>
    <row r="15" spans="1:7" ht="12.75" customHeight="1">
      <c r="A15" s="740" t="s">
        <v>1071</v>
      </c>
      <c r="B15" s="429" t="s">
        <v>1070</v>
      </c>
      <c r="C15" s="482">
        <v>689</v>
      </c>
      <c r="D15" s="739">
        <v>450756</v>
      </c>
      <c r="E15" s="754" t="s">
        <v>1064</v>
      </c>
      <c r="F15" s="737">
        <v>172560</v>
      </c>
      <c r="G15" s="736">
        <v>4103</v>
      </c>
    </row>
    <row r="16" spans="1:7" ht="12.75" customHeight="1">
      <c r="A16" s="740" t="s">
        <v>1069</v>
      </c>
      <c r="B16" s="429" t="s">
        <v>1068</v>
      </c>
      <c r="C16" s="482">
        <v>518</v>
      </c>
      <c r="D16" s="739">
        <v>215674</v>
      </c>
      <c r="E16" s="754" t="s">
        <v>1064</v>
      </c>
      <c r="F16" s="737">
        <v>88523</v>
      </c>
      <c r="G16" s="736">
        <v>2979</v>
      </c>
    </row>
    <row r="17" spans="1:7" ht="12.75" customHeight="1">
      <c r="A17" s="740" t="s">
        <v>1050</v>
      </c>
      <c r="B17" s="429" t="s">
        <v>1049</v>
      </c>
      <c r="C17" s="482">
        <v>165</v>
      </c>
      <c r="D17" s="739">
        <v>569893</v>
      </c>
      <c r="E17" s="754" t="s">
        <v>1064</v>
      </c>
      <c r="F17" s="737">
        <v>223771</v>
      </c>
      <c r="G17" s="736">
        <v>5194</v>
      </c>
    </row>
    <row r="18" spans="1:7" ht="12.75" customHeight="1">
      <c r="A18" s="740" t="s">
        <v>1067</v>
      </c>
      <c r="B18" s="429" t="s">
        <v>1066</v>
      </c>
      <c r="C18" s="482">
        <v>53</v>
      </c>
      <c r="D18" s="739">
        <v>222853</v>
      </c>
      <c r="E18" s="754" t="s">
        <v>1064</v>
      </c>
      <c r="F18" s="737">
        <v>81719</v>
      </c>
      <c r="G18" s="736">
        <v>1775</v>
      </c>
    </row>
    <row r="19" spans="1:7" ht="12.75" customHeight="1">
      <c r="A19" s="740" t="s">
        <v>1048</v>
      </c>
      <c r="B19" s="429" t="s">
        <v>1047</v>
      </c>
      <c r="C19" s="482">
        <v>65</v>
      </c>
      <c r="D19" s="739">
        <v>120117</v>
      </c>
      <c r="E19" s="754" t="s">
        <v>1064</v>
      </c>
      <c r="F19" s="737">
        <v>68463</v>
      </c>
      <c r="G19" s="736">
        <v>2872</v>
      </c>
    </row>
    <row r="20" spans="1:7" ht="12.75" customHeight="1">
      <c r="A20" s="740" t="s">
        <v>1046</v>
      </c>
      <c r="B20" s="429" t="s">
        <v>1045</v>
      </c>
      <c r="C20" s="482">
        <v>45</v>
      </c>
      <c r="D20" s="739">
        <v>156194</v>
      </c>
      <c r="E20" s="754" t="s">
        <v>1064</v>
      </c>
      <c r="F20" s="737">
        <v>51821</v>
      </c>
      <c r="G20" s="736">
        <v>988</v>
      </c>
    </row>
    <row r="21" spans="1:7" ht="12.75" customHeight="1">
      <c r="A21" s="740"/>
      <c r="B21" s="668"/>
      <c r="C21" s="482"/>
      <c r="D21" s="739"/>
      <c r="E21" s="754"/>
      <c r="F21" s="755"/>
      <c r="G21" s="747"/>
    </row>
    <row r="22" spans="1:7" ht="12.75" customHeight="1">
      <c r="A22" s="740" t="s">
        <v>1043</v>
      </c>
      <c r="B22" s="342" t="s">
        <v>1042</v>
      </c>
      <c r="C22" s="482">
        <v>27</v>
      </c>
      <c r="D22" s="739">
        <v>2614909</v>
      </c>
      <c r="E22" s="754" t="s">
        <v>1064</v>
      </c>
      <c r="F22" s="737">
        <v>1068334</v>
      </c>
      <c r="G22" s="736">
        <v>20414</v>
      </c>
    </row>
    <row r="23" spans="1:7" ht="12.75" customHeight="1">
      <c r="A23" s="740" t="s">
        <v>1041</v>
      </c>
      <c r="B23" s="429" t="s">
        <v>1040</v>
      </c>
      <c r="C23" s="482">
        <v>20</v>
      </c>
      <c r="D23" s="739">
        <v>2248138</v>
      </c>
      <c r="E23" s="754" t="s">
        <v>1064</v>
      </c>
      <c r="F23" s="737">
        <v>909026</v>
      </c>
      <c r="G23" s="736">
        <v>17434</v>
      </c>
    </row>
    <row r="24" spans="1:7" ht="12.75" customHeight="1">
      <c r="A24" s="740" t="s">
        <v>1038</v>
      </c>
      <c r="B24" s="429" t="s">
        <v>1037</v>
      </c>
      <c r="C24" s="482">
        <v>2</v>
      </c>
      <c r="D24" s="743" t="s">
        <v>1009</v>
      </c>
      <c r="E24" s="754" t="s">
        <v>1064</v>
      </c>
      <c r="F24" s="742" t="s">
        <v>1009</v>
      </c>
      <c r="G24" s="741" t="s">
        <v>1008</v>
      </c>
    </row>
    <row r="25" spans="1:7" ht="12.75" customHeight="1">
      <c r="A25" s="740" t="s">
        <v>1036</v>
      </c>
      <c r="B25" s="429" t="s">
        <v>1035</v>
      </c>
      <c r="C25" s="482"/>
      <c r="D25" s="743"/>
      <c r="E25" s="754"/>
      <c r="F25" s="742"/>
      <c r="G25" s="744"/>
    </row>
    <row r="26" spans="1:7" ht="12.75" customHeight="1">
      <c r="A26" s="740"/>
      <c r="B26" s="746" t="s">
        <v>1034</v>
      </c>
      <c r="C26" s="482">
        <v>5</v>
      </c>
      <c r="D26" s="743" t="s">
        <v>1009</v>
      </c>
      <c r="E26" s="754" t="s">
        <v>1064</v>
      </c>
      <c r="F26" s="742" t="s">
        <v>1009</v>
      </c>
      <c r="G26" s="741" t="s">
        <v>1024</v>
      </c>
    </row>
    <row r="27" spans="1:7" ht="12.75" customHeight="1">
      <c r="A27" s="740"/>
      <c r="B27" s="429"/>
      <c r="C27" s="482"/>
      <c r="D27" s="755"/>
      <c r="E27" s="754"/>
      <c r="F27" s="755"/>
      <c r="G27" s="756"/>
    </row>
    <row r="28" spans="1:7" ht="12.75" customHeight="1">
      <c r="A28" s="740" t="s">
        <v>1033</v>
      </c>
      <c r="B28" s="342" t="s">
        <v>1032</v>
      </c>
      <c r="C28" s="482">
        <v>128</v>
      </c>
      <c r="D28" s="739">
        <v>469916</v>
      </c>
      <c r="E28" s="754" t="s">
        <v>1064</v>
      </c>
      <c r="F28" s="737">
        <v>192023</v>
      </c>
      <c r="G28" s="736">
        <v>6475</v>
      </c>
    </row>
    <row r="29" spans="1:7" ht="12.75" customHeight="1">
      <c r="A29" s="740" t="s">
        <v>1030</v>
      </c>
      <c r="B29" s="745" t="s">
        <v>1029</v>
      </c>
      <c r="C29" s="482">
        <v>38</v>
      </c>
      <c r="D29" s="739">
        <v>293365</v>
      </c>
      <c r="E29" s="754" t="s">
        <v>1064</v>
      </c>
      <c r="F29" s="737">
        <v>122930</v>
      </c>
      <c r="G29" s="736">
        <v>3851</v>
      </c>
    </row>
    <row r="30" spans="1:7" ht="12.75" customHeight="1">
      <c r="A30" s="740" t="s">
        <v>1028</v>
      </c>
      <c r="B30" s="745" t="s">
        <v>1027</v>
      </c>
      <c r="C30" s="482"/>
      <c r="D30" s="743"/>
      <c r="E30" s="754"/>
      <c r="F30" s="742"/>
      <c r="G30" s="744"/>
    </row>
    <row r="31" spans="1:7" ht="12.75" customHeight="1">
      <c r="A31" s="740"/>
      <c r="B31" s="746" t="s">
        <v>1026</v>
      </c>
      <c r="C31" s="482"/>
      <c r="D31" s="739"/>
      <c r="E31" s="754"/>
      <c r="F31" s="737"/>
      <c r="G31" s="747"/>
    </row>
    <row r="32" spans="1:7" ht="12.75" customHeight="1">
      <c r="A32" s="740"/>
      <c r="B32" s="746" t="s">
        <v>1025</v>
      </c>
      <c r="C32" s="482">
        <v>44</v>
      </c>
      <c r="D32" s="743" t="s">
        <v>1009</v>
      </c>
      <c r="E32" s="754" t="s">
        <v>1064</v>
      </c>
      <c r="F32" s="742" t="s">
        <v>1009</v>
      </c>
      <c r="G32" s="741" t="s">
        <v>1024</v>
      </c>
    </row>
    <row r="33" spans="1:7" ht="12.75" customHeight="1">
      <c r="A33" s="740" t="s">
        <v>1023</v>
      </c>
      <c r="B33" s="745" t="s">
        <v>1022</v>
      </c>
      <c r="C33" s="482">
        <v>39</v>
      </c>
      <c r="D33" s="739">
        <v>92873</v>
      </c>
      <c r="E33" s="754" t="s">
        <v>1064</v>
      </c>
      <c r="F33" s="737">
        <v>32800</v>
      </c>
      <c r="G33" s="736">
        <v>1393</v>
      </c>
    </row>
    <row r="34" spans="1:7" ht="12.75" customHeight="1">
      <c r="A34" s="740" t="s">
        <v>1021</v>
      </c>
      <c r="B34" s="429" t="s">
        <v>1020</v>
      </c>
      <c r="C34" s="482">
        <v>7</v>
      </c>
      <c r="D34" s="743" t="s">
        <v>1009</v>
      </c>
      <c r="E34" s="754" t="s">
        <v>1064</v>
      </c>
      <c r="F34" s="742" t="s">
        <v>1009</v>
      </c>
      <c r="G34" s="741" t="s">
        <v>1065</v>
      </c>
    </row>
    <row r="35" spans="1:7" ht="12.75" customHeight="1">
      <c r="A35" s="740"/>
      <c r="B35" s="429"/>
      <c r="C35" s="380"/>
      <c r="D35" s="739"/>
      <c r="E35" s="754"/>
      <c r="F35" s="755"/>
      <c r="G35" s="747"/>
    </row>
    <row r="36" spans="1:7" ht="12.75" customHeight="1">
      <c r="A36" s="740" t="s">
        <v>1019</v>
      </c>
      <c r="B36" s="342" t="s">
        <v>1018</v>
      </c>
      <c r="C36" s="482">
        <v>616</v>
      </c>
      <c r="D36" s="739">
        <v>567818</v>
      </c>
      <c r="E36" s="754" t="s">
        <v>1064</v>
      </c>
      <c r="F36" s="737">
        <v>240487</v>
      </c>
      <c r="G36" s="736">
        <v>11365</v>
      </c>
    </row>
    <row r="37" spans="1:7" ht="12.75" customHeight="1">
      <c r="A37" s="740" t="s">
        <v>1016</v>
      </c>
      <c r="B37" s="745" t="s">
        <v>1015</v>
      </c>
      <c r="C37" s="482">
        <v>277</v>
      </c>
      <c r="D37" s="739">
        <v>337153</v>
      </c>
      <c r="E37" s="754" t="s">
        <v>1064</v>
      </c>
      <c r="F37" s="737">
        <v>147915</v>
      </c>
      <c r="G37" s="736">
        <v>6905</v>
      </c>
    </row>
    <row r="38" spans="1:7" ht="12.75" customHeight="1">
      <c r="A38" s="740" t="s">
        <v>1014</v>
      </c>
      <c r="B38" s="429" t="s">
        <v>1013</v>
      </c>
      <c r="C38" s="482"/>
      <c r="D38" s="739"/>
      <c r="E38" s="754"/>
      <c r="F38" s="737"/>
      <c r="G38" s="736"/>
    </row>
    <row r="39" spans="1:7" ht="12.75" customHeight="1">
      <c r="A39" s="740"/>
      <c r="B39" s="725" t="s">
        <v>1012</v>
      </c>
      <c r="C39" s="482">
        <v>70</v>
      </c>
      <c r="D39" s="739">
        <v>83811</v>
      </c>
      <c r="E39" s="754" t="s">
        <v>1064</v>
      </c>
      <c r="F39" s="737">
        <v>21751</v>
      </c>
      <c r="G39" s="736">
        <v>780</v>
      </c>
    </row>
    <row r="40" spans="1:7" ht="12.75" customHeight="1">
      <c r="A40" s="740" t="s">
        <v>1011</v>
      </c>
      <c r="B40" s="429" t="s">
        <v>1010</v>
      </c>
      <c r="C40" s="482">
        <v>67</v>
      </c>
      <c r="D40" s="739">
        <v>63327</v>
      </c>
      <c r="E40" s="754" t="s">
        <v>1064</v>
      </c>
      <c r="F40" s="737">
        <v>30019</v>
      </c>
      <c r="G40" s="736">
        <v>1432</v>
      </c>
    </row>
    <row r="41" spans="1:7" ht="12.75" customHeight="1">
      <c r="A41" s="740" t="s">
        <v>1007</v>
      </c>
      <c r="B41" s="429" t="s">
        <v>1006</v>
      </c>
      <c r="C41" s="482">
        <v>202</v>
      </c>
      <c r="D41" s="739">
        <v>83527</v>
      </c>
      <c r="E41" s="754" t="s">
        <v>1064</v>
      </c>
      <c r="F41" s="737">
        <v>40802</v>
      </c>
      <c r="G41" s="736">
        <v>2248</v>
      </c>
    </row>
    <row r="42" spans="1:7" ht="12.75" customHeight="1">
      <c r="A42" s="9"/>
      <c r="B42" s="9"/>
      <c r="C42" s="9"/>
      <c r="D42" s="9"/>
      <c r="E42" s="9"/>
      <c r="F42" s="9"/>
      <c r="G42" s="753"/>
    </row>
    <row r="43" ht="12.75" customHeight="1"/>
    <row r="44" ht="12.75" customHeight="1">
      <c r="A44" s="37" t="s">
        <v>649</v>
      </c>
    </row>
    <row r="45" spans="1:7" ht="15.75">
      <c r="A45" s="649" t="s">
        <v>1005</v>
      </c>
      <c r="B45" s="14"/>
      <c r="C45" s="14"/>
      <c r="D45" s="14"/>
      <c r="E45" s="14"/>
      <c r="F45" s="14"/>
      <c r="G45" s="14"/>
    </row>
    <row r="46" spans="1:7" ht="15.75">
      <c r="A46" s="730" t="s">
        <v>1004</v>
      </c>
      <c r="B46" s="14"/>
      <c r="C46" s="14"/>
      <c r="D46" s="14"/>
      <c r="E46" s="14"/>
      <c r="F46" s="14"/>
      <c r="G46" s="14"/>
    </row>
    <row r="47" spans="1:7" ht="11.25" customHeight="1" thickBot="1">
      <c r="A47" s="155"/>
      <c r="B47" s="155"/>
      <c r="C47" s="155"/>
      <c r="D47" s="155"/>
      <c r="E47" s="155"/>
      <c r="F47" s="155"/>
      <c r="G47" s="155"/>
    </row>
    <row r="48" spans="1:7" ht="111" customHeight="1" thickTop="1">
      <c r="A48" s="752" t="s">
        <v>1063</v>
      </c>
      <c r="B48" s="751" t="s">
        <v>1062</v>
      </c>
      <c r="C48" s="750" t="s">
        <v>1061</v>
      </c>
      <c r="D48" s="750" t="s">
        <v>1060</v>
      </c>
      <c r="E48" s="727" t="s">
        <v>1059</v>
      </c>
      <c r="F48" s="750" t="s">
        <v>1058</v>
      </c>
      <c r="G48" s="727" t="s">
        <v>1057</v>
      </c>
    </row>
    <row r="49" spans="1:6" ht="12.75" customHeight="1">
      <c r="A49" s="5"/>
      <c r="B49" s="5"/>
      <c r="C49" s="5"/>
      <c r="D49" s="5"/>
      <c r="E49" s="5"/>
      <c r="F49" s="5"/>
    </row>
    <row r="50" spans="1:7" ht="12.75" customHeight="1">
      <c r="A50" s="740"/>
      <c r="B50" s="398" t="s">
        <v>1056</v>
      </c>
      <c r="C50" s="5"/>
      <c r="D50" s="739"/>
      <c r="E50" s="5"/>
      <c r="F50" s="5"/>
      <c r="G50" s="747"/>
    </row>
    <row r="51" spans="1:7" ht="12.75" customHeight="1">
      <c r="A51" s="740"/>
      <c r="B51" s="398" t="s">
        <v>1055</v>
      </c>
      <c r="C51" s="5"/>
      <c r="D51" s="739"/>
      <c r="E51" s="5"/>
      <c r="F51" s="5"/>
      <c r="G51" s="747"/>
    </row>
    <row r="52" spans="1:7" ht="12.75" customHeight="1">
      <c r="A52" s="740"/>
      <c r="B52" s="5"/>
      <c r="C52" s="5"/>
      <c r="D52" s="739"/>
      <c r="E52" s="5"/>
      <c r="F52" s="5"/>
      <c r="G52" s="747"/>
    </row>
    <row r="53" spans="1:7" ht="12.75" customHeight="1">
      <c r="A53" s="740" t="s">
        <v>1054</v>
      </c>
      <c r="B53" s="593" t="s">
        <v>1053</v>
      </c>
      <c r="C53" s="735">
        <v>706</v>
      </c>
      <c r="D53" s="733">
        <v>3586410</v>
      </c>
      <c r="E53" s="749">
        <v>3486346</v>
      </c>
      <c r="F53" s="732">
        <v>1477279</v>
      </c>
      <c r="G53" s="731">
        <v>34617</v>
      </c>
    </row>
    <row r="54" spans="1:7" ht="12.75" customHeight="1">
      <c r="A54" s="740"/>
      <c r="B54" s="593"/>
      <c r="C54" s="482"/>
      <c r="D54" s="738"/>
      <c r="E54" s="738"/>
      <c r="F54" s="737"/>
      <c r="G54" s="748"/>
    </row>
    <row r="55" spans="1:7" ht="12.75" customHeight="1">
      <c r="A55" s="740" t="s">
        <v>1052</v>
      </c>
      <c r="B55" s="342" t="s">
        <v>1051</v>
      </c>
      <c r="C55" s="482">
        <v>134</v>
      </c>
      <c r="D55" s="739">
        <v>472535</v>
      </c>
      <c r="E55" s="738">
        <v>475147</v>
      </c>
      <c r="F55" s="737">
        <v>194599</v>
      </c>
      <c r="G55" s="736">
        <v>4955</v>
      </c>
    </row>
    <row r="56" spans="1:7" ht="12.75" customHeight="1">
      <c r="A56" s="740" t="s">
        <v>1050</v>
      </c>
      <c r="B56" s="429" t="s">
        <v>1049</v>
      </c>
      <c r="C56" s="482">
        <v>106</v>
      </c>
      <c r="D56" s="739">
        <v>349369</v>
      </c>
      <c r="E56" s="738">
        <v>355704</v>
      </c>
      <c r="F56" s="737">
        <v>148766</v>
      </c>
      <c r="G56" s="736">
        <v>3660</v>
      </c>
    </row>
    <row r="57" spans="1:7" ht="12.75" customHeight="1">
      <c r="A57" s="740" t="s">
        <v>1048</v>
      </c>
      <c r="B57" s="429" t="s">
        <v>1047</v>
      </c>
      <c r="C57" s="482">
        <v>16</v>
      </c>
      <c r="D57" s="743" t="s">
        <v>1009</v>
      </c>
      <c r="E57" s="743" t="s">
        <v>1009</v>
      </c>
      <c r="F57" s="742" t="s">
        <v>1009</v>
      </c>
      <c r="G57" s="741" t="s">
        <v>1008</v>
      </c>
    </row>
    <row r="58" spans="1:7" ht="12.75" customHeight="1">
      <c r="A58" s="740" t="s">
        <v>1046</v>
      </c>
      <c r="B58" s="429" t="s">
        <v>1045</v>
      </c>
      <c r="C58" s="482">
        <v>12</v>
      </c>
      <c r="D58" s="743" t="s">
        <v>1009</v>
      </c>
      <c r="E58" s="743" t="s">
        <v>1009</v>
      </c>
      <c r="F58" s="742" t="s">
        <v>1009</v>
      </c>
      <c r="G58" s="741" t="s">
        <v>1044</v>
      </c>
    </row>
    <row r="59" spans="1:7" ht="12.75" customHeight="1">
      <c r="A59" s="740"/>
      <c r="B59" s="429"/>
      <c r="C59" s="482"/>
      <c r="D59" s="739"/>
      <c r="E59" s="743"/>
      <c r="F59" s="742"/>
      <c r="G59" s="741"/>
    </row>
    <row r="60" spans="1:7" ht="12.75" customHeight="1">
      <c r="A60" s="740" t="s">
        <v>1043</v>
      </c>
      <c r="B60" s="342" t="s">
        <v>1042</v>
      </c>
      <c r="C60" s="482">
        <v>25</v>
      </c>
      <c r="D60" s="743" t="s">
        <v>1009</v>
      </c>
      <c r="E60" s="743" t="s">
        <v>1009</v>
      </c>
      <c r="F60" s="742" t="s">
        <v>1009</v>
      </c>
      <c r="G60" s="741" t="s">
        <v>1039</v>
      </c>
    </row>
    <row r="61" spans="1:7" ht="12.75" customHeight="1">
      <c r="A61" s="740" t="s">
        <v>1041</v>
      </c>
      <c r="B61" s="429" t="s">
        <v>1040</v>
      </c>
      <c r="C61" s="482">
        <v>18</v>
      </c>
      <c r="D61" s="743" t="s">
        <v>1009</v>
      </c>
      <c r="E61" s="743" t="s">
        <v>1009</v>
      </c>
      <c r="F61" s="742" t="s">
        <v>1009</v>
      </c>
      <c r="G61" s="741" t="s">
        <v>1039</v>
      </c>
    </row>
    <row r="62" spans="1:7" ht="12.75" customHeight="1">
      <c r="A62" s="740" t="s">
        <v>1038</v>
      </c>
      <c r="B62" s="429" t="s">
        <v>1037</v>
      </c>
      <c r="C62" s="482">
        <v>2</v>
      </c>
      <c r="D62" s="743" t="s">
        <v>1009</v>
      </c>
      <c r="E62" s="743" t="s">
        <v>1009</v>
      </c>
      <c r="F62" s="742" t="s">
        <v>1009</v>
      </c>
      <c r="G62" s="741" t="s">
        <v>1008</v>
      </c>
    </row>
    <row r="63" spans="1:7" ht="12.75" customHeight="1">
      <c r="A63" s="740" t="s">
        <v>1036</v>
      </c>
      <c r="B63" s="429" t="s">
        <v>1035</v>
      </c>
      <c r="C63" s="482"/>
      <c r="D63" s="743"/>
      <c r="E63" s="743"/>
      <c r="F63" s="742"/>
      <c r="G63" s="741"/>
    </row>
    <row r="64" spans="1:7" ht="12.75" customHeight="1">
      <c r="A64" s="740"/>
      <c r="B64" s="746" t="s">
        <v>1034</v>
      </c>
      <c r="C64" s="482">
        <v>5</v>
      </c>
      <c r="D64" s="743" t="s">
        <v>1009</v>
      </c>
      <c r="E64" s="743" t="s">
        <v>1009</v>
      </c>
      <c r="F64" s="742" t="s">
        <v>1009</v>
      </c>
      <c r="G64" s="741" t="s">
        <v>1024</v>
      </c>
    </row>
    <row r="65" spans="1:7" ht="12.75" customHeight="1">
      <c r="A65" s="740"/>
      <c r="B65" s="746"/>
      <c r="C65" s="482"/>
      <c r="D65" s="739"/>
      <c r="E65" s="738"/>
      <c r="F65" s="737"/>
      <c r="G65" s="741"/>
    </row>
    <row r="66" spans="1:7" ht="12.75" customHeight="1">
      <c r="A66" s="740" t="s">
        <v>1033</v>
      </c>
      <c r="B66" s="342" t="s">
        <v>1032</v>
      </c>
      <c r="C66" s="482">
        <v>61</v>
      </c>
      <c r="D66" s="743" t="s">
        <v>1009</v>
      </c>
      <c r="E66" s="743" t="s">
        <v>1009</v>
      </c>
      <c r="F66" s="742" t="s">
        <v>1009</v>
      </c>
      <c r="G66" s="741" t="s">
        <v>1031</v>
      </c>
    </row>
    <row r="67" spans="1:7" ht="12.75" customHeight="1">
      <c r="A67" s="740" t="s">
        <v>1030</v>
      </c>
      <c r="B67" s="745" t="s">
        <v>1029</v>
      </c>
      <c r="C67" s="482">
        <v>7</v>
      </c>
      <c r="D67" s="739">
        <v>75165</v>
      </c>
      <c r="E67" s="738">
        <v>71149</v>
      </c>
      <c r="F67" s="737">
        <v>33636</v>
      </c>
      <c r="G67" s="736">
        <v>960</v>
      </c>
    </row>
    <row r="68" spans="1:7" ht="12.75" customHeight="1">
      <c r="A68" s="740" t="s">
        <v>1028</v>
      </c>
      <c r="B68" s="745" t="s">
        <v>1027</v>
      </c>
      <c r="C68" s="482"/>
      <c r="D68" s="743"/>
      <c r="E68" s="743"/>
      <c r="F68" s="742"/>
      <c r="G68" s="744"/>
    </row>
    <row r="69" spans="1:7" ht="12.75" customHeight="1">
      <c r="A69" s="740"/>
      <c r="B69" s="746" t="s">
        <v>1026</v>
      </c>
      <c r="C69" s="482"/>
      <c r="D69" s="739"/>
      <c r="E69" s="738"/>
      <c r="F69" s="737"/>
      <c r="G69" s="747"/>
    </row>
    <row r="70" spans="1:7" ht="12.75" customHeight="1">
      <c r="A70" s="740"/>
      <c r="B70" s="746" t="s">
        <v>1025</v>
      </c>
      <c r="C70" s="482">
        <v>41</v>
      </c>
      <c r="D70" s="743" t="s">
        <v>1009</v>
      </c>
      <c r="E70" s="743" t="s">
        <v>1009</v>
      </c>
      <c r="F70" s="742" t="s">
        <v>1009</v>
      </c>
      <c r="G70" s="741" t="s">
        <v>1024</v>
      </c>
    </row>
    <row r="71" spans="1:7" ht="12.75" customHeight="1">
      <c r="A71" s="740" t="s">
        <v>1023</v>
      </c>
      <c r="B71" s="745" t="s">
        <v>1022</v>
      </c>
      <c r="C71" s="482">
        <v>7</v>
      </c>
      <c r="D71" s="743" t="s">
        <v>1009</v>
      </c>
      <c r="E71" s="743" t="s">
        <v>1009</v>
      </c>
      <c r="F71" s="742" t="s">
        <v>1009</v>
      </c>
      <c r="G71" s="741" t="s">
        <v>1008</v>
      </c>
    </row>
    <row r="72" spans="1:7" ht="12.75" customHeight="1">
      <c r="A72" s="740" t="s">
        <v>1021</v>
      </c>
      <c r="B72" s="429" t="s">
        <v>1020</v>
      </c>
      <c r="C72" s="482">
        <v>6</v>
      </c>
      <c r="D72" s="743" t="s">
        <v>1009</v>
      </c>
      <c r="E72" s="743" t="s">
        <v>1009</v>
      </c>
      <c r="F72" s="742" t="s">
        <v>1009</v>
      </c>
      <c r="G72" s="741" t="s">
        <v>650</v>
      </c>
    </row>
    <row r="73" spans="1:7" ht="12.75" customHeight="1">
      <c r="A73" s="740"/>
      <c r="B73" s="429"/>
      <c r="C73" s="482"/>
      <c r="D73" s="739"/>
      <c r="E73" s="738"/>
      <c r="F73" s="737"/>
      <c r="G73" s="741"/>
    </row>
    <row r="74" spans="1:7" ht="12.75" customHeight="1">
      <c r="A74" s="740" t="s">
        <v>1019</v>
      </c>
      <c r="B74" s="342" t="s">
        <v>1018</v>
      </c>
      <c r="C74" s="482">
        <v>486</v>
      </c>
      <c r="D74" s="743" t="s">
        <v>1009</v>
      </c>
      <c r="E74" s="743" t="s">
        <v>1009</v>
      </c>
      <c r="F74" s="742" t="s">
        <v>1009</v>
      </c>
      <c r="G74" s="741" t="s">
        <v>1017</v>
      </c>
    </row>
    <row r="75" spans="1:7" ht="12.75" customHeight="1">
      <c r="A75" s="740" t="s">
        <v>1016</v>
      </c>
      <c r="B75" s="745" t="s">
        <v>1015</v>
      </c>
      <c r="C75" s="482">
        <v>199</v>
      </c>
      <c r="D75" s="739">
        <v>244230</v>
      </c>
      <c r="E75" s="738">
        <v>226589</v>
      </c>
      <c r="F75" s="737">
        <v>108082</v>
      </c>
      <c r="G75" s="736">
        <v>4115</v>
      </c>
    </row>
    <row r="76" spans="1:7" ht="12.75" customHeight="1">
      <c r="A76" s="740" t="s">
        <v>1014</v>
      </c>
      <c r="B76" s="429" t="s">
        <v>1013</v>
      </c>
      <c r="C76" s="482"/>
      <c r="D76" s="743"/>
      <c r="E76" s="743"/>
      <c r="F76" s="742"/>
      <c r="G76" s="744"/>
    </row>
    <row r="77" spans="1:7" ht="12.75" customHeight="1">
      <c r="A77" s="740"/>
      <c r="B77" s="725" t="s">
        <v>1012</v>
      </c>
      <c r="C77" s="482">
        <v>62</v>
      </c>
      <c r="D77" s="743" t="s">
        <v>1009</v>
      </c>
      <c r="E77" s="743" t="s">
        <v>1009</v>
      </c>
      <c r="F77" s="742" t="s">
        <v>1009</v>
      </c>
      <c r="G77" s="741" t="s">
        <v>1008</v>
      </c>
    </row>
    <row r="78" spans="1:7" ht="12.75" customHeight="1">
      <c r="A78" s="740" t="s">
        <v>1011</v>
      </c>
      <c r="B78" s="429" t="s">
        <v>1010</v>
      </c>
      <c r="C78" s="482">
        <v>53</v>
      </c>
      <c r="D78" s="743" t="s">
        <v>1009</v>
      </c>
      <c r="E78" s="743" t="s">
        <v>1009</v>
      </c>
      <c r="F78" s="742" t="s">
        <v>1009</v>
      </c>
      <c r="G78" s="741" t="s">
        <v>1008</v>
      </c>
    </row>
    <row r="79" spans="1:7" ht="12.75" customHeight="1">
      <c r="A79" s="740" t="s">
        <v>1007</v>
      </c>
      <c r="B79" s="429" t="s">
        <v>1006</v>
      </c>
      <c r="C79" s="482">
        <v>172</v>
      </c>
      <c r="D79" s="739">
        <v>70872</v>
      </c>
      <c r="E79" s="738">
        <v>64802</v>
      </c>
      <c r="F79" s="737">
        <v>34808</v>
      </c>
      <c r="G79" s="736">
        <v>1974</v>
      </c>
    </row>
    <row r="80" spans="1:7" ht="12.75" customHeight="1">
      <c r="A80" s="9"/>
      <c r="B80" s="9"/>
      <c r="C80" s="735"/>
      <c r="D80" s="734"/>
      <c r="E80" s="733"/>
      <c r="F80" s="732"/>
      <c r="G80" s="731"/>
    </row>
    <row r="81" ht="12.75" customHeight="1"/>
    <row r="82" ht="12.75" customHeight="1">
      <c r="A82" s="37" t="s">
        <v>649</v>
      </c>
    </row>
    <row r="83" ht="12.75" customHeight="1"/>
    <row r="84" ht="12.75" customHeight="1"/>
    <row r="85" ht="12.75" customHeight="1"/>
    <row r="86" ht="12.75" customHeight="1"/>
    <row r="87" ht="12.75" customHeight="1"/>
    <row r="88" ht="12.75" customHeight="1"/>
    <row r="89" spans="1:7" ht="15.75" customHeight="1">
      <c r="A89" s="649" t="s">
        <v>1005</v>
      </c>
      <c r="B89" s="14"/>
      <c r="C89" s="14"/>
      <c r="D89" s="14"/>
      <c r="E89" s="14"/>
      <c r="F89" s="14"/>
      <c r="G89" s="14"/>
    </row>
    <row r="90" spans="1:7" ht="15.75" customHeight="1">
      <c r="A90" s="730" t="s">
        <v>1004</v>
      </c>
      <c r="B90" s="14"/>
      <c r="C90" s="14"/>
      <c r="D90" s="14"/>
      <c r="E90" s="14"/>
      <c r="F90" s="14"/>
      <c r="G90" s="14"/>
    </row>
    <row r="91" ht="12.75" customHeight="1"/>
    <row r="92" ht="12.75" customHeight="1">
      <c r="A92" s="37" t="s">
        <v>1003</v>
      </c>
    </row>
    <row r="93" ht="12.75" customHeight="1">
      <c r="A93" s="37" t="s">
        <v>1002</v>
      </c>
    </row>
    <row r="94" ht="12.75" customHeight="1">
      <c r="A94" s="37" t="s">
        <v>1001</v>
      </c>
    </row>
    <row r="95" ht="12.75" customHeight="1">
      <c r="A95" s="37" t="s">
        <v>1000</v>
      </c>
    </row>
    <row r="96" ht="12.75" customHeight="1">
      <c r="A96" s="37" t="s">
        <v>999</v>
      </c>
    </row>
    <row r="97" ht="12.75" customHeight="1">
      <c r="A97" s="37" t="s">
        <v>998</v>
      </c>
    </row>
    <row r="98" spans="1:2" ht="12.75" customHeight="1">
      <c r="A98" s="36" t="s">
        <v>997</v>
      </c>
      <c r="B98" s="26"/>
    </row>
    <row r="99" spans="1:2" ht="12.75" customHeight="1">
      <c r="A99" s="36" t="s">
        <v>996</v>
      </c>
      <c r="B99" s="26"/>
    </row>
    <row r="100" spans="1:2" ht="12.75" customHeight="1">
      <c r="A100" s="36" t="s">
        <v>995</v>
      </c>
      <c r="B100" s="26"/>
    </row>
    <row r="101" spans="1:2" ht="12.75" customHeight="1">
      <c r="A101" s="36" t="s">
        <v>994</v>
      </c>
      <c r="B101" s="26"/>
    </row>
    <row r="102" spans="1:2" ht="12.75" customHeight="1">
      <c r="A102" s="36" t="s">
        <v>993</v>
      </c>
      <c r="B102" s="26"/>
    </row>
    <row r="103" spans="1:2" ht="12.75" customHeight="1">
      <c r="A103" s="36" t="s">
        <v>992</v>
      </c>
      <c r="B103" s="26"/>
    </row>
    <row r="104" spans="1:2" ht="12.75" customHeight="1">
      <c r="A104" s="36" t="s">
        <v>991</v>
      </c>
      <c r="B104" s="26"/>
    </row>
    <row r="105" spans="1:2" ht="12.75" customHeight="1">
      <c r="A105" s="36" t="s">
        <v>990</v>
      </c>
      <c r="B105" s="26"/>
    </row>
    <row r="106" ht="12.75" customHeight="1">
      <c r="A106" s="37" t="s">
        <v>989</v>
      </c>
    </row>
    <row r="107" ht="12.75" customHeight="1">
      <c r="A107" s="37" t="s">
        <v>988</v>
      </c>
    </row>
    <row r="108" ht="12.75" customHeight="1">
      <c r="A108" s="37" t="s">
        <v>987</v>
      </c>
    </row>
    <row r="109" ht="12.75">
      <c r="A109" s="211" t="s">
        <v>986</v>
      </c>
    </row>
    <row r="110" ht="12.75">
      <c r="A110" s="131" t="s">
        <v>985</v>
      </c>
    </row>
    <row r="111" ht="12.75">
      <c r="A111" s="131" t="s">
        <v>984</v>
      </c>
    </row>
    <row r="112" ht="12.75">
      <c r="A112" s="131" t="s">
        <v>983</v>
      </c>
    </row>
    <row r="113" ht="12.75">
      <c r="A113" s="131" t="s">
        <v>982</v>
      </c>
    </row>
    <row r="114" ht="12.75">
      <c r="A114" s="131" t="s">
        <v>981</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2012&amp;R&amp;"Arial"&amp;9      http://dbedt.hawaii.gov/</oddFooter>
  </headerFooter>
</worksheet>
</file>

<file path=xl/worksheets/sheet4.xml><?xml version="1.0" encoding="utf-8"?>
<worksheet xmlns="http://schemas.openxmlformats.org/spreadsheetml/2006/main" xmlns:r="http://schemas.openxmlformats.org/officeDocument/2006/relationships">
  <dimension ref="A1:G45"/>
  <sheetViews>
    <sheetView zoomScalePageLayoutView="0" workbookViewId="0" topLeftCell="A1">
      <selection activeCell="A1" sqref="A1"/>
    </sheetView>
  </sheetViews>
  <sheetFormatPr defaultColWidth="9.140625" defaultRowHeight="12.75"/>
  <cols>
    <col min="1" max="1" width="13.421875" style="33" customWidth="1"/>
    <col min="2" max="7" width="11.7109375" style="33" customWidth="1"/>
    <col min="8" max="16384" width="9.140625" style="33" customWidth="1"/>
  </cols>
  <sheetData>
    <row r="1" spans="1:7" ht="15.75">
      <c r="A1" s="71" t="s">
        <v>62</v>
      </c>
      <c r="B1" s="69"/>
      <c r="C1" s="69"/>
      <c r="D1" s="69"/>
      <c r="E1" s="69"/>
      <c r="F1" s="69"/>
      <c r="G1" s="69"/>
    </row>
    <row r="2" s="70" customFormat="1" ht="8.25" customHeight="1"/>
    <row r="3" spans="1:7" ht="12.75">
      <c r="A3" s="69" t="s">
        <v>8</v>
      </c>
      <c r="B3" s="69"/>
      <c r="C3" s="69"/>
      <c r="D3" s="69"/>
      <c r="E3" s="69"/>
      <c r="F3" s="69"/>
      <c r="G3" s="69"/>
    </row>
    <row r="4" spans="1:7" ht="9" customHeight="1" thickBot="1">
      <c r="A4" s="68"/>
      <c r="B4" s="68"/>
      <c r="C4" s="68"/>
      <c r="D4" s="68"/>
      <c r="E4" s="68"/>
      <c r="F4" s="68"/>
      <c r="G4" s="68"/>
    </row>
    <row r="5" spans="1:6" s="63" customFormat="1" ht="21.75" customHeight="1" thickTop="1">
      <c r="A5" s="66"/>
      <c r="B5" s="67"/>
      <c r="C5" s="66"/>
      <c r="D5" s="65" t="s">
        <v>61</v>
      </c>
      <c r="E5" s="65"/>
      <c r="F5" s="64"/>
    </row>
    <row r="6" spans="1:7" s="59" customFormat="1" ht="42" customHeight="1">
      <c r="A6" s="61" t="s">
        <v>60</v>
      </c>
      <c r="B6" s="62" t="s">
        <v>59</v>
      </c>
      <c r="C6" s="61" t="s">
        <v>58</v>
      </c>
      <c r="D6" s="62" t="s">
        <v>57</v>
      </c>
      <c r="E6" s="61" t="s">
        <v>56</v>
      </c>
      <c r="F6" s="61" t="s">
        <v>55</v>
      </c>
      <c r="G6" s="60" t="s">
        <v>54</v>
      </c>
    </row>
    <row r="7" spans="1:6" ht="9" customHeight="1">
      <c r="A7" s="57"/>
      <c r="B7" s="52"/>
      <c r="C7" s="57"/>
      <c r="D7" s="52"/>
      <c r="E7" s="57"/>
      <c r="F7" s="57"/>
    </row>
    <row r="8" spans="1:6" ht="12.75">
      <c r="A8" s="57" t="s">
        <v>53</v>
      </c>
      <c r="B8" s="52"/>
      <c r="C8" s="57"/>
      <c r="D8" s="52"/>
      <c r="E8" s="57"/>
      <c r="F8" s="57"/>
    </row>
    <row r="9" spans="1:7" ht="13.5" customHeight="1">
      <c r="A9" s="45">
        <v>2007</v>
      </c>
      <c r="B9" s="56">
        <v>19153</v>
      </c>
      <c r="C9" s="58" t="s">
        <v>52</v>
      </c>
      <c r="D9" s="56">
        <v>19153</v>
      </c>
      <c r="E9" s="55">
        <v>3030</v>
      </c>
      <c r="F9" s="55">
        <v>16123</v>
      </c>
      <c r="G9" s="54">
        <v>3030</v>
      </c>
    </row>
    <row r="10" spans="1:7" ht="13.5" customHeight="1">
      <c r="A10" s="45">
        <v>2008</v>
      </c>
      <c r="B10" s="56">
        <v>19462</v>
      </c>
      <c r="C10" s="58" t="s">
        <v>52</v>
      </c>
      <c r="D10" s="56">
        <v>19462</v>
      </c>
      <c r="E10" s="55">
        <v>3202</v>
      </c>
      <c r="F10" s="55">
        <v>16260</v>
      </c>
      <c r="G10" s="54">
        <v>3202</v>
      </c>
    </row>
    <row r="11" spans="1:7" ht="13.5" customHeight="1">
      <c r="A11" s="45">
        <v>2009</v>
      </c>
      <c r="B11" s="56">
        <v>18891</v>
      </c>
      <c r="C11" s="58" t="s">
        <v>52</v>
      </c>
      <c r="D11" s="56">
        <v>18891</v>
      </c>
      <c r="E11" s="55">
        <v>3043</v>
      </c>
      <c r="F11" s="55">
        <v>15848</v>
      </c>
      <c r="G11" s="54">
        <v>3043</v>
      </c>
    </row>
    <row r="12" spans="1:7" ht="13.5" customHeight="1">
      <c r="A12" s="45">
        <v>2010</v>
      </c>
      <c r="B12" s="56">
        <v>18948</v>
      </c>
      <c r="C12" s="58" t="s">
        <v>52</v>
      </c>
      <c r="D12" s="56">
        <v>18948</v>
      </c>
      <c r="E12" s="55">
        <v>3463</v>
      </c>
      <c r="F12" s="55">
        <v>15485</v>
      </c>
      <c r="G12" s="54">
        <v>3463</v>
      </c>
    </row>
    <row r="13" spans="1:7" ht="13.5" customHeight="1">
      <c r="A13" s="45">
        <v>2011</v>
      </c>
      <c r="B13" s="56">
        <v>18971</v>
      </c>
      <c r="C13" s="58" t="s">
        <v>52</v>
      </c>
      <c r="D13" s="56">
        <v>18971</v>
      </c>
      <c r="E13" s="55">
        <v>3571</v>
      </c>
      <c r="F13" s="55">
        <v>15400</v>
      </c>
      <c r="G13" s="54">
        <v>3571</v>
      </c>
    </row>
    <row r="14" spans="1:7" ht="7.5" customHeight="1">
      <c r="A14" s="45"/>
      <c r="B14" s="56"/>
      <c r="C14" s="58"/>
      <c r="D14" s="56"/>
      <c r="E14" s="55"/>
      <c r="F14" s="55"/>
      <c r="G14" s="54"/>
    </row>
    <row r="15" spans="1:7" ht="12.75">
      <c r="A15" s="57" t="s">
        <v>1</v>
      </c>
      <c r="B15" s="56"/>
      <c r="C15" s="55"/>
      <c r="D15" s="56"/>
      <c r="E15" s="55"/>
      <c r="F15" s="55"/>
      <c r="G15" s="54"/>
    </row>
    <row r="16" spans="1:7" ht="13.5" customHeight="1">
      <c r="A16" s="45">
        <v>2007</v>
      </c>
      <c r="B16" s="56">
        <v>9627</v>
      </c>
      <c r="C16" s="55">
        <v>33</v>
      </c>
      <c r="D16" s="56">
        <v>9594</v>
      </c>
      <c r="E16" s="55">
        <v>73</v>
      </c>
      <c r="F16" s="55">
        <v>9521</v>
      </c>
      <c r="G16" s="54">
        <v>106</v>
      </c>
    </row>
    <row r="17" spans="1:7" ht="13.5" customHeight="1">
      <c r="A17" s="45">
        <v>2008</v>
      </c>
      <c r="B17" s="56">
        <v>9572</v>
      </c>
      <c r="C17" s="55">
        <v>48</v>
      </c>
      <c r="D17" s="56">
        <v>9524</v>
      </c>
      <c r="E17" s="55">
        <v>78</v>
      </c>
      <c r="F17" s="55">
        <v>9446</v>
      </c>
      <c r="G17" s="54">
        <v>126</v>
      </c>
    </row>
    <row r="18" spans="1:7" ht="13.5" customHeight="1">
      <c r="A18" s="45">
        <v>2009</v>
      </c>
      <c r="B18" s="56">
        <v>9947</v>
      </c>
      <c r="C18" s="55">
        <v>39</v>
      </c>
      <c r="D18" s="56">
        <v>9908</v>
      </c>
      <c r="E18" s="55">
        <v>73</v>
      </c>
      <c r="F18" s="55">
        <v>9835</v>
      </c>
      <c r="G18" s="54">
        <v>112</v>
      </c>
    </row>
    <row r="19" spans="1:7" ht="13.5" customHeight="1">
      <c r="A19" s="45">
        <v>2010</v>
      </c>
      <c r="B19" s="56">
        <v>9654</v>
      </c>
      <c r="C19" s="55">
        <v>32</v>
      </c>
      <c r="D19" s="56">
        <v>9622</v>
      </c>
      <c r="E19" s="55">
        <v>78.8373806</v>
      </c>
      <c r="F19" s="55">
        <v>9543.1626194</v>
      </c>
      <c r="G19" s="54">
        <v>110.8373806</v>
      </c>
    </row>
    <row r="20" spans="1:7" ht="13.5" customHeight="1">
      <c r="A20" s="45">
        <v>2011</v>
      </c>
      <c r="B20" s="56">
        <v>9961</v>
      </c>
      <c r="C20" s="55">
        <v>33</v>
      </c>
      <c r="D20" s="56">
        <v>9928</v>
      </c>
      <c r="E20" s="55">
        <v>75.708985</v>
      </c>
      <c r="F20" s="55">
        <v>9852.291015</v>
      </c>
      <c r="G20" s="54">
        <v>108.708985</v>
      </c>
    </row>
    <row r="21" spans="1:7" ht="8.25" customHeight="1">
      <c r="A21" s="45"/>
      <c r="B21" s="56"/>
      <c r="C21" s="55"/>
      <c r="D21" s="56"/>
      <c r="E21" s="55"/>
      <c r="F21" s="55"/>
      <c r="G21" s="54"/>
    </row>
    <row r="22" spans="1:6" ht="12.75">
      <c r="A22" s="48" t="s">
        <v>51</v>
      </c>
      <c r="B22" s="52"/>
      <c r="C22" s="53"/>
      <c r="D22" s="52"/>
      <c r="E22" s="51"/>
      <c r="F22" s="50"/>
    </row>
    <row r="23" spans="1:7" ht="13.5" customHeight="1">
      <c r="A23" s="45">
        <v>2007</v>
      </c>
      <c r="B23" s="47">
        <v>13.4</v>
      </c>
      <c r="C23" s="43">
        <v>0</v>
      </c>
      <c r="D23" s="47">
        <v>13.7</v>
      </c>
      <c r="E23" s="43">
        <v>52.5</v>
      </c>
      <c r="F23" s="46">
        <v>12</v>
      </c>
      <c r="G23" s="42">
        <v>32.7</v>
      </c>
    </row>
    <row r="24" spans="1:7" ht="13.5" customHeight="1">
      <c r="A24" s="45">
        <v>2008</v>
      </c>
      <c r="B24" s="47">
        <v>13.6</v>
      </c>
      <c r="C24" s="43">
        <v>0</v>
      </c>
      <c r="D24" s="47">
        <v>14</v>
      </c>
      <c r="E24" s="43">
        <v>51.8</v>
      </c>
      <c r="F24" s="46">
        <v>12.2</v>
      </c>
      <c r="G24" s="42">
        <v>32.2</v>
      </c>
    </row>
    <row r="25" spans="1:7" ht="13.5" customHeight="1">
      <c r="A25" s="45">
        <v>2009</v>
      </c>
      <c r="B25" s="47">
        <v>13.1</v>
      </c>
      <c r="C25" s="43">
        <v>0</v>
      </c>
      <c r="D25" s="47">
        <v>13.4</v>
      </c>
      <c r="E25" s="43">
        <v>52.8</v>
      </c>
      <c r="F25" s="46">
        <v>11.8</v>
      </c>
      <c r="G25" s="42">
        <v>32</v>
      </c>
    </row>
    <row r="26" spans="1:7" ht="13.5" customHeight="1">
      <c r="A26" s="45">
        <v>2010</v>
      </c>
      <c r="B26" s="47">
        <v>12.89879875341565</v>
      </c>
      <c r="C26" s="43">
        <v>0</v>
      </c>
      <c r="D26" s="47">
        <v>13.268480146998066</v>
      </c>
      <c r="E26" s="43">
        <v>55.56621702370462</v>
      </c>
      <c r="F26" s="46">
        <v>11.338308804364829</v>
      </c>
      <c r="G26" s="42">
        <v>33.53993858016907</v>
      </c>
    </row>
    <row r="27" spans="1:7" ht="13.5" customHeight="1">
      <c r="A27" s="45">
        <v>2011</v>
      </c>
      <c r="B27" s="47">
        <v>12.731443496917045</v>
      </c>
      <c r="C27" s="43">
        <v>0</v>
      </c>
      <c r="D27" s="47">
        <v>13.093686058427451</v>
      </c>
      <c r="E27" s="43">
        <v>59.666828184263736</v>
      </c>
      <c r="F27" s="46">
        <v>11.086975230884171</v>
      </c>
      <c r="G27" s="42">
        <v>35.330899448913165</v>
      </c>
    </row>
    <row r="28" spans="1:7" ht="9" customHeight="1">
      <c r="A28" s="45"/>
      <c r="B28" s="47"/>
      <c r="C28" s="49"/>
      <c r="D28" s="47"/>
      <c r="E28" s="43"/>
      <c r="F28" s="46"/>
      <c r="G28" s="42"/>
    </row>
    <row r="29" spans="1:7" ht="12.75">
      <c r="A29" s="48" t="s">
        <v>50</v>
      </c>
      <c r="B29" s="47"/>
      <c r="C29" s="43"/>
      <c r="D29" s="47"/>
      <c r="E29" s="43"/>
      <c r="F29" s="46"/>
      <c r="G29" s="42"/>
    </row>
    <row r="30" spans="1:7" ht="13.5" customHeight="1">
      <c r="A30" s="45">
        <v>2007</v>
      </c>
      <c r="B30" s="44">
        <v>6.7</v>
      </c>
      <c r="C30" s="43">
        <v>0.9458026425152619</v>
      </c>
      <c r="D30" s="44">
        <v>6.9</v>
      </c>
      <c r="E30" s="43">
        <v>1.3</v>
      </c>
      <c r="F30" s="43">
        <v>7.1</v>
      </c>
      <c r="G30" s="42">
        <v>1.073485110514243</v>
      </c>
    </row>
    <row r="31" spans="1:7" ht="13.5" customHeight="1">
      <c r="A31" s="45">
        <v>2008</v>
      </c>
      <c r="B31" s="44">
        <v>6.7</v>
      </c>
      <c r="C31" s="43">
        <v>1.2792495069559193</v>
      </c>
      <c r="D31" s="44">
        <v>6.8</v>
      </c>
      <c r="E31" s="43">
        <v>1.3</v>
      </c>
      <c r="F31" s="43">
        <v>7.1</v>
      </c>
      <c r="G31" s="42">
        <v>1.3</v>
      </c>
    </row>
    <row r="32" spans="1:7" ht="13.5" customHeight="1">
      <c r="A32" s="45">
        <v>2009</v>
      </c>
      <c r="B32" s="44">
        <v>6.9</v>
      </c>
      <c r="C32" s="43">
        <v>1.0392517387481013</v>
      </c>
      <c r="D32" s="44">
        <v>7.1</v>
      </c>
      <c r="E32" s="43">
        <v>1.3</v>
      </c>
      <c r="F32" s="43">
        <v>7.3</v>
      </c>
      <c r="G32" s="42">
        <v>1.2</v>
      </c>
    </row>
    <row r="33" spans="1:7" ht="13.5" customHeight="1">
      <c r="A33" s="45">
        <v>2010</v>
      </c>
      <c r="B33" s="44">
        <v>6.571933880381818</v>
      </c>
      <c r="C33" s="43">
        <v>0.7818608287724785</v>
      </c>
      <c r="D33" s="44">
        <v>6.7378781915988695</v>
      </c>
      <c r="E33" s="43">
        <v>1.3</v>
      </c>
      <c r="F33" s="43">
        <v>6.987621875946293</v>
      </c>
      <c r="G33" s="42">
        <v>1.073485110514243</v>
      </c>
    </row>
    <row r="34" spans="1:7" ht="13.5" customHeight="1">
      <c r="A34" s="45">
        <v>2011</v>
      </c>
      <c r="B34" s="44">
        <v>6.684829933729939</v>
      </c>
      <c r="C34" s="43">
        <v>0.8005045604502232</v>
      </c>
      <c r="D34" s="44">
        <v>6.852254240054174</v>
      </c>
      <c r="E34" s="43">
        <v>1.265</v>
      </c>
      <c r="F34" s="43">
        <v>7.092993925374525</v>
      </c>
      <c r="G34" s="42">
        <v>1.0755492070087957</v>
      </c>
    </row>
    <row r="35" spans="1:7" ht="7.5" customHeight="1">
      <c r="A35" s="41"/>
      <c r="B35" s="40"/>
      <c r="C35" s="39"/>
      <c r="D35" s="40"/>
      <c r="E35" s="39"/>
      <c r="F35" s="39"/>
      <c r="G35" s="38"/>
    </row>
    <row r="36" ht="9.75" customHeight="1"/>
    <row r="37" s="35" customFormat="1" ht="12.75">
      <c r="A37" s="37" t="s">
        <v>49</v>
      </c>
    </row>
    <row r="38" s="35" customFormat="1" ht="12.75">
      <c r="A38" s="37" t="s">
        <v>48</v>
      </c>
    </row>
    <row r="39" s="35" customFormat="1" ht="12.75">
      <c r="A39" s="37" t="s">
        <v>47</v>
      </c>
    </row>
    <row r="40" s="35" customFormat="1" ht="12.75">
      <c r="A40" s="37" t="s">
        <v>46</v>
      </c>
    </row>
    <row r="41" s="35" customFormat="1" ht="12.75">
      <c r="A41" s="37" t="s">
        <v>45</v>
      </c>
    </row>
    <row r="42" s="35" customFormat="1" ht="12.75">
      <c r="A42" s="36" t="s">
        <v>44</v>
      </c>
    </row>
    <row r="43" ht="12.75">
      <c r="A43" s="34" t="s">
        <v>43</v>
      </c>
    </row>
    <row r="44" ht="12.75">
      <c r="A44" s="34" t="s">
        <v>42</v>
      </c>
    </row>
    <row r="45" ht="12.75">
      <c r="A45" s="34"/>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2012&amp;R&amp;"Arial"&amp;9      http://dbedt.hawaii.gov/</oddFooter>
  </headerFooter>
</worksheet>
</file>

<file path=xl/worksheets/sheet40.xml><?xml version="1.0" encoding="utf-8"?>
<worksheet xmlns="http://schemas.openxmlformats.org/spreadsheetml/2006/main" xmlns:r="http://schemas.openxmlformats.org/officeDocument/2006/relationships">
  <dimension ref="A1:E96"/>
  <sheetViews>
    <sheetView zoomScalePageLayoutView="0" workbookViewId="0" topLeftCell="A1">
      <selection activeCell="A1" sqref="A1"/>
    </sheetView>
  </sheetViews>
  <sheetFormatPr defaultColWidth="9.140625" defaultRowHeight="12.75"/>
  <cols>
    <col min="1" max="1" width="25.57421875" style="0" customWidth="1"/>
    <col min="2" max="2" width="14.7109375" style="0" customWidth="1"/>
    <col min="3" max="3" width="12.140625" style="0" customWidth="1"/>
    <col min="4" max="4" width="14.8515625" style="0" customWidth="1"/>
    <col min="5" max="5" width="16.8515625" style="0" customWidth="1"/>
  </cols>
  <sheetData>
    <row r="1" spans="1:5" s="70" customFormat="1" ht="15.75" customHeight="1">
      <c r="A1" s="649" t="s">
        <v>1119</v>
      </c>
      <c r="B1" s="158"/>
      <c r="C1" s="158"/>
      <c r="D1" s="158"/>
      <c r="E1" s="158"/>
    </row>
    <row r="2" spans="1:5" s="767" customFormat="1" ht="15.75">
      <c r="A2" s="769" t="s">
        <v>1144</v>
      </c>
      <c r="B2" s="768"/>
      <c r="C2" s="768"/>
      <c r="D2" s="768"/>
      <c r="E2" s="768"/>
    </row>
    <row r="3" spans="1:5" s="70" customFormat="1" ht="12.75" customHeight="1">
      <c r="A3" s="110"/>
      <c r="B3" s="110"/>
      <c r="C3" s="110"/>
      <c r="D3" s="110"/>
      <c r="E3" s="110"/>
    </row>
    <row r="4" spans="1:5" s="70" customFormat="1" ht="12.75" customHeight="1">
      <c r="A4" s="779" t="s">
        <v>1078</v>
      </c>
      <c r="B4" s="111"/>
      <c r="C4" s="111"/>
      <c r="D4" s="111"/>
      <c r="E4" s="111"/>
    </row>
    <row r="5" spans="1:5" s="70" customFormat="1" ht="12.75" customHeight="1">
      <c r="A5" s="778" t="s">
        <v>1077</v>
      </c>
      <c r="B5" s="111"/>
      <c r="C5" s="111"/>
      <c r="D5" s="111"/>
      <c r="E5" s="111"/>
    </row>
    <row r="6" spans="1:5" s="70" customFormat="1" ht="12.75" customHeight="1">
      <c r="A6" s="778" t="s">
        <v>1076</v>
      </c>
      <c r="B6" s="110"/>
      <c r="C6" s="110"/>
      <c r="D6" s="110"/>
      <c r="E6" s="110"/>
    </row>
    <row r="7" spans="1:5" s="70" customFormat="1" ht="12.75" customHeight="1">
      <c r="A7" s="778" t="s">
        <v>1075</v>
      </c>
      <c r="B7" s="110"/>
      <c r="C7" s="110"/>
      <c r="D7" s="110"/>
      <c r="E7" s="110"/>
    </row>
    <row r="8" spans="1:5" s="70" customFormat="1" ht="12.75" customHeight="1" thickBot="1">
      <c r="A8" s="110"/>
      <c r="B8" s="110"/>
      <c r="C8" s="110"/>
      <c r="D8" s="110"/>
      <c r="E8" s="110"/>
    </row>
    <row r="9" spans="1:5" s="63" customFormat="1" ht="72.75" customHeight="1" thickTop="1">
      <c r="A9" s="766" t="s">
        <v>1117</v>
      </c>
      <c r="B9" s="765" t="s">
        <v>1116</v>
      </c>
      <c r="C9" s="765" t="s">
        <v>1115</v>
      </c>
      <c r="D9" s="765" t="s">
        <v>1058</v>
      </c>
      <c r="E9" s="106" t="s">
        <v>1114</v>
      </c>
    </row>
    <row r="10" spans="1:5" ht="12.75" customHeight="1">
      <c r="A10" s="777"/>
      <c r="B10" s="5"/>
      <c r="C10" s="5"/>
      <c r="D10" s="5"/>
      <c r="E10" s="104"/>
    </row>
    <row r="11" spans="1:5" ht="12.75" customHeight="1">
      <c r="A11" s="125" t="s">
        <v>611</v>
      </c>
      <c r="B11" s="582">
        <v>3484</v>
      </c>
      <c r="C11" s="734">
        <v>6565022</v>
      </c>
      <c r="D11" s="384">
        <v>2721415</v>
      </c>
      <c r="E11" s="724">
        <v>63640</v>
      </c>
    </row>
    <row r="12" spans="1:5" ht="12.75" customHeight="1">
      <c r="A12" s="57"/>
      <c r="B12" s="578"/>
      <c r="C12" s="501"/>
      <c r="D12" s="755"/>
      <c r="E12" s="736"/>
    </row>
    <row r="13" spans="1:5" ht="12.75" customHeight="1">
      <c r="A13" s="57" t="s">
        <v>106</v>
      </c>
      <c r="B13" s="578">
        <v>452</v>
      </c>
      <c r="C13" s="755">
        <v>623349</v>
      </c>
      <c r="D13" s="375">
        <v>271831</v>
      </c>
      <c r="E13" s="723">
        <v>7285</v>
      </c>
    </row>
    <row r="14" spans="1:5" ht="12.75" customHeight="1">
      <c r="A14" s="124" t="s">
        <v>1143</v>
      </c>
      <c r="B14" s="578">
        <v>221</v>
      </c>
      <c r="C14" s="755">
        <v>348459</v>
      </c>
      <c r="D14" s="375">
        <v>154055</v>
      </c>
      <c r="E14" s="723">
        <v>4211</v>
      </c>
    </row>
    <row r="15" spans="1:5" ht="12.75" customHeight="1">
      <c r="A15" s="124" t="s">
        <v>1142</v>
      </c>
      <c r="B15" s="578">
        <v>16</v>
      </c>
      <c r="C15" s="755">
        <v>11356</v>
      </c>
      <c r="D15" s="375">
        <v>4462</v>
      </c>
      <c r="E15" s="723">
        <v>87</v>
      </c>
    </row>
    <row r="16" spans="1:5" ht="12.75" customHeight="1">
      <c r="A16" s="124" t="s">
        <v>1131</v>
      </c>
      <c r="B16" s="578">
        <v>64</v>
      </c>
      <c r="C16" s="755">
        <v>65983</v>
      </c>
      <c r="D16" s="375">
        <v>24057</v>
      </c>
      <c r="E16" s="723">
        <v>750</v>
      </c>
    </row>
    <row r="17" spans="1:5" ht="12.75" customHeight="1">
      <c r="A17" s="124" t="s">
        <v>1141</v>
      </c>
      <c r="B17" s="578">
        <v>4</v>
      </c>
      <c r="C17" s="755">
        <v>1345</v>
      </c>
      <c r="D17" s="375">
        <v>413</v>
      </c>
      <c r="E17" s="723">
        <v>9</v>
      </c>
    </row>
    <row r="18" spans="1:5" ht="12.75" customHeight="1">
      <c r="A18" s="124" t="s">
        <v>1140</v>
      </c>
      <c r="B18" s="578">
        <v>26</v>
      </c>
      <c r="C18" s="755">
        <v>61807</v>
      </c>
      <c r="D18" s="375">
        <v>26470</v>
      </c>
      <c r="E18" s="723">
        <v>581</v>
      </c>
    </row>
    <row r="19" spans="1:5" ht="12.75" customHeight="1">
      <c r="A19" s="124" t="s">
        <v>1139</v>
      </c>
      <c r="B19" s="578">
        <v>121</v>
      </c>
      <c r="C19" s="755">
        <v>134399</v>
      </c>
      <c r="D19" s="375">
        <v>62374</v>
      </c>
      <c r="E19" s="723">
        <v>1647</v>
      </c>
    </row>
    <row r="20" spans="1:5" ht="12.75" customHeight="1">
      <c r="A20" s="124"/>
      <c r="B20" s="578"/>
      <c r="C20" s="755"/>
      <c r="D20" s="375"/>
      <c r="E20" s="723"/>
    </row>
    <row r="21" spans="1:5" ht="12.75" customHeight="1">
      <c r="A21" s="57" t="s">
        <v>1138</v>
      </c>
      <c r="B21" s="578">
        <v>2473</v>
      </c>
      <c r="C21" s="755">
        <v>5055422</v>
      </c>
      <c r="D21" s="375">
        <v>2047884</v>
      </c>
      <c r="E21" s="723">
        <v>47727</v>
      </c>
    </row>
    <row r="22" spans="1:5" ht="12.75" customHeight="1">
      <c r="A22" s="124" t="s">
        <v>1137</v>
      </c>
      <c r="B22" s="578">
        <v>2</v>
      </c>
      <c r="C22" s="762" t="s">
        <v>1009</v>
      </c>
      <c r="D22" s="373" t="s">
        <v>1009</v>
      </c>
      <c r="E22" s="763" t="s">
        <v>1064</v>
      </c>
    </row>
    <row r="23" spans="1:5" ht="12.75" customHeight="1">
      <c r="A23" s="124" t="s">
        <v>1136</v>
      </c>
      <c r="B23" s="578">
        <v>53</v>
      </c>
      <c r="C23" s="755">
        <v>24942</v>
      </c>
      <c r="D23" s="375">
        <v>9438</v>
      </c>
      <c r="E23" s="723">
        <v>278</v>
      </c>
    </row>
    <row r="24" spans="1:5" ht="12.75" customHeight="1">
      <c r="A24" s="124" t="s">
        <v>1135</v>
      </c>
      <c r="B24" s="578">
        <v>19</v>
      </c>
      <c r="C24" s="762" t="s">
        <v>1009</v>
      </c>
      <c r="D24" s="373" t="s">
        <v>1009</v>
      </c>
      <c r="E24" s="761" t="s">
        <v>1134</v>
      </c>
    </row>
    <row r="25" spans="1:5" ht="12.75" customHeight="1">
      <c r="A25" s="124" t="s">
        <v>1133</v>
      </c>
      <c r="B25" s="578">
        <v>14</v>
      </c>
      <c r="C25" s="755">
        <v>12281</v>
      </c>
      <c r="D25" s="375">
        <v>4574</v>
      </c>
      <c r="E25" s="723">
        <v>176</v>
      </c>
    </row>
    <row r="26" spans="1:5" ht="12.75" customHeight="1">
      <c r="A26" s="124" t="s">
        <v>1132</v>
      </c>
      <c r="B26" s="578">
        <v>1580</v>
      </c>
      <c r="C26" s="755">
        <v>3781423</v>
      </c>
      <c r="D26" s="375">
        <v>1507091</v>
      </c>
      <c r="E26" s="723">
        <v>33853</v>
      </c>
    </row>
    <row r="27" spans="1:5" ht="12.75" customHeight="1">
      <c r="A27" s="124" t="s">
        <v>1131</v>
      </c>
      <c r="B27" s="578">
        <v>133</v>
      </c>
      <c r="C27" s="755">
        <v>88334</v>
      </c>
      <c r="D27" s="375">
        <v>40918</v>
      </c>
      <c r="E27" s="723">
        <v>1090</v>
      </c>
    </row>
    <row r="28" spans="1:5" ht="12.75" customHeight="1">
      <c r="A28" s="124" t="s">
        <v>1130</v>
      </c>
      <c r="B28" s="578">
        <v>98</v>
      </c>
      <c r="C28" s="755">
        <v>163167</v>
      </c>
      <c r="D28" s="375">
        <v>77511</v>
      </c>
      <c r="E28" s="723">
        <v>1917</v>
      </c>
    </row>
    <row r="29" spans="1:5" ht="12.75" customHeight="1">
      <c r="A29" s="124" t="s">
        <v>1129</v>
      </c>
      <c r="B29" s="578">
        <v>1</v>
      </c>
      <c r="C29" s="762" t="s">
        <v>1009</v>
      </c>
      <c r="D29" s="373" t="s">
        <v>1009</v>
      </c>
      <c r="E29" s="761" t="s">
        <v>1008</v>
      </c>
    </row>
    <row r="30" spans="1:5" ht="12.75" customHeight="1">
      <c r="A30" s="124" t="s">
        <v>1128</v>
      </c>
      <c r="B30" s="578">
        <v>2</v>
      </c>
      <c r="C30" s="762" t="s">
        <v>1009</v>
      </c>
      <c r="D30" s="373" t="s">
        <v>1009</v>
      </c>
      <c r="E30" s="761" t="s">
        <v>1008</v>
      </c>
    </row>
    <row r="31" spans="1:5" ht="12.75" customHeight="1">
      <c r="A31" s="124" t="s">
        <v>1127</v>
      </c>
      <c r="B31" s="578">
        <v>9</v>
      </c>
      <c r="C31" s="755">
        <v>9793</v>
      </c>
      <c r="D31" s="375">
        <v>4609</v>
      </c>
      <c r="E31" s="723">
        <v>183</v>
      </c>
    </row>
    <row r="32" spans="1:5" ht="12.75" customHeight="1">
      <c r="A32" s="124" t="s">
        <v>1126</v>
      </c>
      <c r="B32" s="578">
        <v>6</v>
      </c>
      <c r="C32" s="762" t="s">
        <v>1009</v>
      </c>
      <c r="D32" s="373" t="s">
        <v>1009</v>
      </c>
      <c r="E32" s="763" t="s">
        <v>1064</v>
      </c>
    </row>
    <row r="33" spans="1:5" ht="12.75" customHeight="1">
      <c r="A33" s="124" t="s">
        <v>1125</v>
      </c>
      <c r="B33" s="578">
        <v>33</v>
      </c>
      <c r="C33" s="755">
        <v>26411</v>
      </c>
      <c r="D33" s="375">
        <v>11896</v>
      </c>
      <c r="E33" s="723">
        <v>290</v>
      </c>
    </row>
    <row r="34" spans="1:5" ht="12.75" customHeight="1">
      <c r="A34" s="124" t="s">
        <v>1124</v>
      </c>
      <c r="B34" s="578">
        <v>9</v>
      </c>
      <c r="C34" s="755">
        <v>9835</v>
      </c>
      <c r="D34" s="375">
        <v>4418</v>
      </c>
      <c r="E34" s="723">
        <v>96</v>
      </c>
    </row>
    <row r="35" spans="1:5" ht="12.75" customHeight="1">
      <c r="A35" s="124" t="s">
        <v>1123</v>
      </c>
      <c r="B35" s="578">
        <v>39</v>
      </c>
      <c r="C35" s="755">
        <v>49302</v>
      </c>
      <c r="D35" s="375">
        <v>20691</v>
      </c>
      <c r="E35" s="723">
        <v>477</v>
      </c>
    </row>
    <row r="36" spans="1:5" ht="12.75" customHeight="1">
      <c r="A36" s="124" t="s">
        <v>1122</v>
      </c>
      <c r="B36" s="578">
        <v>2</v>
      </c>
      <c r="C36" s="762" t="s">
        <v>1009</v>
      </c>
      <c r="D36" s="373" t="s">
        <v>1009</v>
      </c>
      <c r="E36" s="763" t="s">
        <v>1064</v>
      </c>
    </row>
    <row r="37" spans="1:5" ht="12.75" customHeight="1">
      <c r="A37" s="124" t="s">
        <v>1121</v>
      </c>
      <c r="B37" s="578">
        <v>3</v>
      </c>
      <c r="C37" s="755">
        <v>1053</v>
      </c>
      <c r="D37" s="375">
        <v>421</v>
      </c>
      <c r="E37" s="776">
        <v>27</v>
      </c>
    </row>
    <row r="38" spans="1:5" ht="12.75" customHeight="1">
      <c r="A38" s="124" t="s">
        <v>1120</v>
      </c>
      <c r="B38" s="578">
        <v>41</v>
      </c>
      <c r="C38" s="755">
        <v>76389</v>
      </c>
      <c r="D38" s="375">
        <v>31704</v>
      </c>
      <c r="E38" s="723">
        <v>860</v>
      </c>
    </row>
    <row r="39" spans="1:5" ht="12.75" customHeight="1">
      <c r="A39" s="775"/>
      <c r="B39" s="582"/>
      <c r="C39" s="384"/>
      <c r="D39" s="774"/>
      <c r="E39" s="724"/>
    </row>
    <row r="40" spans="1:5" ht="12.75" customHeight="1">
      <c r="A40" s="290"/>
      <c r="B40" s="773"/>
      <c r="C40" s="772"/>
      <c r="D40" s="771"/>
      <c r="E40" s="770"/>
    </row>
    <row r="41" spans="1:5" ht="12.75" customHeight="1">
      <c r="A41" s="37" t="s">
        <v>649</v>
      </c>
      <c r="B41" s="773"/>
      <c r="C41" s="772"/>
      <c r="D41" s="771"/>
      <c r="E41" s="770"/>
    </row>
    <row r="42" spans="1:5" ht="12.75" customHeight="1">
      <c r="A42" s="37"/>
      <c r="B42" s="773"/>
      <c r="C42" s="772"/>
      <c r="D42" s="771"/>
      <c r="E42" s="770"/>
    </row>
    <row r="43" spans="1:5" ht="12.75" customHeight="1">
      <c r="A43" s="37"/>
      <c r="B43" s="773"/>
      <c r="C43" s="772"/>
      <c r="D43" s="771"/>
      <c r="E43" s="770"/>
    </row>
    <row r="44" spans="1:5" ht="12.75" customHeight="1">
      <c r="A44" s="37"/>
      <c r="B44" s="773"/>
      <c r="C44" s="772"/>
      <c r="D44" s="771"/>
      <c r="E44" s="770"/>
    </row>
    <row r="45" spans="1:5" ht="12.75" customHeight="1">
      <c r="A45" s="37"/>
      <c r="B45" s="773"/>
      <c r="C45" s="772"/>
      <c r="D45" s="771"/>
      <c r="E45" s="770"/>
    </row>
    <row r="46" spans="1:5" ht="12.75" customHeight="1">
      <c r="A46" s="37"/>
      <c r="B46" s="773"/>
      <c r="C46" s="772"/>
      <c r="D46" s="771"/>
      <c r="E46" s="770"/>
    </row>
    <row r="47" spans="1:5" s="70" customFormat="1" ht="15.75" customHeight="1">
      <c r="A47" s="649" t="s">
        <v>1119</v>
      </c>
      <c r="B47" s="158"/>
      <c r="C47" s="158"/>
      <c r="D47" s="158"/>
      <c r="E47" s="158"/>
    </row>
    <row r="48" spans="1:5" s="767" customFormat="1" ht="15.75">
      <c r="A48" s="769" t="s">
        <v>1118</v>
      </c>
      <c r="B48" s="768"/>
      <c r="C48" s="768"/>
      <c r="D48" s="768"/>
      <c r="E48" s="768"/>
    </row>
    <row r="49" spans="1:5" s="70" customFormat="1" ht="11.25" customHeight="1" thickBot="1">
      <c r="A49" s="110"/>
      <c r="B49" s="110"/>
      <c r="C49" s="110"/>
      <c r="D49" s="110"/>
      <c r="E49" s="110"/>
    </row>
    <row r="50" spans="1:5" s="63" customFormat="1" ht="72.75" customHeight="1" thickTop="1">
      <c r="A50" s="766" t="s">
        <v>1117</v>
      </c>
      <c r="B50" s="765" t="s">
        <v>1116</v>
      </c>
      <c r="C50" s="765" t="s">
        <v>1115</v>
      </c>
      <c r="D50" s="765" t="s">
        <v>1058</v>
      </c>
      <c r="E50" s="106" t="s">
        <v>1114</v>
      </c>
    </row>
    <row r="51" spans="1:5" ht="12.75" customHeight="1">
      <c r="A51" s="5"/>
      <c r="B51" s="5"/>
      <c r="C51" s="5"/>
      <c r="D51" s="5"/>
      <c r="E51" s="104"/>
    </row>
    <row r="52" spans="1:5" ht="12.75" customHeight="1">
      <c r="A52" s="57" t="s">
        <v>1113</v>
      </c>
      <c r="B52" s="578"/>
      <c r="C52" s="376"/>
      <c r="D52" s="764"/>
      <c r="E52" s="723"/>
    </row>
    <row r="53" spans="1:5" ht="12.75" customHeight="1">
      <c r="A53" s="124" t="s">
        <v>1112</v>
      </c>
      <c r="B53" s="578">
        <v>26</v>
      </c>
      <c r="C53" s="755">
        <v>59623</v>
      </c>
      <c r="D53" s="375">
        <v>31969</v>
      </c>
      <c r="E53" s="723">
        <v>742</v>
      </c>
    </row>
    <row r="54" spans="1:5" ht="12.75" customHeight="1">
      <c r="A54" s="124" t="s">
        <v>1111</v>
      </c>
      <c r="B54" s="578">
        <v>136</v>
      </c>
      <c r="C54" s="755">
        <v>243930</v>
      </c>
      <c r="D54" s="375">
        <v>92540</v>
      </c>
      <c r="E54" s="723">
        <v>1829</v>
      </c>
    </row>
    <row r="55" spans="1:5" ht="12.75" customHeight="1">
      <c r="A55" s="124" t="s">
        <v>1110</v>
      </c>
      <c r="B55" s="578">
        <v>83</v>
      </c>
      <c r="C55" s="755">
        <v>72305</v>
      </c>
      <c r="D55" s="375">
        <v>28146</v>
      </c>
      <c r="E55" s="723">
        <v>855</v>
      </c>
    </row>
    <row r="56" spans="1:5" ht="12.75" customHeight="1">
      <c r="A56" s="124" t="s">
        <v>1109</v>
      </c>
      <c r="B56" s="578">
        <v>10</v>
      </c>
      <c r="C56" s="762" t="s">
        <v>1009</v>
      </c>
      <c r="D56" s="373" t="s">
        <v>1009</v>
      </c>
      <c r="E56" s="761" t="s">
        <v>1024</v>
      </c>
    </row>
    <row r="57" spans="1:5" ht="12.75" customHeight="1">
      <c r="A57" s="124" t="s">
        <v>1108</v>
      </c>
      <c r="B57" s="578">
        <v>174</v>
      </c>
      <c r="C57" s="755">
        <v>391651</v>
      </c>
      <c r="D57" s="375">
        <v>160941</v>
      </c>
      <c r="E57" s="723">
        <v>4542</v>
      </c>
    </row>
    <row r="58" spans="1:5" ht="12.75" customHeight="1">
      <c r="A58" s="124"/>
      <c r="B58" s="578"/>
      <c r="C58" s="755"/>
      <c r="D58" s="764"/>
      <c r="E58" s="723"/>
    </row>
    <row r="59" spans="1:5" ht="12.75" customHeight="1">
      <c r="A59" s="57" t="s">
        <v>105</v>
      </c>
      <c r="B59" s="578">
        <v>172</v>
      </c>
      <c r="C59" s="755">
        <v>266450</v>
      </c>
      <c r="D59" s="375">
        <v>119652</v>
      </c>
      <c r="E59" s="723">
        <v>2729</v>
      </c>
    </row>
    <row r="60" spans="1:5" ht="12.75" customHeight="1">
      <c r="A60" s="124" t="s">
        <v>1107</v>
      </c>
      <c r="B60" s="578">
        <v>23</v>
      </c>
      <c r="C60" s="755">
        <v>18669</v>
      </c>
      <c r="D60" s="375">
        <v>12397</v>
      </c>
      <c r="E60" s="723">
        <v>237</v>
      </c>
    </row>
    <row r="61" spans="1:5" ht="12.75" customHeight="1">
      <c r="A61" s="124" t="s">
        <v>1106</v>
      </c>
      <c r="B61" s="578">
        <v>64</v>
      </c>
      <c r="C61" s="755">
        <v>162984</v>
      </c>
      <c r="D61" s="375">
        <v>74228</v>
      </c>
      <c r="E61" s="723">
        <v>1737</v>
      </c>
    </row>
    <row r="62" spans="1:5" ht="12.75" customHeight="1">
      <c r="A62" s="124" t="s">
        <v>1105</v>
      </c>
      <c r="B62" s="578">
        <v>85</v>
      </c>
      <c r="C62" s="755">
        <v>84797</v>
      </c>
      <c r="D62" s="375">
        <v>33027</v>
      </c>
      <c r="E62" s="723">
        <v>755</v>
      </c>
    </row>
    <row r="63" spans="1:5" ht="12.75" customHeight="1">
      <c r="A63" s="124"/>
      <c r="B63" s="578"/>
      <c r="C63" s="755"/>
      <c r="D63" s="375"/>
      <c r="E63" s="723"/>
    </row>
    <row r="64" spans="1:5" ht="12.75" customHeight="1">
      <c r="A64" s="57" t="s">
        <v>1104</v>
      </c>
      <c r="B64" s="578">
        <v>387</v>
      </c>
      <c r="C64" s="755">
        <v>619801</v>
      </c>
      <c r="D64" s="375">
        <v>282048</v>
      </c>
      <c r="E64" s="723">
        <v>5899</v>
      </c>
    </row>
    <row r="65" spans="1:5" ht="12.75" customHeight="1">
      <c r="A65" s="124" t="s">
        <v>1103</v>
      </c>
      <c r="B65" s="578">
        <v>7</v>
      </c>
      <c r="C65" s="755">
        <v>2319</v>
      </c>
      <c r="D65" s="375">
        <v>699</v>
      </c>
      <c r="E65" s="723">
        <v>16</v>
      </c>
    </row>
    <row r="66" spans="1:5" ht="12.75" customHeight="1">
      <c r="A66" s="124" t="s">
        <v>1102</v>
      </c>
      <c r="B66" s="578">
        <v>96</v>
      </c>
      <c r="C66" s="755">
        <v>159272</v>
      </c>
      <c r="D66" s="375">
        <v>64950</v>
      </c>
      <c r="E66" s="723">
        <v>1529</v>
      </c>
    </row>
    <row r="67" spans="1:5" ht="12.75" customHeight="1">
      <c r="A67" s="124" t="s">
        <v>1101</v>
      </c>
      <c r="B67" s="578">
        <v>39</v>
      </c>
      <c r="C67" s="755">
        <v>31602</v>
      </c>
      <c r="D67" s="375">
        <v>11764</v>
      </c>
      <c r="E67" s="723">
        <v>385</v>
      </c>
    </row>
    <row r="68" spans="1:5" ht="12.75" customHeight="1">
      <c r="A68" s="124" t="s">
        <v>1100</v>
      </c>
      <c r="B68" s="578">
        <v>19</v>
      </c>
      <c r="C68" s="755">
        <v>16499</v>
      </c>
      <c r="D68" s="375">
        <v>6232</v>
      </c>
      <c r="E68" s="723">
        <v>140</v>
      </c>
    </row>
    <row r="69" spans="1:5" ht="12.75" customHeight="1">
      <c r="A69" s="124" t="s">
        <v>1099</v>
      </c>
      <c r="B69" s="578">
        <v>13</v>
      </c>
      <c r="C69" s="755">
        <v>6262</v>
      </c>
      <c r="D69" s="375">
        <v>2793</v>
      </c>
      <c r="E69" s="723">
        <v>84</v>
      </c>
    </row>
    <row r="70" spans="1:5" ht="12.75" customHeight="1">
      <c r="A70" s="124" t="s">
        <v>1098</v>
      </c>
      <c r="B70" s="578">
        <v>7</v>
      </c>
      <c r="C70" s="762" t="s">
        <v>1009</v>
      </c>
      <c r="D70" s="373" t="s">
        <v>1009</v>
      </c>
      <c r="E70" s="763" t="s">
        <v>1064</v>
      </c>
    </row>
    <row r="71" spans="1:5" ht="12.75" customHeight="1">
      <c r="A71" s="124" t="s">
        <v>1097</v>
      </c>
      <c r="B71" s="578">
        <v>10</v>
      </c>
      <c r="C71" s="762" t="s">
        <v>1009</v>
      </c>
      <c r="D71" s="373" t="s">
        <v>1009</v>
      </c>
      <c r="E71" s="763" t="s">
        <v>1064</v>
      </c>
    </row>
    <row r="72" spans="1:5" ht="12.75" customHeight="1">
      <c r="A72" s="124" t="s">
        <v>1096</v>
      </c>
      <c r="B72" s="578">
        <v>3</v>
      </c>
      <c r="C72" s="762" t="s">
        <v>1009</v>
      </c>
      <c r="D72" s="373" t="s">
        <v>1009</v>
      </c>
      <c r="E72" s="761" t="s">
        <v>1008</v>
      </c>
    </row>
    <row r="73" spans="1:5" ht="12.75" customHeight="1">
      <c r="A73" s="124" t="s">
        <v>1095</v>
      </c>
      <c r="B73" s="578">
        <v>121</v>
      </c>
      <c r="C73" s="755">
        <v>343298</v>
      </c>
      <c r="D73" s="375">
        <v>169115</v>
      </c>
      <c r="E73" s="723">
        <v>2990</v>
      </c>
    </row>
    <row r="74" spans="1:5" ht="12.75" customHeight="1">
      <c r="A74" s="124" t="s">
        <v>1094</v>
      </c>
      <c r="B74" s="578">
        <v>8</v>
      </c>
      <c r="C74" s="755">
        <v>4514</v>
      </c>
      <c r="D74" s="375">
        <v>1583</v>
      </c>
      <c r="E74" s="723">
        <v>43</v>
      </c>
    </row>
    <row r="75" spans="1:5" ht="12.75" customHeight="1">
      <c r="A75" s="124" t="s">
        <v>1093</v>
      </c>
      <c r="B75" s="578">
        <v>25</v>
      </c>
      <c r="C75" s="755">
        <v>18879</v>
      </c>
      <c r="D75" s="375">
        <v>8289</v>
      </c>
      <c r="E75" s="723">
        <v>304</v>
      </c>
    </row>
    <row r="76" spans="1:5" ht="12.75" customHeight="1">
      <c r="A76" s="124" t="s">
        <v>1092</v>
      </c>
      <c r="B76" s="578">
        <v>39</v>
      </c>
      <c r="C76" s="762" t="s">
        <v>1009</v>
      </c>
      <c r="D76" s="373" t="s">
        <v>1009</v>
      </c>
      <c r="E76" s="761" t="s">
        <v>1024</v>
      </c>
    </row>
    <row r="77" spans="1:5" ht="9" customHeight="1">
      <c r="A77" s="9"/>
      <c r="B77" s="9"/>
      <c r="C77" s="9"/>
      <c r="D77" s="9"/>
      <c r="E77" s="97"/>
    </row>
    <row r="78" ht="6.75" customHeight="1"/>
    <row r="79" ht="12.75" customHeight="1">
      <c r="A79" s="37" t="s">
        <v>1003</v>
      </c>
    </row>
    <row r="80" ht="12.75" customHeight="1">
      <c r="A80" s="36" t="s">
        <v>1091</v>
      </c>
    </row>
    <row r="81" ht="12.75" customHeight="1">
      <c r="A81" s="36" t="s">
        <v>1090</v>
      </c>
    </row>
    <row r="82" ht="12.75" customHeight="1">
      <c r="A82" s="36" t="s">
        <v>1089</v>
      </c>
    </row>
    <row r="83" ht="12.75" customHeight="1">
      <c r="A83" s="36" t="s">
        <v>1088</v>
      </c>
    </row>
    <row r="84" ht="12.75" customHeight="1">
      <c r="A84" s="36" t="s">
        <v>1087</v>
      </c>
    </row>
    <row r="85" ht="12.75" customHeight="1">
      <c r="A85" s="36" t="s">
        <v>1086</v>
      </c>
    </row>
    <row r="86" ht="12.75" customHeight="1">
      <c r="A86" s="131" t="s">
        <v>1085</v>
      </c>
    </row>
    <row r="87" s="11" customFormat="1" ht="12.75" customHeight="1">
      <c r="A87" s="37" t="s">
        <v>1084</v>
      </c>
    </row>
    <row r="88" ht="12.75" customHeight="1">
      <c r="A88" s="37" t="s">
        <v>1083</v>
      </c>
    </row>
    <row r="89" ht="12.75" customHeight="1">
      <c r="A89" s="760" t="s">
        <v>1082</v>
      </c>
    </row>
    <row r="90" ht="12.75" customHeight="1">
      <c r="A90" s="760" t="s">
        <v>1081</v>
      </c>
    </row>
    <row r="91" ht="12.75" customHeight="1">
      <c r="A91" s="760"/>
    </row>
    <row r="92" ht="12.75" customHeight="1">
      <c r="A92" s="760"/>
    </row>
    <row r="93" ht="12.75" customHeight="1">
      <c r="A93" s="760"/>
    </row>
    <row r="94" ht="12.75" customHeight="1">
      <c r="A94" s="760"/>
    </row>
    <row r="95" ht="12.75" customHeight="1">
      <c r="A95" s="760"/>
    </row>
    <row r="96" ht="12.75" customHeight="1">
      <c r="A96" s="760"/>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41.xml><?xml version="1.0" encoding="utf-8"?>
<worksheet xmlns="http://schemas.openxmlformats.org/spreadsheetml/2006/main" xmlns:r="http://schemas.openxmlformats.org/officeDocument/2006/relationships">
  <dimension ref="A1:H48"/>
  <sheetViews>
    <sheetView zoomScalePageLayoutView="0" workbookViewId="0" topLeftCell="A1">
      <selection activeCell="A1" sqref="A1"/>
    </sheetView>
  </sheetViews>
  <sheetFormatPr defaultColWidth="9.140625" defaultRowHeight="12.75"/>
  <cols>
    <col min="1" max="1" width="10.28125" style="0" customWidth="1"/>
    <col min="2" max="2" width="9.28125" style="0" customWidth="1"/>
    <col min="3" max="3" width="12.57421875" style="0" customWidth="1"/>
    <col min="4" max="4" width="11.28125" style="0" customWidth="1"/>
    <col min="5" max="5" width="10.28125" style="0" customWidth="1"/>
    <col min="6" max="6" width="10.8515625" style="0" customWidth="1"/>
    <col min="7" max="7" width="9.28125" style="0" customWidth="1"/>
  </cols>
  <sheetData>
    <row r="1" spans="1:8" s="70" customFormat="1" ht="15.75">
      <c r="A1" s="71" t="s">
        <v>1181</v>
      </c>
      <c r="B1" s="158"/>
      <c r="C1" s="158"/>
      <c r="D1" s="158"/>
      <c r="E1" s="158"/>
      <c r="F1" s="158"/>
      <c r="G1" s="158"/>
      <c r="H1" s="158"/>
    </row>
    <row r="2" s="70" customFormat="1" ht="12.75" customHeight="1"/>
    <row r="3" spans="1:8" ht="12.75" customHeight="1">
      <c r="A3" s="14" t="s">
        <v>8</v>
      </c>
      <c r="B3" s="14"/>
      <c r="C3" s="14"/>
      <c r="D3" s="14"/>
      <c r="E3" s="14"/>
      <c r="F3" s="14"/>
      <c r="G3" s="14"/>
      <c r="H3" s="14"/>
    </row>
    <row r="4" spans="1:8" ht="12.75" customHeight="1" thickBot="1">
      <c r="A4" s="796"/>
      <c r="B4" s="796"/>
      <c r="C4" s="796"/>
      <c r="D4" s="796"/>
      <c r="E4" s="796"/>
      <c r="F4" s="796"/>
      <c r="G4" s="796"/>
      <c r="H4" s="796"/>
    </row>
    <row r="5" spans="1:8" s="59" customFormat="1" ht="29.25" customHeight="1" thickTop="1">
      <c r="A5" s="795"/>
      <c r="B5" s="792" t="s">
        <v>1180</v>
      </c>
      <c r="C5" s="794"/>
      <c r="D5" s="795"/>
      <c r="E5" s="793" t="s">
        <v>1179</v>
      </c>
      <c r="F5" s="794"/>
      <c r="G5" s="793" t="s">
        <v>1178</v>
      </c>
      <c r="H5" s="792"/>
    </row>
    <row r="6" spans="1:8" s="59" customFormat="1" ht="45" customHeight="1">
      <c r="A6" s="61" t="s">
        <v>1177</v>
      </c>
      <c r="B6" s="61" t="s">
        <v>86</v>
      </c>
      <c r="C6" s="154" t="s">
        <v>85</v>
      </c>
      <c r="D6" s="154" t="s">
        <v>1176</v>
      </c>
      <c r="E6" s="61" t="s">
        <v>1175</v>
      </c>
      <c r="F6" s="154" t="s">
        <v>1174</v>
      </c>
      <c r="G6" s="154" t="s">
        <v>1173</v>
      </c>
      <c r="H6" s="752" t="s">
        <v>1172</v>
      </c>
    </row>
    <row r="7" spans="1:8" ht="12.75" customHeight="1">
      <c r="A7" s="15"/>
      <c r="B7" s="482"/>
      <c r="C7" s="146"/>
      <c r="D7" s="376"/>
      <c r="E7" s="789" t="s">
        <v>3</v>
      </c>
      <c r="F7" s="789" t="s">
        <v>3</v>
      </c>
      <c r="G7" s="788"/>
      <c r="H7" s="791"/>
    </row>
    <row r="8" spans="1:8" ht="12.75">
      <c r="A8" s="15" t="s">
        <v>5</v>
      </c>
      <c r="B8" s="482">
        <v>25376</v>
      </c>
      <c r="C8" s="146">
        <v>9217</v>
      </c>
      <c r="D8" s="376">
        <v>4716</v>
      </c>
      <c r="E8" s="789">
        <v>7.595266328751342</v>
      </c>
      <c r="F8" s="789">
        <v>3.889818178218998</v>
      </c>
      <c r="G8" s="788">
        <v>63.7</v>
      </c>
      <c r="H8" s="791">
        <v>43.4</v>
      </c>
    </row>
    <row r="9" spans="1:8" ht="12.75">
      <c r="A9" s="15" t="s">
        <v>6</v>
      </c>
      <c r="B9" s="482">
        <v>24477</v>
      </c>
      <c r="C9" s="146">
        <v>9126</v>
      </c>
      <c r="D9" s="376">
        <v>4857</v>
      </c>
      <c r="E9" s="789">
        <v>7.444035146678325</v>
      </c>
      <c r="F9" s="789">
        <v>3.9850999762059094</v>
      </c>
      <c r="G9" s="788">
        <v>62.7</v>
      </c>
      <c r="H9" s="790" t="s">
        <v>1171</v>
      </c>
    </row>
    <row r="10" spans="1:8" ht="12.75">
      <c r="A10" s="15" t="s">
        <v>7</v>
      </c>
      <c r="B10" s="482">
        <v>25795</v>
      </c>
      <c r="C10" s="146">
        <v>8914</v>
      </c>
      <c r="D10" s="376">
        <v>4798</v>
      </c>
      <c r="E10" s="789">
        <v>7.190953950950821</v>
      </c>
      <c r="F10" s="789">
        <v>3.912231635423716</v>
      </c>
      <c r="G10" s="788">
        <v>65.4</v>
      </c>
      <c r="H10" s="790" t="s">
        <v>1170</v>
      </c>
    </row>
    <row r="11" spans="1:8" ht="12.75">
      <c r="A11" s="15" t="s">
        <v>19</v>
      </c>
      <c r="B11" s="482">
        <v>27495</v>
      </c>
      <c r="C11" s="146">
        <v>9354</v>
      </c>
      <c r="D11" s="373" t="s">
        <v>1039</v>
      </c>
      <c r="E11" s="789">
        <v>7.476297881795526</v>
      </c>
      <c r="F11" s="762" t="s">
        <v>1161</v>
      </c>
      <c r="G11" s="788">
        <v>66</v>
      </c>
      <c r="H11" s="787" t="s">
        <v>1169</v>
      </c>
    </row>
    <row r="12" spans="1:8" ht="12.75">
      <c r="A12" s="15" t="s">
        <v>20</v>
      </c>
      <c r="B12" s="482">
        <v>28843</v>
      </c>
      <c r="C12" s="146">
        <v>9225</v>
      </c>
      <c r="D12" s="373" t="s">
        <v>1039</v>
      </c>
      <c r="E12" s="789">
        <v>7.243423795648293</v>
      </c>
      <c r="F12" s="762" t="s">
        <v>1161</v>
      </c>
      <c r="G12" s="788">
        <v>68</v>
      </c>
      <c r="H12" s="787" t="s">
        <v>1168</v>
      </c>
    </row>
    <row r="13" spans="1:8" ht="12.75">
      <c r="A13" s="15" t="s">
        <v>21</v>
      </c>
      <c r="B13" s="482">
        <v>29272</v>
      </c>
      <c r="C13" s="146">
        <v>9358</v>
      </c>
      <c r="D13" s="373" t="s">
        <v>1039</v>
      </c>
      <c r="E13" s="789">
        <v>7.238949540081486</v>
      </c>
      <c r="F13" s="762" t="s">
        <v>1161</v>
      </c>
      <c r="G13" s="788">
        <v>68</v>
      </c>
      <c r="H13" s="787" t="s">
        <v>1167</v>
      </c>
    </row>
    <row r="14" spans="1:8" ht="12.75">
      <c r="A14" s="15" t="s">
        <v>23</v>
      </c>
      <c r="B14" s="482">
        <v>28681</v>
      </c>
      <c r="C14" s="146">
        <v>9300</v>
      </c>
      <c r="D14" s="373" t="s">
        <v>1039</v>
      </c>
      <c r="E14" s="789">
        <v>7.100694722809493</v>
      </c>
      <c r="F14" s="762" t="s">
        <v>1161</v>
      </c>
      <c r="G14" s="788">
        <v>67.6</v>
      </c>
      <c r="H14" s="787" t="s">
        <v>1166</v>
      </c>
    </row>
    <row r="15" spans="1:8" ht="12.75">
      <c r="A15" s="28" t="s">
        <v>24</v>
      </c>
      <c r="B15" s="524">
        <v>27346</v>
      </c>
      <c r="C15" s="786">
        <v>9401</v>
      </c>
      <c r="D15" s="58" t="s">
        <v>1039</v>
      </c>
      <c r="E15" s="785">
        <v>7.145381648203394</v>
      </c>
      <c r="F15" s="784" t="s">
        <v>1161</v>
      </c>
      <c r="G15" s="783">
        <v>65.6</v>
      </c>
      <c r="H15" s="782" t="s">
        <v>1165</v>
      </c>
    </row>
    <row r="16" spans="1:8" ht="12.75">
      <c r="A16" s="28" t="s">
        <v>25</v>
      </c>
      <c r="B16" s="524">
        <v>25464</v>
      </c>
      <c r="C16" s="786">
        <v>9643</v>
      </c>
      <c r="D16" s="58" t="s">
        <v>1039</v>
      </c>
      <c r="E16" s="785">
        <v>7.238332008470117</v>
      </c>
      <c r="F16" s="784" t="s">
        <v>1161</v>
      </c>
      <c r="G16" s="783">
        <v>62.1</v>
      </c>
      <c r="H16" s="782" t="s">
        <v>1164</v>
      </c>
    </row>
    <row r="17" spans="1:8" ht="12.75">
      <c r="A17" s="28" t="s">
        <v>26</v>
      </c>
      <c r="B17" s="524">
        <v>23169</v>
      </c>
      <c r="C17" s="786">
        <v>9017</v>
      </c>
      <c r="D17" s="58" t="s">
        <v>1039</v>
      </c>
      <c r="E17" s="785">
        <v>6.695541825045647</v>
      </c>
      <c r="F17" s="784" t="s">
        <v>1161</v>
      </c>
      <c r="G17" s="783">
        <v>61.1</v>
      </c>
      <c r="H17" s="782" t="s">
        <v>1163</v>
      </c>
    </row>
    <row r="18" spans="1:8" ht="12.75">
      <c r="A18" s="28" t="s">
        <v>28</v>
      </c>
      <c r="B18" s="524">
        <v>23918</v>
      </c>
      <c r="C18" s="786">
        <v>9117</v>
      </c>
      <c r="D18" s="58" t="s">
        <v>1039</v>
      </c>
      <c r="E18" s="785">
        <v>6.682675181085325</v>
      </c>
      <c r="F18" s="784" t="s">
        <v>1161</v>
      </c>
      <c r="G18" s="783">
        <v>61.9</v>
      </c>
      <c r="H18" s="782" t="s">
        <v>1162</v>
      </c>
    </row>
    <row r="19" spans="1:8" ht="12.75">
      <c r="A19" s="28" t="s">
        <v>35</v>
      </c>
      <c r="B19" s="524">
        <v>24177</v>
      </c>
      <c r="C19" s="786">
        <v>8907</v>
      </c>
      <c r="D19" s="58" t="s">
        <v>1039</v>
      </c>
      <c r="E19" s="785">
        <v>6.463110492559115</v>
      </c>
      <c r="F19" s="784" t="s">
        <v>1161</v>
      </c>
      <c r="G19" s="783">
        <v>63.2</v>
      </c>
      <c r="H19" s="782" t="s">
        <v>1160</v>
      </c>
    </row>
    <row r="20" spans="1:8" ht="7.5" customHeight="1">
      <c r="A20" s="9"/>
      <c r="B20" s="717"/>
      <c r="C20" s="717"/>
      <c r="D20" s="717"/>
      <c r="E20" s="781"/>
      <c r="F20" s="781"/>
      <c r="G20" s="781"/>
      <c r="H20" s="780"/>
    </row>
    <row r="21" ht="9" customHeight="1"/>
    <row r="22" ht="12.75" customHeight="1">
      <c r="A22" s="12" t="s">
        <v>1159</v>
      </c>
    </row>
    <row r="23" ht="12.75">
      <c r="A23" s="141" t="s">
        <v>1158</v>
      </c>
    </row>
    <row r="24" ht="12.75">
      <c r="A24" s="141" t="s">
        <v>1157</v>
      </c>
    </row>
    <row r="25" ht="12.75">
      <c r="A25" s="25" t="s">
        <v>1156</v>
      </c>
    </row>
    <row r="26" s="12" customFormat="1" ht="12.75">
      <c r="A26" s="25" t="s">
        <v>72</v>
      </c>
    </row>
    <row r="27" s="12" customFormat="1" ht="12.75">
      <c r="A27" s="25" t="s">
        <v>29</v>
      </c>
    </row>
    <row r="28" s="12" customFormat="1" ht="12.75">
      <c r="A28" s="25" t="s">
        <v>30</v>
      </c>
    </row>
    <row r="29" ht="12.75">
      <c r="A29" s="141" t="s">
        <v>1155</v>
      </c>
    </row>
    <row r="30" ht="12.75">
      <c r="A30" s="141" t="s">
        <v>1154</v>
      </c>
    </row>
    <row r="31" ht="12.75">
      <c r="A31" s="37" t="s">
        <v>1153</v>
      </c>
    </row>
    <row r="32" ht="12.75">
      <c r="A32" s="37" t="s">
        <v>1152</v>
      </c>
    </row>
    <row r="33" ht="12.75">
      <c r="A33" s="141" t="s">
        <v>1151</v>
      </c>
    </row>
    <row r="34" ht="12.75">
      <c r="A34" s="37" t="s">
        <v>1150</v>
      </c>
    </row>
    <row r="35" ht="12.75">
      <c r="A35" s="37" t="s">
        <v>1149</v>
      </c>
    </row>
    <row r="36" ht="12.75">
      <c r="A36" s="37" t="s">
        <v>1148</v>
      </c>
    </row>
    <row r="37" ht="12.75">
      <c r="A37" s="37" t="s">
        <v>1147</v>
      </c>
    </row>
    <row r="38" ht="12.75">
      <c r="A38" s="37" t="s">
        <v>1146</v>
      </c>
    </row>
    <row r="39" ht="12.75">
      <c r="A39" s="141" t="s">
        <v>1145</v>
      </c>
    </row>
    <row r="40" ht="12.75">
      <c r="A40" s="12" t="s">
        <v>4</v>
      </c>
    </row>
    <row r="41" ht="12.75">
      <c r="A41" s="12" t="s">
        <v>31</v>
      </c>
    </row>
    <row r="42" ht="12.75">
      <c r="A42" s="25" t="s">
        <v>27</v>
      </c>
    </row>
    <row r="43" ht="12.75">
      <c r="A43" s="25" t="s">
        <v>32</v>
      </c>
    </row>
    <row r="44" ht="12.75">
      <c r="A44" s="25" t="s">
        <v>33</v>
      </c>
    </row>
    <row r="45" ht="12.75">
      <c r="A45" s="25" t="s">
        <v>37</v>
      </c>
    </row>
    <row r="46" ht="12.75">
      <c r="A46" s="12" t="s">
        <v>38</v>
      </c>
    </row>
    <row r="47" ht="12.75">
      <c r="A47" s="25" t="s">
        <v>39</v>
      </c>
    </row>
    <row r="48" ht="12.75">
      <c r="A48" s="12" t="s">
        <v>34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42.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
    </sheetView>
  </sheetViews>
  <sheetFormatPr defaultColWidth="9.140625" defaultRowHeight="12.75"/>
  <cols>
    <col min="1" max="1" width="11.57421875" style="0" customWidth="1"/>
    <col min="2" max="2" width="14.57421875" style="0" customWidth="1"/>
    <col min="3" max="3" width="12.28125" style="0" customWidth="1"/>
    <col min="4" max="7" width="11.28125" style="0" customWidth="1"/>
  </cols>
  <sheetData>
    <row r="1" spans="1:7" s="59" customFormat="1" ht="15.75">
      <c r="A1" s="729" t="s">
        <v>1204</v>
      </c>
      <c r="B1" s="801"/>
      <c r="C1" s="801"/>
      <c r="D1" s="801"/>
      <c r="E1" s="801"/>
      <c r="F1" s="801"/>
      <c r="G1" s="801"/>
    </row>
    <row r="2" spans="1:7" s="59" customFormat="1" ht="15.75">
      <c r="A2" s="729" t="s">
        <v>1203</v>
      </c>
      <c r="B2" s="801"/>
      <c r="C2" s="801"/>
      <c r="D2" s="801"/>
      <c r="E2" s="801"/>
      <c r="F2" s="801"/>
      <c r="G2" s="801"/>
    </row>
    <row r="3" spans="1:7" ht="13.5" thickBot="1">
      <c r="A3" s="800"/>
      <c r="B3" s="796"/>
      <c r="C3" s="796"/>
      <c r="D3" s="796"/>
      <c r="E3" s="796"/>
      <c r="F3" s="796"/>
      <c r="G3" s="796"/>
    </row>
    <row r="4" spans="1:7" s="59" customFormat="1" ht="34.5" customHeight="1" thickTop="1">
      <c r="A4" s="795"/>
      <c r="B4" s="793" t="s">
        <v>1202</v>
      </c>
      <c r="C4" s="794"/>
      <c r="D4" s="793" t="s">
        <v>1201</v>
      </c>
      <c r="E4" s="794"/>
      <c r="F4" s="793" t="s">
        <v>1200</v>
      </c>
      <c r="G4" s="792"/>
    </row>
    <row r="5" spans="1:7" s="63" customFormat="1" ht="24" customHeight="1">
      <c r="A5" s="799" t="s">
        <v>22</v>
      </c>
      <c r="B5" s="799" t="s">
        <v>1199</v>
      </c>
      <c r="C5" s="799" t="s">
        <v>1198</v>
      </c>
      <c r="D5" s="647" t="s">
        <v>76</v>
      </c>
      <c r="E5" s="647" t="s">
        <v>1197</v>
      </c>
      <c r="F5" s="647" t="s">
        <v>76</v>
      </c>
      <c r="G5" s="645" t="s">
        <v>1196</v>
      </c>
    </row>
    <row r="6" spans="1:6" ht="12.75">
      <c r="A6" s="5"/>
      <c r="B6" s="5"/>
      <c r="C6" s="5"/>
      <c r="D6" s="5"/>
      <c r="E6" s="5"/>
      <c r="F6" s="5"/>
    </row>
    <row r="7" spans="1:7" ht="12.75">
      <c r="A7" s="79">
        <v>1910</v>
      </c>
      <c r="B7" s="394">
        <v>9667</v>
      </c>
      <c r="C7" s="376">
        <v>31380</v>
      </c>
      <c r="D7" s="380">
        <v>2112</v>
      </c>
      <c r="E7" s="146">
        <v>218</v>
      </c>
      <c r="F7" s="376">
        <v>210</v>
      </c>
      <c r="G7" s="561">
        <v>7</v>
      </c>
    </row>
    <row r="8" spans="1:7" ht="12.75">
      <c r="A8" s="79">
        <v>1920</v>
      </c>
      <c r="B8" s="394">
        <v>14616</v>
      </c>
      <c r="C8" s="376">
        <v>45550</v>
      </c>
      <c r="D8" s="380">
        <v>2070</v>
      </c>
      <c r="E8" s="146">
        <v>142</v>
      </c>
      <c r="F8" s="376">
        <v>548</v>
      </c>
      <c r="G8" s="561">
        <v>12</v>
      </c>
    </row>
    <row r="9" spans="1:7" ht="12.75">
      <c r="A9" s="79">
        <v>1930</v>
      </c>
      <c r="B9" s="394">
        <v>26059</v>
      </c>
      <c r="C9" s="376">
        <v>53948</v>
      </c>
      <c r="D9" s="380">
        <v>2504</v>
      </c>
      <c r="E9" s="146">
        <v>96</v>
      </c>
      <c r="F9" s="376">
        <v>546</v>
      </c>
      <c r="G9" s="561">
        <v>10</v>
      </c>
    </row>
    <row r="10" spans="1:7" ht="12.75">
      <c r="A10" s="79">
        <v>1940</v>
      </c>
      <c r="B10" s="394">
        <v>51669</v>
      </c>
      <c r="C10" s="376">
        <v>66569</v>
      </c>
      <c r="D10" s="380">
        <v>4659</v>
      </c>
      <c r="E10" s="146">
        <v>90</v>
      </c>
      <c r="F10" s="376">
        <v>906</v>
      </c>
      <c r="G10" s="561">
        <v>14</v>
      </c>
    </row>
    <row r="11" spans="1:7" ht="12.75">
      <c r="A11" s="79">
        <v>1950</v>
      </c>
      <c r="B11" s="394">
        <v>58995</v>
      </c>
      <c r="C11" s="376">
        <v>94520</v>
      </c>
      <c r="D11" s="380">
        <v>5446</v>
      </c>
      <c r="E11" s="146">
        <v>92</v>
      </c>
      <c r="F11" s="376">
        <v>1112</v>
      </c>
      <c r="G11" s="561">
        <v>12</v>
      </c>
    </row>
    <row r="12" spans="1:7" ht="12.75">
      <c r="A12" s="79">
        <v>1960</v>
      </c>
      <c r="B12" s="394">
        <v>65156</v>
      </c>
      <c r="C12" s="376">
        <v>128528</v>
      </c>
      <c r="D12" s="380">
        <v>5098</v>
      </c>
      <c r="E12" s="146">
        <v>78</v>
      </c>
      <c r="F12" s="376">
        <v>1324</v>
      </c>
      <c r="G12" s="561">
        <v>10</v>
      </c>
    </row>
    <row r="13" spans="1:7" ht="12.75">
      <c r="A13" s="79">
        <v>1970</v>
      </c>
      <c r="B13" s="394">
        <v>98016</v>
      </c>
      <c r="C13" s="376">
        <v>166596</v>
      </c>
      <c r="D13" s="380">
        <v>7312</v>
      </c>
      <c r="E13" s="146">
        <v>75</v>
      </c>
      <c r="F13" s="376">
        <v>2452</v>
      </c>
      <c r="G13" s="561">
        <v>15</v>
      </c>
    </row>
    <row r="14" spans="1:7" ht="12.75">
      <c r="A14" s="79">
        <v>1980</v>
      </c>
      <c r="B14" s="394">
        <v>150166</v>
      </c>
      <c r="C14" s="376">
        <v>210085</v>
      </c>
      <c r="D14" s="380">
        <v>9148</v>
      </c>
      <c r="E14" s="146">
        <v>61</v>
      </c>
      <c r="F14" s="376">
        <v>4144</v>
      </c>
      <c r="G14" s="561">
        <v>20</v>
      </c>
    </row>
    <row r="15" spans="1:7" ht="12.75">
      <c r="A15" s="79">
        <v>1990</v>
      </c>
      <c r="B15" s="394">
        <v>183984</v>
      </c>
      <c r="C15" s="376">
        <v>244799</v>
      </c>
      <c r="D15" s="380">
        <v>10180</v>
      </c>
      <c r="E15" s="146">
        <v>55</v>
      </c>
      <c r="F15" s="376">
        <v>5396</v>
      </c>
      <c r="G15" s="561">
        <v>22</v>
      </c>
    </row>
    <row r="16" spans="1:7" ht="12.75">
      <c r="A16" s="79">
        <v>2000</v>
      </c>
      <c r="B16" s="394">
        <v>221280</v>
      </c>
      <c r="C16" s="376">
        <v>262827</v>
      </c>
      <c r="D16" s="380">
        <v>9220</v>
      </c>
      <c r="E16" s="146">
        <v>41.666666666666664</v>
      </c>
      <c r="F16" s="376">
        <v>4668</v>
      </c>
      <c r="G16" s="561">
        <v>17.760732344850414</v>
      </c>
    </row>
    <row r="17" spans="1:7" ht="12.75">
      <c r="A17" s="798"/>
      <c r="B17" s="717"/>
      <c r="C17" s="717"/>
      <c r="D17" s="717"/>
      <c r="E17" s="717"/>
      <c r="F17" s="717"/>
      <c r="G17" s="716"/>
    </row>
    <row r="19" ht="12.75">
      <c r="A19" s="35" t="s">
        <v>1195</v>
      </c>
    </row>
    <row r="20" ht="12.75">
      <c r="A20" s="141" t="s">
        <v>1194</v>
      </c>
    </row>
    <row r="21" ht="12.75">
      <c r="A21" s="141" t="s">
        <v>1193</v>
      </c>
    </row>
    <row r="22" ht="12.75">
      <c r="A22" s="715" t="s">
        <v>1192</v>
      </c>
    </row>
    <row r="23" ht="12.75">
      <c r="A23" s="37" t="s">
        <v>1191</v>
      </c>
    </row>
    <row r="24" ht="12.75">
      <c r="A24" s="37" t="s">
        <v>1190</v>
      </c>
    </row>
    <row r="25" ht="12.75">
      <c r="A25" s="35" t="s">
        <v>1189</v>
      </c>
    </row>
    <row r="26" ht="12.75">
      <c r="A26" s="35" t="s">
        <v>1188</v>
      </c>
    </row>
    <row r="27" ht="12.75">
      <c r="A27" s="37" t="s">
        <v>1187</v>
      </c>
    </row>
    <row r="28" ht="12.75">
      <c r="A28" s="797" t="s">
        <v>1186</v>
      </c>
    </row>
    <row r="29" ht="12.75">
      <c r="A29" s="797" t="s">
        <v>1185</v>
      </c>
    </row>
    <row r="30" ht="12.75">
      <c r="A30" s="131" t="s">
        <v>1184</v>
      </c>
    </row>
    <row r="31" ht="12.75">
      <c r="A31" s="131" t="s">
        <v>1183</v>
      </c>
    </row>
    <row r="32" ht="12.75">
      <c r="A32" s="131" t="s">
        <v>1182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43.xml><?xml version="1.0" encoding="utf-8"?>
<worksheet xmlns="http://schemas.openxmlformats.org/spreadsheetml/2006/main" xmlns:r="http://schemas.openxmlformats.org/officeDocument/2006/relationships">
  <dimension ref="A1:E23"/>
  <sheetViews>
    <sheetView zoomScalePageLayoutView="0" workbookViewId="0" topLeftCell="A1">
      <selection activeCell="A1" sqref="A1"/>
    </sheetView>
  </sheetViews>
  <sheetFormatPr defaultColWidth="9.140625" defaultRowHeight="12.75"/>
  <cols>
    <col min="1" max="1" width="31.7109375" style="0" customWidth="1"/>
    <col min="2" max="5" width="12.7109375" style="0" customWidth="1"/>
  </cols>
  <sheetData>
    <row r="1" spans="1:5" s="70" customFormat="1" ht="15.75">
      <c r="A1" s="71" t="s">
        <v>1214</v>
      </c>
      <c r="B1" s="158"/>
      <c r="C1" s="158"/>
      <c r="D1" s="158"/>
      <c r="E1" s="158"/>
    </row>
    <row r="2" spans="1:5" s="70" customFormat="1" ht="12.75" customHeight="1">
      <c r="A2" s="71"/>
      <c r="B2" s="158"/>
      <c r="C2" s="158"/>
      <c r="D2" s="158"/>
      <c r="E2" s="158"/>
    </row>
    <row r="3" spans="1:5" ht="12.75">
      <c r="A3" s="14" t="s">
        <v>8</v>
      </c>
      <c r="B3" s="14"/>
      <c r="C3" s="14"/>
      <c r="D3" s="14"/>
      <c r="E3" s="14"/>
    </row>
    <row r="4" ht="12.75" customHeight="1" thickBot="1">
      <c r="A4" s="300"/>
    </row>
    <row r="5" spans="1:5" s="63" customFormat="1" ht="24" customHeight="1" thickTop="1">
      <c r="A5" s="647" t="s">
        <v>60</v>
      </c>
      <c r="B5" s="646">
        <v>2008</v>
      </c>
      <c r="C5" s="646">
        <v>2009</v>
      </c>
      <c r="D5" s="646">
        <v>2010</v>
      </c>
      <c r="E5" s="810">
        <v>2011</v>
      </c>
    </row>
    <row r="6" spans="1:4" ht="12.75" customHeight="1">
      <c r="A6" s="5"/>
      <c r="B6" s="126"/>
      <c r="C6" s="126"/>
      <c r="D6" s="126"/>
    </row>
    <row r="7" spans="1:4" ht="12.75">
      <c r="A7" s="399" t="s">
        <v>1213</v>
      </c>
      <c r="B7" s="126"/>
      <c r="C7" s="126"/>
      <c r="D7" s="126"/>
    </row>
    <row r="8" spans="1:4" ht="12.75" customHeight="1">
      <c r="A8" s="5"/>
      <c r="B8" s="126"/>
      <c r="C8" s="126"/>
      <c r="D8" s="126"/>
    </row>
    <row r="9" spans="1:5" ht="12.75">
      <c r="A9" s="5" t="s">
        <v>76</v>
      </c>
      <c r="B9" s="807">
        <v>25464</v>
      </c>
      <c r="C9" s="807">
        <v>23169</v>
      </c>
      <c r="D9" s="807">
        <v>23918</v>
      </c>
      <c r="E9" s="523">
        <v>24177</v>
      </c>
    </row>
    <row r="10" spans="1:5" ht="12.75">
      <c r="A10" s="5" t="s">
        <v>107</v>
      </c>
      <c r="B10" s="804">
        <v>48.9</v>
      </c>
      <c r="C10" s="804">
        <v>50.5</v>
      </c>
      <c r="D10" s="804">
        <v>50.1</v>
      </c>
      <c r="E10" s="803">
        <v>49.6</v>
      </c>
    </row>
    <row r="11" spans="1:5" ht="12.75">
      <c r="A11" s="5" t="s">
        <v>1212</v>
      </c>
      <c r="B11" s="804"/>
      <c r="C11" s="804"/>
      <c r="D11" s="804"/>
      <c r="E11" s="803"/>
    </row>
    <row r="12" spans="1:5" ht="12.75">
      <c r="A12" s="593" t="s">
        <v>1211</v>
      </c>
      <c r="B12" s="804">
        <v>33.7</v>
      </c>
      <c r="C12" s="804">
        <v>34.1</v>
      </c>
      <c r="D12" s="804">
        <v>33.5</v>
      </c>
      <c r="E12" s="803">
        <v>32.6</v>
      </c>
    </row>
    <row r="13" spans="1:5" ht="12.75">
      <c r="A13" s="593" t="s">
        <v>1210</v>
      </c>
      <c r="B13" s="804">
        <v>4.2</v>
      </c>
      <c r="C13" s="804">
        <v>4.8</v>
      </c>
      <c r="D13" s="804">
        <v>4.6</v>
      </c>
      <c r="E13" s="803">
        <v>4.2</v>
      </c>
    </row>
    <row r="14" spans="1:5" ht="12.75">
      <c r="A14" s="593" t="s">
        <v>1209</v>
      </c>
      <c r="B14" s="804">
        <v>62.1</v>
      </c>
      <c r="C14" s="804">
        <v>61.1</v>
      </c>
      <c r="D14" s="804">
        <v>61.9</v>
      </c>
      <c r="E14" s="803">
        <v>63.2</v>
      </c>
    </row>
    <row r="15" spans="1:5" ht="12.75">
      <c r="A15" s="5" t="s">
        <v>366</v>
      </c>
      <c r="B15" s="809"/>
      <c r="C15" s="809"/>
      <c r="D15" s="809"/>
      <c r="E15" s="808"/>
    </row>
    <row r="16" spans="1:5" ht="12.75">
      <c r="A16" s="593" t="s">
        <v>1207</v>
      </c>
      <c r="B16" s="807">
        <v>33</v>
      </c>
      <c r="C16" s="807">
        <v>33</v>
      </c>
      <c r="D16" s="807">
        <v>33</v>
      </c>
      <c r="E16" s="523">
        <v>34</v>
      </c>
    </row>
    <row r="17" spans="1:5" ht="12.75">
      <c r="A17" s="593" t="s">
        <v>1206</v>
      </c>
      <c r="B17" s="807">
        <v>30</v>
      </c>
      <c r="C17" s="807">
        <v>31</v>
      </c>
      <c r="D17" s="807">
        <v>31</v>
      </c>
      <c r="E17" s="523">
        <v>31</v>
      </c>
    </row>
    <row r="18" spans="1:5" ht="12.75">
      <c r="A18" s="5" t="s">
        <v>1208</v>
      </c>
      <c r="B18" s="806"/>
      <c r="C18" s="806"/>
      <c r="D18" s="806"/>
      <c r="E18" s="805"/>
    </row>
    <row r="19" spans="1:5" ht="12.75">
      <c r="A19" s="593" t="s">
        <v>1207</v>
      </c>
      <c r="B19" s="804">
        <v>35.9</v>
      </c>
      <c r="C19" s="804">
        <v>35.9</v>
      </c>
      <c r="D19" s="804">
        <v>36</v>
      </c>
      <c r="E19" s="803">
        <v>36.8</v>
      </c>
    </row>
    <row r="20" spans="1:5" ht="12.75">
      <c r="A20" s="593" t="s">
        <v>1206</v>
      </c>
      <c r="B20" s="804">
        <v>34.9</v>
      </c>
      <c r="C20" s="804">
        <v>34.6</v>
      </c>
      <c r="D20" s="804">
        <v>34.3</v>
      </c>
      <c r="E20" s="803">
        <v>35.3</v>
      </c>
    </row>
    <row r="21" spans="1:5" ht="12.75" customHeight="1">
      <c r="A21" s="9"/>
      <c r="B21" s="113"/>
      <c r="C21" s="113"/>
      <c r="D21" s="113"/>
      <c r="E21" s="10"/>
    </row>
    <row r="22" spans="2:5" ht="12.75" customHeight="1">
      <c r="B22" s="802"/>
      <c r="C22" s="802"/>
      <c r="D22" s="802"/>
      <c r="E22" s="802"/>
    </row>
    <row r="23" ht="12.75">
      <c r="A23" s="36" t="s">
        <v>1205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44.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
    </sheetView>
  </sheetViews>
  <sheetFormatPr defaultColWidth="9.140625" defaultRowHeight="12.75"/>
  <cols>
    <col min="1" max="1" width="33.140625" style="0" customWidth="1"/>
    <col min="2" max="2" width="14.140625" style="0" customWidth="1"/>
    <col min="3" max="4" width="18.140625" style="0" customWidth="1"/>
  </cols>
  <sheetData>
    <row r="1" spans="1:4" ht="15.75" customHeight="1">
      <c r="A1" s="836" t="s">
        <v>1233</v>
      </c>
      <c r="B1" s="835"/>
      <c r="C1" s="835"/>
      <c r="D1" s="835"/>
    </row>
    <row r="2" spans="1:4" ht="15.75">
      <c r="A2" s="834" t="s">
        <v>1232</v>
      </c>
      <c r="B2" s="830"/>
      <c r="C2" s="830"/>
      <c r="D2" s="830"/>
    </row>
    <row r="3" spans="1:4" ht="12.75" customHeight="1">
      <c r="A3" s="831"/>
      <c r="B3" s="830"/>
      <c r="C3" s="829"/>
      <c r="D3" s="830"/>
    </row>
    <row r="4" spans="1:4" ht="12.75" customHeight="1">
      <c r="A4" s="833" t="s">
        <v>8</v>
      </c>
      <c r="B4" s="832"/>
      <c r="C4" s="832"/>
      <c r="D4" s="832"/>
    </row>
    <row r="5" spans="1:4" ht="12.75" customHeight="1" thickBot="1">
      <c r="A5" s="831"/>
      <c r="B5" s="830"/>
      <c r="C5" s="829"/>
      <c r="D5" s="828" t="s">
        <v>3</v>
      </c>
    </row>
    <row r="6" spans="1:4" ht="44.25" customHeight="1" thickTop="1">
      <c r="A6" s="107" t="s">
        <v>1231</v>
      </c>
      <c r="B6" s="827" t="s">
        <v>86</v>
      </c>
      <c r="C6" s="826" t="s">
        <v>1230</v>
      </c>
      <c r="D6" s="825" t="s">
        <v>1229</v>
      </c>
    </row>
    <row r="7" spans="1:4" ht="12.75">
      <c r="A7" s="5"/>
      <c r="B7" s="824"/>
      <c r="C7" s="5"/>
      <c r="D7" s="104"/>
    </row>
    <row r="8" spans="1:4" ht="12.75">
      <c r="A8" s="819" t="s">
        <v>1228</v>
      </c>
      <c r="B8" s="823">
        <f>B11+B12+B14</f>
        <v>24177</v>
      </c>
      <c r="C8" s="822">
        <f>C11+C12+C14</f>
        <v>8907</v>
      </c>
      <c r="D8" s="821">
        <f>D11+D12+D14</f>
        <v>15270</v>
      </c>
    </row>
    <row r="9" spans="1:4" ht="12.75">
      <c r="A9" s="5"/>
      <c r="B9" s="814"/>
      <c r="C9" s="632"/>
      <c r="D9" s="815"/>
    </row>
    <row r="10" spans="1:4" ht="12.75">
      <c r="A10" s="5" t="s">
        <v>1227</v>
      </c>
      <c r="B10" s="521"/>
      <c r="C10" s="632"/>
      <c r="D10" s="813"/>
    </row>
    <row r="11" spans="1:4" ht="12.75">
      <c r="A11" s="429" t="s">
        <v>1226</v>
      </c>
      <c r="B11" s="814">
        <f>C11+D11</f>
        <v>14855</v>
      </c>
      <c r="C11" s="632">
        <v>3500</v>
      </c>
      <c r="D11" s="813">
        <v>11355</v>
      </c>
    </row>
    <row r="12" spans="1:4" ht="12.75">
      <c r="A12" s="429" t="s">
        <v>1225</v>
      </c>
      <c r="B12" s="814">
        <f>C12+D12</f>
        <v>6698</v>
      </c>
      <c r="C12" s="820">
        <v>4320</v>
      </c>
      <c r="D12" s="813">
        <v>2378</v>
      </c>
    </row>
    <row r="13" spans="1:4" ht="12.75">
      <c r="A13" s="819" t="s">
        <v>1224</v>
      </c>
      <c r="B13" s="818">
        <f>B12/(B8-B14)*100</f>
        <v>31.076880248689275</v>
      </c>
      <c r="C13" s="817">
        <v>55.2</v>
      </c>
      <c r="D13" s="816">
        <v>17.3</v>
      </c>
    </row>
    <row r="14" spans="1:4" ht="12.75">
      <c r="A14" s="429" t="s">
        <v>1223</v>
      </c>
      <c r="B14" s="814">
        <f>C14+D14</f>
        <v>2624</v>
      </c>
      <c r="C14" s="632">
        <v>1087</v>
      </c>
      <c r="D14" s="813">
        <v>1537</v>
      </c>
    </row>
    <row r="15" spans="1:4" ht="12.75">
      <c r="A15" s="5"/>
      <c r="B15" s="814"/>
      <c r="C15" s="524"/>
      <c r="D15" s="815"/>
    </row>
    <row r="16" spans="1:4" ht="12.75">
      <c r="A16" s="5" t="s">
        <v>1222</v>
      </c>
      <c r="B16" s="814"/>
      <c r="C16" s="632"/>
      <c r="D16" s="813"/>
    </row>
    <row r="17" spans="1:4" ht="12.75">
      <c r="A17" s="429" t="s">
        <v>1221</v>
      </c>
      <c r="B17" s="814">
        <f>C17+D17</f>
        <v>3239</v>
      </c>
      <c r="C17" s="632">
        <v>2836</v>
      </c>
      <c r="D17" s="813">
        <v>403</v>
      </c>
    </row>
    <row r="18" spans="1:4" ht="12.75">
      <c r="A18" s="429" t="s">
        <v>1220</v>
      </c>
      <c r="B18" s="814">
        <f>C18+D18</f>
        <v>20938</v>
      </c>
      <c r="C18" s="632">
        <v>6071</v>
      </c>
      <c r="D18" s="813">
        <v>14867</v>
      </c>
    </row>
    <row r="19" spans="1:4" ht="12.75">
      <c r="A19" s="9"/>
      <c r="B19" s="812"/>
      <c r="C19" s="657"/>
      <c r="D19" s="97"/>
    </row>
    <row r="21" ht="12.75">
      <c r="A21" s="141" t="s">
        <v>1219</v>
      </c>
    </row>
    <row r="22" ht="12.75">
      <c r="A22" s="811" t="s">
        <v>1218</v>
      </c>
    </row>
    <row r="23" ht="12.75">
      <c r="A23" s="141" t="s">
        <v>1217</v>
      </c>
    </row>
    <row r="24" ht="12.75">
      <c r="A24" s="141" t="s">
        <v>128</v>
      </c>
    </row>
    <row r="25" ht="12.75">
      <c r="A25" s="141" t="s">
        <v>1216</v>
      </c>
    </row>
    <row r="26" ht="12.75">
      <c r="A26" s="811" t="s">
        <v>1215</v>
      </c>
    </row>
    <row r="27" ht="12.75">
      <c r="A27" s="141" t="s">
        <v>81</v>
      </c>
    </row>
    <row r="29" ht="12.75">
      <c r="A29" s="364" t="s">
        <v>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45.xml><?xml version="1.0" encoding="utf-8"?>
<worksheet xmlns="http://schemas.openxmlformats.org/spreadsheetml/2006/main" xmlns:r="http://schemas.openxmlformats.org/officeDocument/2006/relationships">
  <dimension ref="A1:G48"/>
  <sheetViews>
    <sheetView zoomScalePageLayoutView="0" workbookViewId="0" topLeftCell="A1">
      <selection activeCell="A1" sqref="A1"/>
    </sheetView>
  </sheetViews>
  <sheetFormatPr defaultColWidth="9.140625" defaultRowHeight="12.75"/>
  <cols>
    <col min="1" max="1" width="19.8515625" style="0" customWidth="1"/>
    <col min="2" max="7" width="10.7109375" style="0" customWidth="1"/>
  </cols>
  <sheetData>
    <row r="1" spans="1:7" ht="15.75" customHeight="1">
      <c r="A1" s="71" t="s">
        <v>1265</v>
      </c>
      <c r="B1" s="14"/>
      <c r="C1" s="14"/>
      <c r="D1" s="14"/>
      <c r="E1" s="14"/>
      <c r="F1" s="14"/>
      <c r="G1" s="14"/>
    </row>
    <row r="2" spans="1:7" ht="12.75" customHeight="1">
      <c r="A2" s="847"/>
      <c r="B2" s="622"/>
      <c r="C2" s="622"/>
      <c r="D2" s="622"/>
      <c r="E2" s="622"/>
      <c r="F2" s="622"/>
      <c r="G2" s="622"/>
    </row>
    <row r="3" spans="1:7" ht="12.75" customHeight="1">
      <c r="A3" s="848" t="s">
        <v>78</v>
      </c>
      <c r="B3" s="622"/>
      <c r="C3" s="622"/>
      <c r="D3" s="622"/>
      <c r="E3" s="622"/>
      <c r="F3" s="622"/>
      <c r="G3" s="622"/>
    </row>
    <row r="4" spans="1:7" ht="12.75" customHeight="1" thickBot="1">
      <c r="A4" s="847"/>
      <c r="B4" s="622"/>
      <c r="C4" s="622"/>
      <c r="D4" s="622"/>
      <c r="E4" s="622"/>
      <c r="F4" s="622"/>
      <c r="G4" s="622"/>
    </row>
    <row r="5" spans="1:7" s="63" customFormat="1" ht="24" customHeight="1" thickTop="1">
      <c r="A5" s="640"/>
      <c r="B5" s="846"/>
      <c r="C5" s="846"/>
      <c r="D5" s="846"/>
      <c r="E5" s="639" t="s">
        <v>865</v>
      </c>
      <c r="F5" s="845"/>
      <c r="G5" s="845"/>
    </row>
    <row r="6" spans="1:7" s="63" customFormat="1" ht="24" customHeight="1">
      <c r="A6" s="647" t="s">
        <v>60</v>
      </c>
      <c r="B6" s="647">
        <v>2000</v>
      </c>
      <c r="C6" s="647">
        <v>2010</v>
      </c>
      <c r="D6" s="647">
        <v>2011</v>
      </c>
      <c r="E6" s="844">
        <v>2000</v>
      </c>
      <c r="F6" s="844">
        <v>2010</v>
      </c>
      <c r="G6" s="844">
        <v>2011</v>
      </c>
    </row>
    <row r="7" spans="1:7" ht="12.75">
      <c r="A7" s="5"/>
      <c r="B7" s="5"/>
      <c r="C7" s="5"/>
      <c r="D7" s="5"/>
      <c r="E7" s="104"/>
      <c r="F7" s="104"/>
      <c r="G7" s="104"/>
    </row>
    <row r="8" spans="1:7" ht="12.75">
      <c r="A8" s="5" t="s">
        <v>1264</v>
      </c>
      <c r="B8" s="482">
        <v>216077</v>
      </c>
      <c r="C8" s="843" t="s">
        <v>1263</v>
      </c>
      <c r="D8" s="842" t="s">
        <v>1262</v>
      </c>
      <c r="E8" s="840">
        <v>100</v>
      </c>
      <c r="F8" s="840">
        <v>100</v>
      </c>
      <c r="G8" s="840">
        <v>100</v>
      </c>
    </row>
    <row r="9" spans="1:7" ht="12.75">
      <c r="A9" s="5"/>
      <c r="B9" s="482"/>
      <c r="C9" s="482"/>
      <c r="D9" s="482"/>
      <c r="E9" s="840"/>
      <c r="F9" s="840"/>
      <c r="G9" s="840"/>
    </row>
    <row r="10" spans="1:7" ht="12.75">
      <c r="A10" s="5" t="s">
        <v>1261</v>
      </c>
      <c r="B10" s="482">
        <v>8365</v>
      </c>
      <c r="C10" s="754" t="s">
        <v>1260</v>
      </c>
      <c r="D10" s="754" t="s">
        <v>1260</v>
      </c>
      <c r="E10" s="840">
        <v>3.871305136594825</v>
      </c>
      <c r="F10" s="841" t="s">
        <v>1161</v>
      </c>
      <c r="G10" s="841" t="s">
        <v>1161</v>
      </c>
    </row>
    <row r="11" spans="1:7" ht="12.75">
      <c r="A11" s="593" t="s">
        <v>1259</v>
      </c>
      <c r="B11" s="482">
        <v>4707</v>
      </c>
      <c r="C11" s="198" t="s">
        <v>1008</v>
      </c>
      <c r="D11" s="198" t="s">
        <v>1008</v>
      </c>
      <c r="E11" s="840">
        <v>2.1783901109326766</v>
      </c>
      <c r="F11" s="841" t="s">
        <v>1161</v>
      </c>
      <c r="G11" s="841" t="s">
        <v>1161</v>
      </c>
    </row>
    <row r="12" spans="1:7" ht="12.75">
      <c r="A12" s="593" t="s">
        <v>1258</v>
      </c>
      <c r="B12" s="482">
        <v>3658</v>
      </c>
      <c r="C12" s="524">
        <v>3757</v>
      </c>
      <c r="D12" s="524">
        <v>3849</v>
      </c>
      <c r="E12" s="840">
        <v>1.6929150256621481</v>
      </c>
      <c r="F12" s="839">
        <v>1.6742275024286772</v>
      </c>
      <c r="G12" s="839">
        <v>1.676094425646988</v>
      </c>
    </row>
    <row r="13" spans="1:7" ht="12.75">
      <c r="A13" s="642" t="s">
        <v>1257</v>
      </c>
      <c r="B13" s="482">
        <v>2574</v>
      </c>
      <c r="C13" s="524">
        <v>2672</v>
      </c>
      <c r="D13" s="524">
        <v>2676</v>
      </c>
      <c r="E13" s="840">
        <v>1.1912420109498003</v>
      </c>
      <c r="F13" s="839">
        <v>1.190720225309935</v>
      </c>
      <c r="G13" s="839">
        <v>1.165297137706246</v>
      </c>
    </row>
    <row r="14" spans="1:7" ht="12.75">
      <c r="A14" s="642" t="s">
        <v>1256</v>
      </c>
      <c r="B14" s="482">
        <v>1084</v>
      </c>
      <c r="C14" s="524">
        <v>1085</v>
      </c>
      <c r="D14" s="524">
        <v>1173</v>
      </c>
      <c r="E14" s="840">
        <v>0.5016730147123479</v>
      </c>
      <c r="F14" s="839">
        <v>0.4835072771187422</v>
      </c>
      <c r="G14" s="839">
        <v>0.5107972879407423</v>
      </c>
    </row>
    <row r="15" spans="1:7" ht="12.75">
      <c r="A15" s="9"/>
      <c r="B15" s="9"/>
      <c r="C15" s="9"/>
      <c r="D15" s="9"/>
      <c r="E15" s="97"/>
      <c r="F15" s="97"/>
      <c r="G15" s="97"/>
    </row>
    <row r="17" ht="12.75">
      <c r="A17" s="141" t="s">
        <v>204</v>
      </c>
    </row>
    <row r="18" ht="12.75">
      <c r="A18" s="141" t="s">
        <v>1255</v>
      </c>
    </row>
    <row r="19" ht="12.75">
      <c r="A19" s="37" t="s">
        <v>1254</v>
      </c>
    </row>
    <row r="20" ht="12.75">
      <c r="A20" s="37" t="s">
        <v>1253</v>
      </c>
    </row>
    <row r="21" ht="12.75">
      <c r="A21" s="37" t="s">
        <v>1252</v>
      </c>
    </row>
    <row r="22" ht="12.75">
      <c r="A22" s="37" t="s">
        <v>1251</v>
      </c>
    </row>
    <row r="23" ht="12.75">
      <c r="A23" s="37" t="s">
        <v>1250</v>
      </c>
    </row>
    <row r="24" ht="12.75">
      <c r="A24" s="37" t="s">
        <v>1249</v>
      </c>
    </row>
    <row r="25" spans="2:4" ht="12.75" hidden="1">
      <c r="B25" s="838" t="s">
        <v>1248</v>
      </c>
      <c r="C25" s="838" t="s">
        <v>1248</v>
      </c>
      <c r="D25" s="838" t="s">
        <v>1248</v>
      </c>
    </row>
    <row r="26" spans="2:4" ht="12.75" hidden="1">
      <c r="B26" t="s">
        <v>1247</v>
      </c>
      <c r="C26" t="s">
        <v>1247</v>
      </c>
      <c r="D26" t="s">
        <v>1247</v>
      </c>
    </row>
    <row r="27" spans="2:4" ht="12.75" hidden="1">
      <c r="B27" s="838"/>
      <c r="C27" s="838"/>
      <c r="D27" s="838"/>
    </row>
    <row r="28" ht="12.75" hidden="1"/>
    <row r="29" ht="12.75" hidden="1"/>
    <row r="30" ht="12.75" hidden="1"/>
    <row r="31" ht="12.75" hidden="1"/>
    <row r="32" ht="12.75" hidden="1"/>
    <row r="33" ht="12.75" hidden="1"/>
    <row r="34" ht="12.75" hidden="1"/>
    <row r="35" ht="12.75" hidden="1"/>
    <row r="36" ht="12.75" hidden="1">
      <c r="A36" s="332" t="s">
        <v>1246</v>
      </c>
    </row>
    <row r="37" ht="12.75" hidden="1">
      <c r="A37" s="332" t="s">
        <v>1245</v>
      </c>
    </row>
    <row r="38" ht="12.75" hidden="1">
      <c r="A38" s="332" t="s">
        <v>1244</v>
      </c>
    </row>
    <row r="39" ht="12.75" hidden="1">
      <c r="A39" s="332" t="s">
        <v>1243</v>
      </c>
    </row>
    <row r="40" ht="12.75" hidden="1">
      <c r="A40" s="332" t="s">
        <v>1242</v>
      </c>
    </row>
    <row r="41" ht="12.75" hidden="1">
      <c r="A41" s="332" t="s">
        <v>1241</v>
      </c>
    </row>
    <row r="42" ht="12.75">
      <c r="A42" s="37" t="s">
        <v>1240</v>
      </c>
    </row>
    <row r="43" ht="12.75">
      <c r="A43" s="837" t="s">
        <v>1239</v>
      </c>
    </row>
    <row r="44" ht="12.75">
      <c r="A44" s="37" t="s">
        <v>1238</v>
      </c>
    </row>
    <row r="45" ht="12.75">
      <c r="A45" s="37" t="s">
        <v>1237</v>
      </c>
    </row>
    <row r="46" ht="12.75">
      <c r="A46" s="37" t="s">
        <v>1236</v>
      </c>
    </row>
    <row r="47" ht="12.75">
      <c r="A47" s="37" t="s">
        <v>1235</v>
      </c>
    </row>
    <row r="48" ht="12.75">
      <c r="A48" s="37" t="s">
        <v>1234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5.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
    </sheetView>
  </sheetViews>
  <sheetFormatPr defaultColWidth="9.140625" defaultRowHeight="12.75"/>
  <cols>
    <col min="1" max="1" width="15.7109375" style="0" customWidth="1"/>
    <col min="2" max="6" width="13.57421875" style="0" customWidth="1"/>
  </cols>
  <sheetData>
    <row r="1" spans="1:6" ht="15.75">
      <c r="A1" s="96" t="s">
        <v>80</v>
      </c>
      <c r="B1" s="95"/>
      <c r="C1" s="95"/>
      <c r="D1" s="95"/>
      <c r="E1" s="95"/>
      <c r="F1" s="95"/>
    </row>
    <row r="2" spans="1:6" ht="15.75">
      <c r="A2" s="96" t="s">
        <v>79</v>
      </c>
      <c r="B2" s="95"/>
      <c r="C2" s="95"/>
      <c r="D2" s="95"/>
      <c r="E2" s="95"/>
      <c r="F2" s="95"/>
    </row>
    <row r="4" spans="1:6" ht="12.75">
      <c r="A4" s="14" t="s">
        <v>78</v>
      </c>
      <c r="B4" s="14"/>
      <c r="C4" s="14"/>
      <c r="D4" s="14"/>
      <c r="E4" s="14"/>
      <c r="F4" s="14"/>
    </row>
    <row r="5" ht="13.5" thickBot="1">
      <c r="F5" s="72"/>
    </row>
    <row r="6" spans="1:6" s="90" customFormat="1" ht="24" customHeight="1" thickTop="1">
      <c r="A6" s="92"/>
      <c r="B6" s="94" t="s">
        <v>77</v>
      </c>
      <c r="C6" s="93"/>
      <c r="D6" s="92"/>
      <c r="E6" s="92"/>
      <c r="F6" s="91"/>
    </row>
    <row r="7" spans="1:6" s="2" customFormat="1" ht="45" customHeight="1">
      <c r="A7" s="4" t="s">
        <v>22</v>
      </c>
      <c r="B7" s="4" t="s">
        <v>76</v>
      </c>
      <c r="C7" s="89" t="s">
        <v>75</v>
      </c>
      <c r="D7" s="4" t="s">
        <v>53</v>
      </c>
      <c r="E7" s="4" t="s">
        <v>74</v>
      </c>
      <c r="F7" s="3" t="s">
        <v>73</v>
      </c>
    </row>
    <row r="8" spans="1:6" s="2" customFormat="1" ht="12.75" customHeight="1">
      <c r="A8" s="87"/>
      <c r="B8" s="87"/>
      <c r="C8" s="88"/>
      <c r="D8" s="87"/>
      <c r="E8" s="87"/>
      <c r="F8" s="86"/>
    </row>
    <row r="9" spans="1:6" ht="12.75">
      <c r="A9" s="79">
        <v>2000</v>
      </c>
      <c r="B9" s="85">
        <v>22240</v>
      </c>
      <c r="C9" s="84">
        <v>18.32686591639686</v>
      </c>
      <c r="D9" s="83">
        <v>17514</v>
      </c>
      <c r="E9" s="82">
        <v>825</v>
      </c>
      <c r="F9" s="81">
        <v>3901</v>
      </c>
    </row>
    <row r="10" spans="1:6" ht="12.75">
      <c r="A10" s="79">
        <v>2001</v>
      </c>
      <c r="B10" s="85">
        <v>21764</v>
      </c>
      <c r="C10" s="84">
        <v>17.752792124951466</v>
      </c>
      <c r="D10" s="83">
        <v>17043</v>
      </c>
      <c r="E10" s="82">
        <v>759</v>
      </c>
      <c r="F10" s="81">
        <v>3962</v>
      </c>
    </row>
    <row r="11" spans="1:6" ht="12.75">
      <c r="A11" s="79">
        <v>2002</v>
      </c>
      <c r="B11" s="85">
        <v>22172</v>
      </c>
      <c r="C11" s="84">
        <v>17.886227395162845</v>
      </c>
      <c r="D11" s="83">
        <v>17444</v>
      </c>
      <c r="E11" s="82">
        <v>831</v>
      </c>
      <c r="F11" s="81">
        <v>3897</v>
      </c>
    </row>
    <row r="12" spans="1:6" ht="12.75">
      <c r="A12" s="79">
        <v>2003</v>
      </c>
      <c r="B12" s="85">
        <v>22509</v>
      </c>
      <c r="C12" s="84">
        <v>17.99059108630912</v>
      </c>
      <c r="D12" s="83">
        <v>18066</v>
      </c>
      <c r="E12" s="82">
        <v>862</v>
      </c>
      <c r="F12" s="81">
        <v>3581</v>
      </c>
    </row>
    <row r="13" spans="1:6" ht="12.75">
      <c r="A13" s="79">
        <v>2004</v>
      </c>
      <c r="B13" s="85">
        <v>22564</v>
      </c>
      <c r="C13" s="84">
        <v>17.717139785908735</v>
      </c>
      <c r="D13" s="83">
        <v>18238</v>
      </c>
      <c r="E13" s="82">
        <v>884</v>
      </c>
      <c r="F13" s="81">
        <v>3442</v>
      </c>
    </row>
    <row r="14" spans="1:6" ht="12.75">
      <c r="A14" s="79">
        <v>2005</v>
      </c>
      <c r="B14" s="85">
        <v>22303</v>
      </c>
      <c r="C14" s="84">
        <v>17.25264924048273</v>
      </c>
      <c r="D14" s="83">
        <v>17882</v>
      </c>
      <c r="E14" s="82">
        <v>897</v>
      </c>
      <c r="F14" s="81">
        <v>3524</v>
      </c>
    </row>
    <row r="15" spans="1:6" ht="12.75">
      <c r="A15" s="79">
        <v>2006</v>
      </c>
      <c r="B15" s="85">
        <v>23219</v>
      </c>
      <c r="C15" s="84">
        <v>17.728067824614367</v>
      </c>
      <c r="D15" s="83">
        <v>18927</v>
      </c>
      <c r="E15" s="82">
        <v>827</v>
      </c>
      <c r="F15" s="81">
        <v>3465</v>
      </c>
    </row>
    <row r="16" spans="1:6" ht="12.75">
      <c r="A16" s="79">
        <v>2007</v>
      </c>
      <c r="B16" s="78">
        <v>23731</v>
      </c>
      <c r="C16" s="80">
        <v>18.037129230243032</v>
      </c>
      <c r="D16" s="76">
        <v>19085</v>
      </c>
      <c r="E16" s="75">
        <v>942</v>
      </c>
      <c r="F16" s="74">
        <v>3704</v>
      </c>
    </row>
    <row r="17" spans="1:6" ht="12.75">
      <c r="A17" s="79">
        <v>2008</v>
      </c>
      <c r="B17" s="78">
        <v>23750</v>
      </c>
      <c r="C17" s="80">
        <v>17.827479539683218</v>
      </c>
      <c r="D17" s="76">
        <v>19417</v>
      </c>
      <c r="E17" s="75">
        <v>1102</v>
      </c>
      <c r="F17" s="74">
        <v>3231</v>
      </c>
    </row>
    <row r="18" spans="1:6" ht="12.75">
      <c r="A18" s="79">
        <v>2009</v>
      </c>
      <c r="B18" s="78">
        <v>23201</v>
      </c>
      <c r="C18" s="77">
        <v>17.227821435386943</v>
      </c>
      <c r="D18" s="76">
        <v>18843</v>
      </c>
      <c r="E18" s="75">
        <v>1046</v>
      </c>
      <c r="F18" s="74">
        <v>3312</v>
      </c>
    </row>
    <row r="19" spans="1:6" ht="12.75">
      <c r="A19" s="79">
        <v>2010</v>
      </c>
      <c r="B19" s="78">
        <v>22830</v>
      </c>
      <c r="C19" s="77">
        <v>16.73417509972337</v>
      </c>
      <c r="D19" s="76">
        <v>18910</v>
      </c>
      <c r="E19" s="75">
        <v>886</v>
      </c>
      <c r="F19" s="74">
        <v>3034</v>
      </c>
    </row>
    <row r="20" spans="1:6" ht="12.75">
      <c r="A20" s="79">
        <v>2011</v>
      </c>
      <c r="B20" s="78">
        <f>D20+E20+F20</f>
        <v>22480</v>
      </c>
      <c r="C20" s="77">
        <v>16.31197079518681</v>
      </c>
      <c r="D20" s="76">
        <v>18911</v>
      </c>
      <c r="E20" s="75">
        <v>940</v>
      </c>
      <c r="F20" s="74">
        <v>2629</v>
      </c>
    </row>
    <row r="21" spans="1:6" ht="12.75">
      <c r="A21" s="9"/>
      <c r="B21" s="9"/>
      <c r="C21" s="73"/>
      <c r="D21" s="9"/>
      <c r="E21" s="9"/>
      <c r="F21" s="10"/>
    </row>
    <row r="22" ht="12.75">
      <c r="F22" s="72"/>
    </row>
    <row r="23" ht="12.75">
      <c r="A23" s="25" t="s">
        <v>40</v>
      </c>
    </row>
    <row r="24" s="12" customFormat="1" ht="12.75">
      <c r="A24" s="25" t="s">
        <v>72</v>
      </c>
    </row>
    <row r="25" s="12" customFormat="1" ht="12.75">
      <c r="A25" s="25" t="s">
        <v>29</v>
      </c>
    </row>
    <row r="26" s="12" customFormat="1" ht="12.75">
      <c r="A26" s="25" t="s">
        <v>30</v>
      </c>
    </row>
    <row r="27" ht="12.75">
      <c r="A27" s="11" t="s">
        <v>71</v>
      </c>
    </row>
    <row r="28" ht="12.75">
      <c r="A28" s="12" t="s">
        <v>70</v>
      </c>
    </row>
    <row r="29" ht="12.75">
      <c r="A29" s="12" t="s">
        <v>69</v>
      </c>
    </row>
    <row r="30" ht="12.75">
      <c r="A30" s="12" t="s">
        <v>68</v>
      </c>
    </row>
    <row r="31" ht="12.75">
      <c r="A31" s="12" t="s">
        <v>67</v>
      </c>
    </row>
    <row r="32" ht="12.75">
      <c r="A32" s="12" t="s">
        <v>66</v>
      </c>
    </row>
    <row r="33" ht="12.75">
      <c r="A33" s="12" t="s">
        <v>65</v>
      </c>
    </row>
    <row r="34" ht="12.75">
      <c r="A34" s="12" t="s">
        <v>64</v>
      </c>
    </row>
    <row r="35" ht="12.75">
      <c r="A35" s="12" t="s">
        <v>63</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2012&amp;R&amp;"Arial"&amp;9      http://dbedt.hawaii.gov/</oddFooter>
  </headerFooter>
</worksheet>
</file>

<file path=xl/worksheets/sheet6.xml><?xml version="1.0" encoding="utf-8"?>
<worksheet xmlns="http://schemas.openxmlformats.org/spreadsheetml/2006/main" xmlns:r="http://schemas.openxmlformats.org/officeDocument/2006/relationships">
  <dimension ref="A1:D32"/>
  <sheetViews>
    <sheetView zoomScalePageLayoutView="0" workbookViewId="0" topLeftCell="A1">
      <selection activeCell="A1" sqref="A1"/>
    </sheetView>
  </sheetViews>
  <sheetFormatPr defaultColWidth="9.140625" defaultRowHeight="12.75"/>
  <cols>
    <col min="1" max="1" width="19.140625" style="0" customWidth="1"/>
    <col min="2" max="4" width="19.7109375" style="0" customWidth="1"/>
  </cols>
  <sheetData>
    <row r="1" spans="1:4" ht="15.75" customHeight="1">
      <c r="A1" s="71" t="s">
        <v>88</v>
      </c>
      <c r="B1" s="14"/>
      <c r="C1" s="14"/>
      <c r="D1" s="14"/>
    </row>
    <row r="2" spans="1:4" s="70" customFormat="1" ht="12.75" customHeight="1">
      <c r="A2" s="110"/>
      <c r="B2" s="110"/>
      <c r="C2" s="110"/>
      <c r="D2" s="110"/>
    </row>
    <row r="3" spans="1:4" s="70" customFormat="1" ht="12.75" customHeight="1">
      <c r="A3" s="112" t="s">
        <v>8</v>
      </c>
      <c r="B3" s="111"/>
      <c r="C3" s="111"/>
      <c r="D3" s="111"/>
    </row>
    <row r="4" spans="1:4" s="70" customFormat="1" ht="12.75" customHeight="1" thickBot="1">
      <c r="A4" s="110"/>
      <c r="B4" s="110"/>
      <c r="C4" s="110"/>
      <c r="D4" s="110"/>
    </row>
    <row r="5" spans="1:4" s="59" customFormat="1" ht="34.5" customHeight="1" thickTop="1">
      <c r="A5" s="109" t="s">
        <v>87</v>
      </c>
      <c r="B5" s="108" t="s">
        <v>86</v>
      </c>
      <c r="C5" s="107" t="s">
        <v>85</v>
      </c>
      <c r="D5" s="106" t="s">
        <v>84</v>
      </c>
    </row>
    <row r="6" spans="1:4" ht="12.75">
      <c r="A6" s="5"/>
      <c r="B6" s="105"/>
      <c r="C6" s="5"/>
      <c r="D6" s="104"/>
    </row>
    <row r="7" spans="1:4" ht="12.75">
      <c r="A7" s="103" t="s">
        <v>0</v>
      </c>
      <c r="B7" s="105"/>
      <c r="C7" s="5"/>
      <c r="D7" s="104"/>
    </row>
    <row r="8" spans="1:4" ht="12.75">
      <c r="A8" s="101">
        <v>2003</v>
      </c>
      <c r="B8" s="100">
        <v>18141</v>
      </c>
      <c r="C8" s="99">
        <v>18066</v>
      </c>
      <c r="D8" s="98">
        <f>73+2</f>
        <v>75</v>
      </c>
    </row>
    <row r="9" spans="1:4" ht="12.75">
      <c r="A9" s="101">
        <v>2004</v>
      </c>
      <c r="B9" s="100">
        <v>18296</v>
      </c>
      <c r="C9" s="99">
        <v>18238</v>
      </c>
      <c r="D9" s="98">
        <f>57+1</f>
        <v>58</v>
      </c>
    </row>
    <row r="10" spans="1:4" ht="12.75">
      <c r="A10" s="101">
        <v>2005</v>
      </c>
      <c r="B10" s="100">
        <v>17922</v>
      </c>
      <c r="C10" s="99">
        <v>17882</v>
      </c>
      <c r="D10" s="98">
        <f>37+3</f>
        <v>40</v>
      </c>
    </row>
    <row r="11" spans="1:4" ht="12.75">
      <c r="A11" s="101">
        <v>2006</v>
      </c>
      <c r="B11" s="100">
        <v>18986</v>
      </c>
      <c r="C11" s="99">
        <v>18927</v>
      </c>
      <c r="D11" s="98">
        <f>58+1</f>
        <v>59</v>
      </c>
    </row>
    <row r="12" spans="1:4" ht="12.75">
      <c r="A12" s="101">
        <v>2007</v>
      </c>
      <c r="B12" s="100">
        <v>19153</v>
      </c>
      <c r="C12" s="99">
        <v>19085</v>
      </c>
      <c r="D12" s="98">
        <v>68</v>
      </c>
    </row>
    <row r="13" spans="1:4" ht="12.75">
      <c r="A13" s="101">
        <v>2008</v>
      </c>
      <c r="B13" s="100">
        <v>19462</v>
      </c>
      <c r="C13" s="99">
        <v>19417</v>
      </c>
      <c r="D13" s="98">
        <v>45</v>
      </c>
    </row>
    <row r="14" spans="1:4" ht="12.75">
      <c r="A14" s="101">
        <v>2009</v>
      </c>
      <c r="B14" s="100">
        <v>18891</v>
      </c>
      <c r="C14" s="99">
        <v>18843</v>
      </c>
      <c r="D14" s="98">
        <v>48</v>
      </c>
    </row>
    <row r="15" spans="1:4" ht="12.75">
      <c r="A15" s="101">
        <v>2010</v>
      </c>
      <c r="B15" s="100">
        <v>18948</v>
      </c>
      <c r="C15" s="99">
        <v>18910</v>
      </c>
      <c r="D15" s="98">
        <v>38</v>
      </c>
    </row>
    <row r="16" spans="1:4" ht="12.75">
      <c r="A16" s="101">
        <v>2011</v>
      </c>
      <c r="B16" s="100">
        <v>18971</v>
      </c>
      <c r="C16" s="99">
        <v>18911</v>
      </c>
      <c r="D16" s="98">
        <v>60</v>
      </c>
    </row>
    <row r="17" spans="1:4" ht="12.75">
      <c r="A17" s="5"/>
      <c r="B17" s="100"/>
      <c r="C17" s="99"/>
      <c r="D17" s="102"/>
    </row>
    <row r="18" spans="1:4" ht="12.75">
      <c r="A18" s="103" t="s">
        <v>1</v>
      </c>
      <c r="B18" s="100"/>
      <c r="C18" s="99"/>
      <c r="D18" s="102"/>
    </row>
    <row r="19" spans="1:4" ht="12.75">
      <c r="A19" s="101">
        <v>2003</v>
      </c>
      <c r="B19" s="100">
        <v>9179</v>
      </c>
      <c r="C19" s="99">
        <v>8850</v>
      </c>
      <c r="D19" s="98">
        <v>329</v>
      </c>
    </row>
    <row r="20" spans="1:4" ht="12.75">
      <c r="A20" s="101">
        <v>2004</v>
      </c>
      <c r="B20" s="100">
        <v>9252</v>
      </c>
      <c r="C20" s="99">
        <v>8888</v>
      </c>
      <c r="D20" s="98">
        <v>364</v>
      </c>
    </row>
    <row r="21" spans="1:4" ht="12.75">
      <c r="A21" s="101">
        <v>2005</v>
      </c>
      <c r="B21" s="100">
        <v>9330</v>
      </c>
      <c r="C21" s="99">
        <v>8988</v>
      </c>
      <c r="D21" s="98">
        <v>342</v>
      </c>
    </row>
    <row r="22" spans="1:4" ht="12.75">
      <c r="A22" s="101">
        <v>2006</v>
      </c>
      <c r="B22" s="100">
        <v>9622</v>
      </c>
      <c r="C22" s="99">
        <v>9290</v>
      </c>
      <c r="D22" s="98">
        <v>332</v>
      </c>
    </row>
    <row r="23" spans="1:4" ht="12.75">
      <c r="A23" s="101">
        <v>2007</v>
      </c>
      <c r="B23" s="100">
        <v>9627</v>
      </c>
      <c r="C23" s="99">
        <v>9314</v>
      </c>
      <c r="D23" s="98">
        <v>313</v>
      </c>
    </row>
    <row r="24" spans="1:4" ht="12.75">
      <c r="A24" s="101">
        <v>2008</v>
      </c>
      <c r="B24" s="100">
        <v>9572</v>
      </c>
      <c r="C24" s="99">
        <v>9322</v>
      </c>
      <c r="D24" s="98">
        <v>250</v>
      </c>
    </row>
    <row r="25" spans="1:4" ht="12.75">
      <c r="A25" s="101">
        <v>2009</v>
      </c>
      <c r="B25" s="100">
        <v>9947</v>
      </c>
      <c r="C25" s="99">
        <v>9676</v>
      </c>
      <c r="D25" s="98">
        <v>271</v>
      </c>
    </row>
    <row r="26" spans="1:4" ht="12.75">
      <c r="A26" s="101">
        <v>2010</v>
      </c>
      <c r="B26" s="100">
        <v>9654</v>
      </c>
      <c r="C26" s="99">
        <v>9387</v>
      </c>
      <c r="D26" s="98">
        <v>267</v>
      </c>
    </row>
    <row r="27" spans="1:4" ht="12.75">
      <c r="A27" s="101">
        <v>2011</v>
      </c>
      <c r="B27" s="100">
        <v>9961</v>
      </c>
      <c r="C27" s="99">
        <v>9682</v>
      </c>
      <c r="D27" s="98">
        <v>279</v>
      </c>
    </row>
    <row r="28" spans="1:4" ht="12.75">
      <c r="A28" s="9"/>
      <c r="B28" s="73"/>
      <c r="C28" s="9"/>
      <c r="D28" s="97"/>
    </row>
    <row r="30" ht="12.75">
      <c r="A30" s="12" t="s">
        <v>83</v>
      </c>
    </row>
    <row r="31" ht="12.75">
      <c r="A31" s="12" t="s">
        <v>82</v>
      </c>
    </row>
    <row r="32" ht="12.75">
      <c r="A32" s="11" t="s">
        <v>81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7.xml><?xml version="1.0" encoding="utf-8"?>
<worksheet xmlns="http://schemas.openxmlformats.org/spreadsheetml/2006/main" xmlns:r="http://schemas.openxmlformats.org/officeDocument/2006/relationships">
  <dimension ref="A1:D33"/>
  <sheetViews>
    <sheetView zoomScalePageLayoutView="0" workbookViewId="0" topLeftCell="A1">
      <selection activeCell="A1" sqref="A1"/>
    </sheetView>
  </sheetViews>
  <sheetFormatPr defaultColWidth="9.140625" defaultRowHeight="12.75"/>
  <cols>
    <col min="1" max="1" width="42.8515625" style="0" customWidth="1"/>
    <col min="2" max="4" width="12.28125" style="0" customWidth="1"/>
  </cols>
  <sheetData>
    <row r="1" spans="1:4" ht="20.25" customHeight="1">
      <c r="A1" s="96" t="s">
        <v>111</v>
      </c>
      <c r="B1" s="95"/>
      <c r="C1" s="95"/>
      <c r="D1" s="95"/>
    </row>
    <row r="2" ht="12.75" customHeight="1">
      <c r="A2" s="1"/>
    </row>
    <row r="3" spans="1:4" ht="12.75">
      <c r="A3" s="14" t="s">
        <v>110</v>
      </c>
      <c r="B3" s="14"/>
      <c r="C3" s="14"/>
      <c r="D3" s="14"/>
    </row>
    <row r="4" ht="13.5" thickBot="1"/>
    <row r="5" spans="1:4" s="127" customFormat="1" ht="24" customHeight="1" thickTop="1">
      <c r="A5" s="130" t="s">
        <v>60</v>
      </c>
      <c r="B5" s="129">
        <v>2009</v>
      </c>
      <c r="C5" s="129">
        <v>2010</v>
      </c>
      <c r="D5" s="128">
        <v>2011</v>
      </c>
    </row>
    <row r="6" spans="1:3" ht="12.75">
      <c r="A6" s="5"/>
      <c r="B6" s="126"/>
      <c r="C6" s="126"/>
    </row>
    <row r="7" spans="1:4" ht="12.75">
      <c r="A7" s="5" t="s">
        <v>109</v>
      </c>
      <c r="B7" s="115">
        <v>18843</v>
      </c>
      <c r="C7" s="115">
        <v>18910</v>
      </c>
      <c r="D7" s="114">
        <v>18911</v>
      </c>
    </row>
    <row r="8" spans="1:4" ht="12.75">
      <c r="A8" s="124" t="s">
        <v>108</v>
      </c>
      <c r="B8" s="115">
        <v>13318</v>
      </c>
      <c r="C8" s="115">
        <v>13673</v>
      </c>
      <c r="D8" s="114">
        <v>13552</v>
      </c>
    </row>
    <row r="9" spans="1:4" ht="12.75">
      <c r="A9" s="125" t="s">
        <v>107</v>
      </c>
      <c r="B9" s="123">
        <v>70.7</v>
      </c>
      <c r="C9" s="123">
        <v>72.3</v>
      </c>
      <c r="D9" s="122">
        <v>71.7</v>
      </c>
    </row>
    <row r="10" spans="1:4" ht="12.75">
      <c r="A10" s="124" t="s">
        <v>106</v>
      </c>
      <c r="B10" s="115">
        <v>2473</v>
      </c>
      <c r="C10" s="115">
        <v>2386</v>
      </c>
      <c r="D10" s="114">
        <v>2465</v>
      </c>
    </row>
    <row r="11" spans="1:4" ht="12.75">
      <c r="A11" s="124" t="s">
        <v>105</v>
      </c>
      <c r="B11" s="115">
        <v>881</v>
      </c>
      <c r="C11" s="115">
        <v>842</v>
      </c>
      <c r="D11" s="114">
        <v>896</v>
      </c>
    </row>
    <row r="12" spans="1:4" ht="12.75">
      <c r="A12" s="124" t="s">
        <v>104</v>
      </c>
      <c r="B12" s="115">
        <v>2171</v>
      </c>
      <c r="C12" s="115">
        <v>2009</v>
      </c>
      <c r="D12" s="114">
        <v>1998</v>
      </c>
    </row>
    <row r="13" spans="1:4" ht="12.75">
      <c r="A13" s="5" t="s">
        <v>103</v>
      </c>
      <c r="B13" s="123">
        <v>92.5</v>
      </c>
      <c r="C13" s="123">
        <v>91.5</v>
      </c>
      <c r="D13" s="122">
        <v>89.6</v>
      </c>
    </row>
    <row r="14" spans="1:4" ht="12.75">
      <c r="A14" s="5"/>
      <c r="B14" s="121"/>
      <c r="C14" s="121"/>
      <c r="D14" s="120"/>
    </row>
    <row r="15" spans="1:4" ht="12.75">
      <c r="A15" s="5" t="s">
        <v>102</v>
      </c>
      <c r="B15" s="119">
        <v>105</v>
      </c>
      <c r="C15" s="119">
        <v>109.3</v>
      </c>
      <c r="D15" s="118">
        <v>106</v>
      </c>
    </row>
    <row r="16" spans="1:4" ht="12.75">
      <c r="A16" s="5"/>
      <c r="B16" s="119"/>
      <c r="C16" s="119"/>
      <c r="D16" s="118"/>
    </row>
    <row r="17" spans="1:4" ht="12.75">
      <c r="A17" s="5" t="s">
        <v>101</v>
      </c>
      <c r="B17" s="115">
        <v>3289</v>
      </c>
      <c r="C17" s="115">
        <v>3284</v>
      </c>
      <c r="D17" s="114">
        <v>3289</v>
      </c>
    </row>
    <row r="18" spans="1:4" ht="12.75">
      <c r="A18" s="5" t="s">
        <v>100</v>
      </c>
      <c r="B18" s="117">
        <v>8.5</v>
      </c>
      <c r="C18" s="117">
        <v>8.3</v>
      </c>
      <c r="D18" s="116">
        <v>8.2</v>
      </c>
    </row>
    <row r="19" spans="1:4" ht="12.75">
      <c r="A19" s="5" t="s">
        <v>99</v>
      </c>
      <c r="B19" s="117">
        <v>68.6</v>
      </c>
      <c r="C19" s="117">
        <v>69.7</v>
      </c>
      <c r="D19" s="116">
        <v>69.4</v>
      </c>
    </row>
    <row r="20" spans="1:4" ht="12.75">
      <c r="A20" s="5" t="s">
        <v>98</v>
      </c>
      <c r="B20" s="117">
        <v>3.3</v>
      </c>
      <c r="C20" s="117">
        <v>3.1</v>
      </c>
      <c r="D20" s="116">
        <v>3.2</v>
      </c>
    </row>
    <row r="21" spans="1:4" ht="12.75">
      <c r="A21" s="5" t="s">
        <v>97</v>
      </c>
      <c r="B21" s="117">
        <v>9.9</v>
      </c>
      <c r="C21" s="117">
        <v>9.5</v>
      </c>
      <c r="D21" s="116">
        <v>10.8</v>
      </c>
    </row>
    <row r="22" spans="1:4" ht="12.75">
      <c r="A22" s="5"/>
      <c r="B22" s="117"/>
      <c r="C22" s="117"/>
      <c r="D22" s="116"/>
    </row>
    <row r="23" spans="1:4" ht="12.75">
      <c r="A23" s="5" t="s">
        <v>96</v>
      </c>
      <c r="B23" s="117">
        <v>38</v>
      </c>
      <c r="C23" s="117">
        <v>37.9</v>
      </c>
      <c r="D23" s="116">
        <v>37.6</v>
      </c>
    </row>
    <row r="24" spans="1:4" ht="12.75">
      <c r="A24" s="5" t="s">
        <v>95</v>
      </c>
      <c r="B24" s="117">
        <v>78.8</v>
      </c>
      <c r="C24" s="117">
        <v>78.8</v>
      </c>
      <c r="D24" s="116">
        <v>81.2</v>
      </c>
    </row>
    <row r="25" spans="1:4" ht="12.75">
      <c r="A25" s="5" t="s">
        <v>94</v>
      </c>
      <c r="B25" s="117">
        <v>30.3</v>
      </c>
      <c r="C25" s="117">
        <v>30.5</v>
      </c>
      <c r="D25" s="116">
        <v>30</v>
      </c>
    </row>
    <row r="26" spans="1:4" ht="12.75">
      <c r="A26" s="5" t="s">
        <v>93</v>
      </c>
      <c r="B26" s="117">
        <v>41</v>
      </c>
      <c r="C26" s="117">
        <v>40.6</v>
      </c>
      <c r="D26" s="116">
        <v>40.5</v>
      </c>
    </row>
    <row r="27" spans="1:4" ht="12.75">
      <c r="A27" s="5" t="s">
        <v>92</v>
      </c>
      <c r="B27" s="115">
        <v>28</v>
      </c>
      <c r="C27" s="115">
        <v>28</v>
      </c>
      <c r="D27" s="114">
        <v>28</v>
      </c>
    </row>
    <row r="28" spans="1:4" ht="12.75">
      <c r="A28" s="5" t="s">
        <v>91</v>
      </c>
      <c r="B28" s="115">
        <v>30</v>
      </c>
      <c r="C28" s="115">
        <v>30</v>
      </c>
      <c r="D28" s="114">
        <v>30</v>
      </c>
    </row>
    <row r="29" spans="1:4" ht="12.75">
      <c r="A29" s="9"/>
      <c r="B29" s="113"/>
      <c r="C29" s="113"/>
      <c r="D29" s="10"/>
    </row>
    <row r="31" ht="12.75">
      <c r="A31" s="11" t="s">
        <v>90</v>
      </c>
    </row>
    <row r="32" ht="12.75">
      <c r="A32" s="11" t="s">
        <v>89</v>
      </c>
    </row>
    <row r="33" ht="12.75">
      <c r="A33" s="11" t="s">
        <v>81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8.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33.8515625" style="0" customWidth="1"/>
    <col min="2" max="3" width="14.7109375" style="0" customWidth="1"/>
    <col min="4" max="4" width="13.00390625" style="0" customWidth="1"/>
  </cols>
  <sheetData>
    <row r="1" spans="1:4" ht="15.75">
      <c r="A1" s="96" t="s">
        <v>127</v>
      </c>
      <c r="B1" s="95"/>
      <c r="C1" s="95"/>
      <c r="D1" s="95"/>
    </row>
    <row r="2" spans="1:4" ht="15.75">
      <c r="A2" s="96" t="s">
        <v>126</v>
      </c>
      <c r="B2" s="95"/>
      <c r="C2" s="95"/>
      <c r="D2" s="95"/>
    </row>
    <row r="3" spans="1:4" ht="12.75" customHeight="1">
      <c r="A3" s="140" t="s">
        <v>3</v>
      </c>
      <c r="B3" s="95"/>
      <c r="C3" s="95"/>
      <c r="D3" s="95"/>
    </row>
    <row r="4" spans="1:4" ht="12.75" customHeight="1">
      <c r="A4" s="139" t="s">
        <v>125</v>
      </c>
      <c r="B4" s="139"/>
      <c r="C4" s="139"/>
      <c r="D4" s="139"/>
    </row>
    <row r="5" spans="1:4" ht="12.75" customHeight="1">
      <c r="A5" s="139" t="s">
        <v>124</v>
      </c>
      <c r="B5" s="139"/>
      <c r="C5" s="139"/>
      <c r="D5" s="139"/>
    </row>
    <row r="6" ht="12.75" customHeight="1" thickBot="1">
      <c r="A6" s="1"/>
    </row>
    <row r="7" spans="1:4" s="137" customFormat="1" ht="24" customHeight="1" thickTop="1">
      <c r="A7" s="130" t="s">
        <v>123</v>
      </c>
      <c r="B7" s="129" t="s">
        <v>122</v>
      </c>
      <c r="C7" s="130" t="s">
        <v>121</v>
      </c>
      <c r="D7" s="138" t="s">
        <v>120</v>
      </c>
    </row>
    <row r="8" spans="1:4" ht="12.75">
      <c r="A8" s="5"/>
      <c r="B8" s="126"/>
      <c r="C8" s="5"/>
      <c r="D8" s="136"/>
    </row>
    <row r="9" spans="1:4" ht="12.75">
      <c r="A9" s="5" t="s">
        <v>119</v>
      </c>
      <c r="B9" s="135">
        <v>13</v>
      </c>
      <c r="C9" s="134">
        <v>14</v>
      </c>
      <c r="D9" s="133">
        <v>10</v>
      </c>
    </row>
    <row r="10" spans="1:4" ht="12.75">
      <c r="A10" s="5" t="s">
        <v>118</v>
      </c>
      <c r="B10" s="135">
        <v>64.1</v>
      </c>
      <c r="C10" s="134">
        <v>72.4</v>
      </c>
      <c r="D10" s="133">
        <v>8</v>
      </c>
    </row>
    <row r="11" spans="1:4" ht="12.75">
      <c r="A11" s="9"/>
      <c r="B11" s="113"/>
      <c r="C11" s="113"/>
      <c r="D11" s="97"/>
    </row>
    <row r="13" ht="12.75">
      <c r="A13" s="12" t="s">
        <v>117</v>
      </c>
    </row>
    <row r="14" ht="12.75">
      <c r="A14" s="132" t="s">
        <v>116</v>
      </c>
    </row>
    <row r="15" ht="12.75">
      <c r="A15" s="132" t="s">
        <v>115</v>
      </c>
    </row>
    <row r="16" ht="12.75">
      <c r="A16" s="131" t="s">
        <v>114</v>
      </c>
    </row>
    <row r="17" ht="12.75">
      <c r="A17" s="131" t="s">
        <v>113</v>
      </c>
    </row>
    <row r="18" ht="12.75">
      <c r="A18" s="131" t="s">
        <v>112</v>
      </c>
    </row>
    <row r="19" ht="12.75">
      <c r="A19" s="131"/>
    </row>
    <row r="30" ht="12.75">
      <c r="A30" t="s">
        <v>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9.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
    </sheetView>
  </sheetViews>
  <sheetFormatPr defaultColWidth="9.140625" defaultRowHeight="12.75"/>
  <cols>
    <col min="1" max="1" width="25.140625" style="0" customWidth="1"/>
    <col min="2" max="6" width="11.7109375" style="0" customWidth="1"/>
  </cols>
  <sheetData>
    <row r="1" spans="1:6" s="70" customFormat="1" ht="15.75">
      <c r="A1" s="71" t="s">
        <v>147</v>
      </c>
      <c r="B1" s="158"/>
      <c r="C1" s="158"/>
      <c r="D1" s="158"/>
      <c r="E1" s="158"/>
      <c r="F1" s="158"/>
    </row>
    <row r="2" spans="1:6" s="70" customFormat="1" ht="15.75">
      <c r="A2" s="71" t="s">
        <v>146</v>
      </c>
      <c r="B2" s="158"/>
      <c r="C2" s="158"/>
      <c r="D2" s="158"/>
      <c r="E2" s="158"/>
      <c r="F2" s="158"/>
    </row>
    <row r="3" spans="1:6" s="70" customFormat="1" ht="12.75" customHeight="1">
      <c r="A3" s="71"/>
      <c r="B3" s="158"/>
      <c r="C3" s="158"/>
      <c r="D3" s="158"/>
      <c r="E3" s="158"/>
      <c r="F3" s="158"/>
    </row>
    <row r="4" spans="1:6" s="70" customFormat="1" ht="12.75" customHeight="1">
      <c r="A4" s="157" t="s">
        <v>110</v>
      </c>
      <c r="B4" s="156"/>
      <c r="C4" s="156"/>
      <c r="D4" s="156"/>
      <c r="E4" s="156"/>
      <c r="F4" s="156"/>
    </row>
    <row r="5" spans="1:6" s="70" customFormat="1" ht="12.75" customHeight="1" thickBot="1">
      <c r="A5" s="155"/>
      <c r="B5" s="155"/>
      <c r="C5" s="155"/>
      <c r="D5" s="155"/>
      <c r="E5" s="155"/>
      <c r="F5" s="155"/>
    </row>
    <row r="6" spans="1:6" s="59" customFormat="1" ht="34.5" customHeight="1" thickTop="1">
      <c r="A6" s="154" t="s">
        <v>145</v>
      </c>
      <c r="B6" s="153" t="s">
        <v>144</v>
      </c>
      <c r="C6" s="61" t="s">
        <v>143</v>
      </c>
      <c r="D6" s="61" t="s">
        <v>142</v>
      </c>
      <c r="E6" s="61" t="s">
        <v>141</v>
      </c>
      <c r="F6" s="60" t="s">
        <v>140</v>
      </c>
    </row>
    <row r="7" spans="1:6" ht="12.75">
      <c r="A7" s="5" t="s">
        <v>3</v>
      </c>
      <c r="B7" s="105"/>
      <c r="C7" s="5"/>
      <c r="D7" s="5"/>
      <c r="E7" s="5"/>
      <c r="F7" s="152"/>
    </row>
    <row r="8" spans="1:6" ht="12.75">
      <c r="A8" s="151" t="s">
        <v>139</v>
      </c>
      <c r="B8" s="150">
        <f>C8+D8+E8</f>
        <v>18911</v>
      </c>
      <c r="C8" s="149">
        <f>SUM(C10:C12)</f>
        <v>7528</v>
      </c>
      <c r="D8" s="149">
        <f>SUM(D10:D12)</f>
        <v>10444</v>
      </c>
      <c r="E8" s="149">
        <f>SUM(E10:E12)</f>
        <v>939</v>
      </c>
      <c r="F8" s="148">
        <v>58.1</v>
      </c>
    </row>
    <row r="9" spans="1:6" ht="12.75">
      <c r="A9" s="5"/>
      <c r="B9" s="147"/>
      <c r="C9" s="146"/>
      <c r="D9" s="146"/>
      <c r="E9" s="146"/>
      <c r="F9" s="145"/>
    </row>
    <row r="10" spans="1:6" ht="12.75">
      <c r="A10" s="5" t="s">
        <v>138</v>
      </c>
      <c r="B10" s="144">
        <f>SUM(C10:E10)</f>
        <v>3556</v>
      </c>
      <c r="C10" s="143">
        <v>2401</v>
      </c>
      <c r="D10" s="143">
        <v>1089</v>
      </c>
      <c r="E10" s="143">
        <v>66</v>
      </c>
      <c r="F10" s="142">
        <v>31.2</v>
      </c>
    </row>
    <row r="11" spans="1:6" ht="12.75">
      <c r="A11" s="5" t="s">
        <v>137</v>
      </c>
      <c r="B11" s="144">
        <f>SUM(C11:E11)</f>
        <v>13884</v>
      </c>
      <c r="C11" s="143">
        <v>5100</v>
      </c>
      <c r="D11" s="143">
        <v>8773</v>
      </c>
      <c r="E11" s="143">
        <v>11</v>
      </c>
      <c r="F11" s="142">
        <v>63.2</v>
      </c>
    </row>
    <row r="12" spans="1:6" ht="12.75">
      <c r="A12" s="5" t="s">
        <v>136</v>
      </c>
      <c r="B12" s="144">
        <f>SUM(C12:E12)</f>
        <v>1471</v>
      </c>
      <c r="C12" s="143">
        <v>27</v>
      </c>
      <c r="D12" s="143">
        <v>582</v>
      </c>
      <c r="E12" s="143">
        <v>862</v>
      </c>
      <c r="F12" s="142">
        <v>95.6</v>
      </c>
    </row>
    <row r="13" spans="1:6" ht="12.75">
      <c r="A13" s="9"/>
      <c r="B13" s="73"/>
      <c r="C13" s="9"/>
      <c r="D13" s="9"/>
      <c r="E13" s="9"/>
      <c r="F13" s="10"/>
    </row>
    <row r="15" s="35" customFormat="1" ht="12.75">
      <c r="A15" s="141" t="s">
        <v>135</v>
      </c>
    </row>
    <row r="16" s="35" customFormat="1" ht="12.75">
      <c r="A16" s="37" t="s">
        <v>134</v>
      </c>
    </row>
    <row r="17" s="35" customFormat="1" ht="12.75">
      <c r="A17" s="37" t="s">
        <v>133</v>
      </c>
    </row>
    <row r="18" s="35" customFormat="1" ht="12.75">
      <c r="A18" s="37" t="s">
        <v>132</v>
      </c>
    </row>
    <row r="19" s="35" customFormat="1" ht="12.75">
      <c r="A19" s="37" t="s">
        <v>131</v>
      </c>
    </row>
    <row r="20" s="35" customFormat="1" ht="12.75">
      <c r="A20" s="35" t="s">
        <v>130</v>
      </c>
    </row>
    <row r="21" s="35" customFormat="1" ht="12.75">
      <c r="A21" s="37" t="s">
        <v>129</v>
      </c>
    </row>
    <row r="22" s="35" customFormat="1" ht="12.75">
      <c r="A22" s="35" t="s">
        <v>128</v>
      </c>
    </row>
    <row r="23" s="35" customFormat="1" ht="12.75">
      <c r="A23" s="141" t="s">
        <v>81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Jan Nakamoto</cp:lastModifiedBy>
  <cp:lastPrinted>2013-05-06T20:29:53Z</cp:lastPrinted>
  <dcterms:created xsi:type="dcterms:W3CDTF">1997-10-21T20:43:35Z</dcterms:created>
  <dcterms:modified xsi:type="dcterms:W3CDTF">2013-08-13T18:44:34Z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