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Seats" sheetId="1" r:id="rId1"/>
    <sheet name="Flights" sheetId="2" r:id="rId2"/>
    <sheet name="FL information" sheetId="3" r:id="rId3"/>
  </sheets>
  <definedNames>
    <definedName name="_xlnm.Print_Area" localSheetId="0">'Seats'!$A$1:$S$288</definedName>
  </definedNames>
  <calcPr fullCalcOnLoad="1"/>
</workbook>
</file>

<file path=xl/sharedStrings.xml><?xml version="1.0" encoding="utf-8"?>
<sst xmlns="http://schemas.openxmlformats.org/spreadsheetml/2006/main" count="945" uniqueCount="119">
  <si>
    <t>Carrier1Name</t>
  </si>
  <si>
    <t>DepCityName</t>
  </si>
  <si>
    <t>ArrCityName</t>
  </si>
  <si>
    <t>Air Canada</t>
  </si>
  <si>
    <t>Vancouver</t>
  </si>
  <si>
    <t>Honolulu</t>
  </si>
  <si>
    <t>Kahului</t>
  </si>
  <si>
    <t>Air New Zealand</t>
  </si>
  <si>
    <t>Auckland</t>
  </si>
  <si>
    <t>Apia</t>
  </si>
  <si>
    <t>Christmas Island</t>
  </si>
  <si>
    <t>Nadi</t>
  </si>
  <si>
    <t>Alaska Airlines</t>
  </si>
  <si>
    <t>Anchorage</t>
  </si>
  <si>
    <t>Bellingham</t>
  </si>
  <si>
    <t>Oakland</t>
  </si>
  <si>
    <t>Kauai</t>
  </si>
  <si>
    <t>Kona</t>
  </si>
  <si>
    <t>Portland</t>
  </si>
  <si>
    <t>Sacramento</t>
  </si>
  <si>
    <t>San Diego</t>
  </si>
  <si>
    <t>San Jose</t>
  </si>
  <si>
    <t>Seattle</t>
  </si>
  <si>
    <t>All Nippon Airways</t>
  </si>
  <si>
    <t>Tokyo HND</t>
  </si>
  <si>
    <t>Tokyo NRT</t>
  </si>
  <si>
    <t>Allegiant Air LLC</t>
  </si>
  <si>
    <t>Boise</t>
  </si>
  <si>
    <t>Eugene</t>
  </si>
  <si>
    <t>Fresno</t>
  </si>
  <si>
    <t>Las Vegas</t>
  </si>
  <si>
    <t>Phoenix Mesa</t>
  </si>
  <si>
    <t>Santa Maria</t>
  </si>
  <si>
    <t>Spokane</t>
  </si>
  <si>
    <t>Stockton</t>
  </si>
  <si>
    <t>American Airlines</t>
  </si>
  <si>
    <t>Chicago</t>
  </si>
  <si>
    <t>Dallas</t>
  </si>
  <si>
    <t>Los Angeles</t>
  </si>
  <si>
    <t>Asiana Airlines</t>
  </si>
  <si>
    <t>Seoul</t>
  </si>
  <si>
    <t>China Airlines</t>
  </si>
  <si>
    <t>Taipei</t>
  </si>
  <si>
    <t>China Eastern Airlines</t>
  </si>
  <si>
    <t>Shanghai</t>
  </si>
  <si>
    <t>Delta Air Lines</t>
  </si>
  <si>
    <t>Atlanta</t>
  </si>
  <si>
    <t>Fukuoka</t>
  </si>
  <si>
    <t>Nagoya</t>
  </si>
  <si>
    <t>Osaka</t>
  </si>
  <si>
    <t>Salt Lake City</t>
  </si>
  <si>
    <t>San Francisco</t>
  </si>
  <si>
    <t>Hawaiian Airlines</t>
  </si>
  <si>
    <t>Brisbane</t>
  </si>
  <si>
    <t>Manila</t>
  </si>
  <si>
    <t>New York JFK</t>
  </si>
  <si>
    <t>Pago Pago</t>
  </si>
  <si>
    <t>Papeete</t>
  </si>
  <si>
    <t>Phoenix</t>
  </si>
  <si>
    <t>Sapporo</t>
  </si>
  <si>
    <t>Sydney</t>
  </si>
  <si>
    <t>Japan Airlines</t>
  </si>
  <si>
    <t>Jetstar Airways</t>
  </si>
  <si>
    <t>Melbourne</t>
  </si>
  <si>
    <t>Korean Air</t>
  </si>
  <si>
    <t>Philippine Airlines</t>
  </si>
  <si>
    <t>Qantas Airways</t>
  </si>
  <si>
    <t>US Airways</t>
  </si>
  <si>
    <t>United Airlines</t>
  </si>
  <si>
    <t>Denver</t>
  </si>
  <si>
    <t>Guam</t>
  </si>
  <si>
    <t>Houston</t>
  </si>
  <si>
    <t>Hilo</t>
  </si>
  <si>
    <t>Majuro</t>
  </si>
  <si>
    <t>Newark</t>
  </si>
  <si>
    <t>Orange County</t>
  </si>
  <si>
    <t>Washington</t>
  </si>
  <si>
    <t>Westjet</t>
  </si>
  <si>
    <t>DIFFERENCE</t>
  </si>
  <si>
    <t>HONOLULU</t>
  </si>
  <si>
    <t>KAHULUI</t>
  </si>
  <si>
    <t>KONA</t>
  </si>
  <si>
    <t>HILO</t>
  </si>
  <si>
    <t>LIHUE</t>
  </si>
  <si>
    <t>US WEST</t>
  </si>
  <si>
    <t>US EAST</t>
  </si>
  <si>
    <t>JAPAN</t>
  </si>
  <si>
    <t>CANADA</t>
  </si>
  <si>
    <t>OTHER ASIA</t>
  </si>
  <si>
    <t>OCEANIA</t>
  </si>
  <si>
    <t>OTHER</t>
  </si>
  <si>
    <t>%</t>
  </si>
  <si>
    <t>STATE</t>
  </si>
  <si>
    <t>NA</t>
  </si>
  <si>
    <t>TOTAL</t>
  </si>
  <si>
    <t>US TOTAL</t>
  </si>
  <si>
    <t>INTERNATIONAL</t>
  </si>
  <si>
    <t>Calgary</t>
  </si>
  <si>
    <t>Edmonton</t>
  </si>
  <si>
    <t>Victoria</t>
  </si>
  <si>
    <t>Fiji Airways</t>
  </si>
  <si>
    <t>Beijing</t>
  </si>
  <si>
    <t>Air China</t>
  </si>
  <si>
    <t>Toronto</t>
  </si>
  <si>
    <t>Air Canada Rouge</t>
  </si>
  <si>
    <t>January 2015:  Scheduled Nonstops Flights to Hawai'i by Port Entry and MMA*</t>
  </si>
  <si>
    <t>January 2015:  Scheduled Nonstops Seats to Hawai'i by Port Entry and MMA*</t>
  </si>
  <si>
    <t>Jan</t>
  </si>
  <si>
    <t>February 2015:  Scheduled Nonstops Seats to Hawai'i by Port Entry and MMA*</t>
  </si>
  <si>
    <t>February 2015:  Scheduled Nonstops Flights to Hawai'i by Port Entry and MMA*</t>
  </si>
  <si>
    <t>Feb</t>
  </si>
  <si>
    <t>*  HTA analysis based on scheduled seats from Diio Mi flight schedules as of December 2014, subject to change</t>
  </si>
  <si>
    <t>January - March 2015:  Scheduled Nonstops Seats to Hawai'i by Port Entry and MMA*</t>
  </si>
  <si>
    <t>March 2015:  Scheduled Nonstops Seats to Hawai'i by Port Entry and MMA*</t>
  </si>
  <si>
    <t>January - March 2015:  Scheduled Nonstops Flights to Hawai'i by Port Entry and MMA*</t>
  </si>
  <si>
    <t>*  HTA analysis based on scheduled flights from Diio Mi flight schedules as of December 2014, subject to change</t>
  </si>
  <si>
    <t>March 2015:  Scheduled Nonstops Flights to Hawai'i by Port Entry and MMA*</t>
  </si>
  <si>
    <t>Mar</t>
  </si>
  <si>
    <t>Flight Information : JAN - MAR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</si>
</sst>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9" fontId="3" fillId="33" borderId="10" xfId="58" applyFont="1" applyFill="1" applyBorder="1" applyAlignment="1">
      <alignment horizontal="right" vertical="center" wrapText="1"/>
    </xf>
    <xf numFmtId="3" fontId="3" fillId="0" borderId="0" xfId="55" applyNumberFormat="1" applyAlignment="1">
      <alignment horizontal="right"/>
      <protection/>
    </xf>
    <xf numFmtId="3" fontId="3" fillId="0" borderId="10" xfId="55" applyNumberFormat="1" applyBorder="1" applyAlignment="1">
      <alignment horizontal="right"/>
      <protection/>
    </xf>
    <xf numFmtId="0" fontId="2" fillId="33" borderId="0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"/>
  <sheetViews>
    <sheetView tabSelected="1" zoomScalePageLayoutView="125" workbookViewId="0" topLeftCell="A1">
      <selection activeCell="A1" sqref="A1:S1"/>
    </sheetView>
  </sheetViews>
  <sheetFormatPr defaultColWidth="8.8515625" defaultRowHeight="15"/>
  <cols>
    <col min="1" max="1" width="19.8515625" style="1" customWidth="1"/>
    <col min="2" max="3" width="9.8515625" style="1" bestFit="1" customWidth="1"/>
    <col min="4" max="4" width="8.421875" style="2" bestFit="1" customWidth="1"/>
    <col min="5" max="6" width="9.140625" style="1" bestFit="1" customWidth="1"/>
    <col min="7" max="7" width="8.421875" style="2" bestFit="1" customWidth="1"/>
    <col min="8" max="9" width="7.8515625" style="1" bestFit="1" customWidth="1"/>
    <col min="10" max="10" width="8.140625" style="2" bestFit="1" customWidth="1"/>
    <col min="11" max="12" width="7.8515625" style="1" bestFit="1" customWidth="1"/>
    <col min="13" max="13" width="7.421875" style="2" bestFit="1" customWidth="1"/>
    <col min="14" max="15" width="6.57421875" style="1" bestFit="1" customWidth="1"/>
    <col min="16" max="16" width="8.140625" style="2" customWidth="1"/>
    <col min="17" max="17" width="7.8515625" style="1" bestFit="1" customWidth="1"/>
    <col min="18" max="18" width="7.57421875" style="1" bestFit="1" customWidth="1"/>
    <col min="19" max="19" width="7.421875" style="2" bestFit="1" customWidth="1"/>
    <col min="20" max="16384" width="8.8515625" style="1" customWidth="1"/>
  </cols>
  <sheetData>
    <row r="1" spans="1:19" ht="17.25" customHeight="1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8" ht="17.25" customHeight="1">
      <c r="B2" s="12"/>
      <c r="C2" s="12"/>
      <c r="E2" s="12"/>
      <c r="F2" s="12"/>
      <c r="H2" s="12"/>
      <c r="I2" s="12"/>
      <c r="K2" s="12"/>
      <c r="L2" s="12"/>
      <c r="N2" s="12"/>
      <c r="O2" s="12"/>
      <c r="Q2" s="12"/>
      <c r="R2" s="12"/>
    </row>
    <row r="3" spans="1:19" ht="17.25" customHeight="1">
      <c r="A3" s="18"/>
      <c r="B3" s="40" t="s">
        <v>92</v>
      </c>
      <c r="C3" s="41"/>
      <c r="D3" s="44"/>
      <c r="E3" s="40" t="s">
        <v>79</v>
      </c>
      <c r="F3" s="41"/>
      <c r="G3" s="44"/>
      <c r="H3" s="45" t="s">
        <v>80</v>
      </c>
      <c r="I3" s="46"/>
      <c r="J3" s="47"/>
      <c r="K3" s="40" t="s">
        <v>81</v>
      </c>
      <c r="L3" s="41"/>
      <c r="M3" s="44"/>
      <c r="N3" s="40" t="s">
        <v>82</v>
      </c>
      <c r="O3" s="41"/>
      <c r="P3" s="44"/>
      <c r="Q3" s="40" t="s">
        <v>83</v>
      </c>
      <c r="R3" s="41"/>
      <c r="S3" s="42"/>
    </row>
    <row r="4" spans="1:19" ht="17.25" customHeight="1">
      <c r="A4" s="19" t="s">
        <v>1</v>
      </c>
      <c r="B4" s="3">
        <v>2015</v>
      </c>
      <c r="C4" s="3">
        <v>2014</v>
      </c>
      <c r="D4" s="4" t="s">
        <v>91</v>
      </c>
      <c r="E4" s="3">
        <v>2015</v>
      </c>
      <c r="F4" s="3">
        <v>2014</v>
      </c>
      <c r="G4" s="4" t="s">
        <v>91</v>
      </c>
      <c r="H4" s="3">
        <v>2015</v>
      </c>
      <c r="I4" s="3">
        <v>2014</v>
      </c>
      <c r="J4" s="27" t="s">
        <v>91</v>
      </c>
      <c r="K4" s="3">
        <v>2015</v>
      </c>
      <c r="L4" s="3">
        <v>2014</v>
      </c>
      <c r="M4" s="4" t="s">
        <v>91</v>
      </c>
      <c r="N4" s="3">
        <v>2015</v>
      </c>
      <c r="O4" s="3">
        <v>2014</v>
      </c>
      <c r="P4" s="4" t="s">
        <v>91</v>
      </c>
      <c r="Q4" s="3">
        <v>2015</v>
      </c>
      <c r="R4" s="3">
        <v>2014</v>
      </c>
      <c r="S4" s="20" t="s">
        <v>91</v>
      </c>
    </row>
    <row r="5" spans="1:19" s="15" customFormat="1" ht="17.25" customHeight="1">
      <c r="A5" s="21" t="s">
        <v>94</v>
      </c>
      <c r="B5" s="28">
        <f>E5+H5+K5+N5+Q5</f>
        <v>2923439</v>
      </c>
      <c r="C5" s="28">
        <f>F5+I5+L5+O5+R5</f>
        <v>2755562</v>
      </c>
      <c r="D5" s="14">
        <f>(B5-C5)/C5</f>
        <v>0.06092296235758803</v>
      </c>
      <c r="E5" s="13">
        <f aca="true" t="shared" si="0" ref="E5:F11">E77+E150+E222</f>
        <v>1945862</v>
      </c>
      <c r="F5" s="13">
        <f t="shared" si="0"/>
        <v>1898906</v>
      </c>
      <c r="G5" s="14">
        <f>(E5-F5)/F5</f>
        <v>0.024727922287885763</v>
      </c>
      <c r="H5" s="13">
        <f aca="true" t="shared" si="1" ref="H5:I9">H77+H150+H222</f>
        <v>594173</v>
      </c>
      <c r="I5" s="13">
        <f t="shared" si="1"/>
        <v>499243</v>
      </c>
      <c r="J5" s="14">
        <f>(H5-I5)/I5</f>
        <v>0.19014788389621887</v>
      </c>
      <c r="K5" s="13">
        <f aca="true" t="shared" si="2" ref="K5:L8">K77+K150+K222</f>
        <v>208545</v>
      </c>
      <c r="L5" s="13">
        <f t="shared" si="2"/>
        <v>187883</v>
      </c>
      <c r="M5" s="14">
        <f>(K5-L5)/L5</f>
        <v>0.10997269577343347</v>
      </c>
      <c r="N5" s="13">
        <f aca="true" t="shared" si="3" ref="N5:O7">N77+N150+N222</f>
        <v>7854</v>
      </c>
      <c r="O5" s="13">
        <f t="shared" si="3"/>
        <v>10356</v>
      </c>
      <c r="P5" s="14">
        <f>(N5-O5)/O5</f>
        <v>-0.24159907300115874</v>
      </c>
      <c r="Q5" s="13">
        <f aca="true" t="shared" si="4" ref="Q5:R7">Q77+Q150+Q222</f>
        <v>167005</v>
      </c>
      <c r="R5" s="13">
        <f t="shared" si="4"/>
        <v>159174</v>
      </c>
      <c r="S5" s="14">
        <f>(Q5-R5)/R5</f>
        <v>0.049197733298151705</v>
      </c>
    </row>
    <row r="6" spans="1:19" s="15" customFormat="1" ht="17.25" customHeight="1">
      <c r="A6" s="21" t="s">
        <v>95</v>
      </c>
      <c r="B6" s="28">
        <f aca="true" t="shared" si="5" ref="B6:B70">E6+H6+K6+N6+Q6</f>
        <v>1944004</v>
      </c>
      <c r="C6" s="28">
        <f aca="true" t="shared" si="6" ref="C6:C70">F6+I6+L6+O6+R6</f>
        <v>1781028</v>
      </c>
      <c r="D6" s="14">
        <f aca="true" t="shared" si="7" ref="D6:D47">(B6-C6)/C6</f>
        <v>0.09150670287047705</v>
      </c>
      <c r="E6" s="13">
        <f t="shared" si="0"/>
        <v>1086184</v>
      </c>
      <c r="F6" s="13">
        <f t="shared" si="0"/>
        <v>1036022</v>
      </c>
      <c r="G6" s="14">
        <f aca="true" t="shared" si="8" ref="G6:G47">(E6-F6)/F6</f>
        <v>0.048417890739771936</v>
      </c>
      <c r="H6" s="13">
        <f t="shared" si="1"/>
        <v>508479</v>
      </c>
      <c r="I6" s="13">
        <f t="shared" si="1"/>
        <v>421656</v>
      </c>
      <c r="J6" s="14">
        <f aca="true" t="shared" si="9" ref="J6:J27">(H6-I6)/I6</f>
        <v>0.2059095566053845</v>
      </c>
      <c r="K6" s="13">
        <f t="shared" si="2"/>
        <v>190142</v>
      </c>
      <c r="L6" s="13">
        <f t="shared" si="2"/>
        <v>169480</v>
      </c>
      <c r="M6" s="14">
        <f>(K6-L6)/L6</f>
        <v>0.12191409015813075</v>
      </c>
      <c r="N6" s="13">
        <f t="shared" si="3"/>
        <v>7854</v>
      </c>
      <c r="O6" s="13">
        <f t="shared" si="3"/>
        <v>10356</v>
      </c>
      <c r="P6" s="14">
        <f>(N6-O6)/O6</f>
        <v>-0.24159907300115874</v>
      </c>
      <c r="Q6" s="13">
        <f t="shared" si="4"/>
        <v>151345</v>
      </c>
      <c r="R6" s="13">
        <f t="shared" si="4"/>
        <v>143514</v>
      </c>
      <c r="S6" s="14">
        <f>(Q6-R6)/R6</f>
        <v>0.05456610504898477</v>
      </c>
    </row>
    <row r="7" spans="1:19" s="15" customFormat="1" ht="17.25" customHeight="1">
      <c r="A7" s="21" t="s">
        <v>84</v>
      </c>
      <c r="B7" s="28">
        <f t="shared" si="5"/>
        <v>1725057</v>
      </c>
      <c r="C7" s="28">
        <f t="shared" si="6"/>
        <v>1575711</v>
      </c>
      <c r="D7" s="14">
        <f t="shared" si="7"/>
        <v>0.0947800707109362</v>
      </c>
      <c r="E7" s="13">
        <f t="shared" si="0"/>
        <v>905369</v>
      </c>
      <c r="F7" s="13">
        <f t="shared" si="0"/>
        <v>852723</v>
      </c>
      <c r="G7" s="14">
        <f t="shared" si="8"/>
        <v>0.061738688882556236</v>
      </c>
      <c r="H7" s="13">
        <f t="shared" si="1"/>
        <v>470347</v>
      </c>
      <c r="I7" s="13">
        <f t="shared" si="1"/>
        <v>399638</v>
      </c>
      <c r="J7" s="14">
        <f t="shared" si="9"/>
        <v>0.17693262402474239</v>
      </c>
      <c r="K7" s="13">
        <f t="shared" si="2"/>
        <v>190142</v>
      </c>
      <c r="L7" s="13">
        <f t="shared" si="2"/>
        <v>169480</v>
      </c>
      <c r="M7" s="14">
        <f>(K7-L7)/L7</f>
        <v>0.12191409015813075</v>
      </c>
      <c r="N7" s="13">
        <f t="shared" si="3"/>
        <v>7854</v>
      </c>
      <c r="O7" s="13">
        <f t="shared" si="3"/>
        <v>10356</v>
      </c>
      <c r="P7" s="14">
        <f>(N7-O7)/O7</f>
        <v>-0.24159907300115874</v>
      </c>
      <c r="Q7" s="13">
        <f t="shared" si="4"/>
        <v>151345</v>
      </c>
      <c r="R7" s="13">
        <f t="shared" si="4"/>
        <v>143514</v>
      </c>
      <c r="S7" s="14">
        <f>(Q7-R7)/R7</f>
        <v>0.05456610504898477</v>
      </c>
    </row>
    <row r="8" spans="1:19" ht="17.25" customHeight="1">
      <c r="A8" s="22" t="s">
        <v>13</v>
      </c>
      <c r="B8" s="29">
        <f t="shared" si="5"/>
        <v>21027</v>
      </c>
      <c r="C8" s="29">
        <f t="shared" si="6"/>
        <v>22294</v>
      </c>
      <c r="D8" s="6">
        <f t="shared" si="7"/>
        <v>-0.056831434466672645</v>
      </c>
      <c r="E8" s="5">
        <f t="shared" si="0"/>
        <v>10432</v>
      </c>
      <c r="F8" s="5">
        <f t="shared" si="0"/>
        <v>14130</v>
      </c>
      <c r="G8" s="6">
        <f t="shared" si="8"/>
        <v>-0.2617126680820948</v>
      </c>
      <c r="H8" s="5">
        <f t="shared" si="1"/>
        <v>6357</v>
      </c>
      <c r="I8" s="5">
        <f t="shared" si="1"/>
        <v>6123</v>
      </c>
      <c r="J8" s="6">
        <f t="shared" si="9"/>
        <v>0.03821656050955414</v>
      </c>
      <c r="K8" s="5">
        <f t="shared" si="2"/>
        <v>4238</v>
      </c>
      <c r="L8" s="5">
        <f t="shared" si="2"/>
        <v>2041</v>
      </c>
      <c r="M8" s="6">
        <f>(K8-L8)/L8</f>
        <v>1.0764331210191083</v>
      </c>
      <c r="N8" s="5"/>
      <c r="O8" s="5"/>
      <c r="P8" s="6"/>
      <c r="Q8" s="5"/>
      <c r="R8" s="5"/>
      <c r="S8" s="6"/>
    </row>
    <row r="9" spans="1:19" ht="17.25" customHeight="1">
      <c r="A9" s="22" t="s">
        <v>14</v>
      </c>
      <c r="B9" s="29">
        <f t="shared" si="5"/>
        <v>17115</v>
      </c>
      <c r="C9" s="29">
        <f t="shared" si="6"/>
        <v>28958</v>
      </c>
      <c r="D9" s="6">
        <f t="shared" si="7"/>
        <v>-0.4089716140617446</v>
      </c>
      <c r="E9" s="5">
        <f t="shared" si="0"/>
        <v>8802</v>
      </c>
      <c r="F9" s="5">
        <f t="shared" si="0"/>
        <v>16406</v>
      </c>
      <c r="G9" s="6">
        <f t="shared" si="8"/>
        <v>-0.4634889674509326</v>
      </c>
      <c r="H9" s="5">
        <f t="shared" si="1"/>
        <v>8313</v>
      </c>
      <c r="I9" s="5">
        <f t="shared" si="1"/>
        <v>12552</v>
      </c>
      <c r="J9" s="6">
        <f>(H9-I9)/I9</f>
        <v>-0.3377151051625239</v>
      </c>
      <c r="K9" s="5"/>
      <c r="L9" s="5"/>
      <c r="M9" s="6"/>
      <c r="N9" s="5"/>
      <c r="O9" s="5"/>
      <c r="P9" s="6"/>
      <c r="Q9" s="5"/>
      <c r="R9" s="5"/>
      <c r="S9" s="6"/>
    </row>
    <row r="10" spans="1:19" ht="17.25" customHeight="1">
      <c r="A10" s="22" t="s">
        <v>27</v>
      </c>
      <c r="B10" s="29">
        <f>E10+H10+K10+N10+Q10</f>
        <v>0</v>
      </c>
      <c r="C10" s="29">
        <f>F10+I10+L10+O10+R10</f>
        <v>2954</v>
      </c>
      <c r="D10" s="6">
        <f>(B10-C10)/C10</f>
        <v>-1</v>
      </c>
      <c r="E10" s="5">
        <f t="shared" si="0"/>
        <v>0</v>
      </c>
      <c r="F10" s="5">
        <f t="shared" si="0"/>
        <v>2954</v>
      </c>
      <c r="G10" s="6">
        <f>(E10-F10)/F10</f>
        <v>-1</v>
      </c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</row>
    <row r="11" spans="1:19" ht="17.25" customHeight="1">
      <c r="A11" s="22" t="s">
        <v>69</v>
      </c>
      <c r="B11" s="29">
        <f t="shared" si="5"/>
        <v>52345</v>
      </c>
      <c r="C11" s="29">
        <f t="shared" si="6"/>
        <v>34944</v>
      </c>
      <c r="D11" s="6">
        <f t="shared" si="7"/>
        <v>0.49796817765567764</v>
      </c>
      <c r="E11" s="5">
        <f t="shared" si="0"/>
        <v>30960</v>
      </c>
      <c r="F11" s="5">
        <f t="shared" si="0"/>
        <v>17472</v>
      </c>
      <c r="G11" s="6">
        <f t="shared" si="8"/>
        <v>0.771978021978022</v>
      </c>
      <c r="H11" s="5">
        <f>H83+H156+H228</f>
        <v>12168</v>
      </c>
      <c r="I11" s="5">
        <f>I83+I156+I228</f>
        <v>12740</v>
      </c>
      <c r="J11" s="6">
        <f t="shared" si="9"/>
        <v>-0.044897959183673466</v>
      </c>
      <c r="K11" s="5">
        <f>K83+K156+K228</f>
        <v>6188</v>
      </c>
      <c r="L11" s="5">
        <f>L83+L156+L228</f>
        <v>2366</v>
      </c>
      <c r="M11" s="6">
        <f>(K11-L11)/L11</f>
        <v>1.6153846153846154</v>
      </c>
      <c r="N11" s="5"/>
      <c r="O11" s="5"/>
      <c r="P11" s="6"/>
      <c r="Q11" s="5">
        <f>Q83+Q156+Q228</f>
        <v>3029</v>
      </c>
      <c r="R11" s="5">
        <f>R83+R156+R228</f>
        <v>2366</v>
      </c>
      <c r="S11" s="6">
        <f>(Q11-R11)/R11</f>
        <v>0.2802197802197802</v>
      </c>
    </row>
    <row r="12" spans="1:19" ht="17.25" customHeight="1">
      <c r="A12" s="22" t="s">
        <v>28</v>
      </c>
      <c r="B12" s="29"/>
      <c r="C12" s="29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</row>
    <row r="13" spans="1:19" ht="17.25" customHeight="1">
      <c r="A13" s="22" t="s">
        <v>29</v>
      </c>
      <c r="B13" s="29"/>
      <c r="C13" s="29"/>
      <c r="D13" s="6"/>
      <c r="E13" s="5"/>
      <c r="F13" s="5"/>
      <c r="G13" s="6"/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</row>
    <row r="14" spans="1:19" ht="17.25" customHeight="1">
      <c r="A14" s="22" t="s">
        <v>30</v>
      </c>
      <c r="B14" s="29">
        <f t="shared" si="5"/>
        <v>72756</v>
      </c>
      <c r="C14" s="29">
        <f t="shared" si="6"/>
        <v>72995</v>
      </c>
      <c r="D14" s="6">
        <f t="shared" si="7"/>
        <v>-0.003274196862798822</v>
      </c>
      <c r="E14" s="5">
        <f aca="true" t="shared" si="10" ref="E14:F16">E86+E159+E231</f>
        <v>72756</v>
      </c>
      <c r="F14" s="5">
        <f t="shared" si="10"/>
        <v>72995</v>
      </c>
      <c r="G14" s="6">
        <f t="shared" si="8"/>
        <v>-0.003274196862798822</v>
      </c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</row>
    <row r="15" spans="1:19" ht="17.25" customHeight="1">
      <c r="A15" s="22" t="s">
        <v>38</v>
      </c>
      <c r="B15" s="29">
        <f t="shared" si="5"/>
        <v>570723</v>
      </c>
      <c r="C15" s="29">
        <f t="shared" si="6"/>
        <v>534598</v>
      </c>
      <c r="D15" s="6">
        <f t="shared" si="7"/>
        <v>0.06757413982094958</v>
      </c>
      <c r="E15" s="5">
        <f t="shared" si="10"/>
        <v>314099</v>
      </c>
      <c r="F15" s="5">
        <f t="shared" si="10"/>
        <v>287329</v>
      </c>
      <c r="G15" s="6">
        <f t="shared" si="8"/>
        <v>0.09316845845703009</v>
      </c>
      <c r="H15" s="5">
        <f>H87+H160+H232</f>
        <v>130332</v>
      </c>
      <c r="I15" s="5">
        <f>I87+I160+I232</f>
        <v>118805</v>
      </c>
      <c r="J15" s="6">
        <f t="shared" si="9"/>
        <v>0.09702453600437692</v>
      </c>
      <c r="K15" s="5">
        <f>K87+K160+K232</f>
        <v>61712</v>
      </c>
      <c r="L15" s="5">
        <f>L87+L160+L232</f>
        <v>57466</v>
      </c>
      <c r="M15" s="6">
        <f>(K15-L15)/L15</f>
        <v>0.07388716806459472</v>
      </c>
      <c r="N15" s="5">
        <f>N87+N160+N232</f>
        <v>7854</v>
      </c>
      <c r="O15" s="5">
        <f>O87+O160+O232</f>
        <v>10356</v>
      </c>
      <c r="P15" s="6">
        <f>(N15-O15)/O15</f>
        <v>-0.24159907300115874</v>
      </c>
      <c r="Q15" s="5">
        <f>Q87+Q160+Q232</f>
        <v>56726</v>
      </c>
      <c r="R15" s="5">
        <f>R87+R160+R232</f>
        <v>60642</v>
      </c>
      <c r="S15" s="6">
        <f>(Q15-R15)/R15</f>
        <v>-0.06457570660598265</v>
      </c>
    </row>
    <row r="16" spans="1:19" ht="17.25" customHeight="1">
      <c r="A16" s="22" t="s">
        <v>15</v>
      </c>
      <c r="B16" s="29">
        <f t="shared" si="5"/>
        <v>83621</v>
      </c>
      <c r="C16" s="29">
        <f t="shared" si="6"/>
        <v>81639</v>
      </c>
      <c r="D16" s="6">
        <f t="shared" si="7"/>
        <v>0.024277612415634683</v>
      </c>
      <c r="E16" s="5">
        <f t="shared" si="10"/>
        <v>29667</v>
      </c>
      <c r="F16" s="5">
        <f t="shared" si="10"/>
        <v>32895</v>
      </c>
      <c r="G16" s="6">
        <f t="shared" si="8"/>
        <v>-0.09813041495668035</v>
      </c>
      <c r="H16" s="5">
        <f>H88+H161+H233</f>
        <v>37980</v>
      </c>
      <c r="I16" s="5">
        <f>I88+I161+I233</f>
        <v>34614</v>
      </c>
      <c r="J16" s="6">
        <f t="shared" si="9"/>
        <v>0.09724388975559023</v>
      </c>
      <c r="K16" s="5">
        <f>K88+K161+K233</f>
        <v>9617</v>
      </c>
      <c r="L16" s="5">
        <f>L88+L161+L233</f>
        <v>8164</v>
      </c>
      <c r="M16" s="6">
        <f>(K16-L16)/L16</f>
        <v>0.17797648211660952</v>
      </c>
      <c r="N16" s="5"/>
      <c r="O16" s="5"/>
      <c r="P16" s="6"/>
      <c r="Q16" s="5">
        <f>Q88+Q161+Q233</f>
        <v>6357</v>
      </c>
      <c r="R16" s="5">
        <f>R88+R161+R233</f>
        <v>5966</v>
      </c>
      <c r="S16" s="6">
        <f>(Q16-R16)/R16</f>
        <v>0.06553804894401609</v>
      </c>
    </row>
    <row r="17" spans="1:19" ht="17.25" customHeight="1">
      <c r="A17" s="22" t="s">
        <v>75</v>
      </c>
      <c r="B17" s="29"/>
      <c r="C17" s="29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</row>
    <row r="18" spans="1:19" ht="17.25" customHeight="1">
      <c r="A18" s="22" t="s">
        <v>58</v>
      </c>
      <c r="B18" s="29">
        <f t="shared" si="5"/>
        <v>126116</v>
      </c>
      <c r="C18" s="29">
        <f t="shared" si="6"/>
        <v>121350</v>
      </c>
      <c r="D18" s="6">
        <f t="shared" si="7"/>
        <v>0.03927482488669139</v>
      </c>
      <c r="E18" s="5">
        <f>E90+E163+E235</f>
        <v>60670</v>
      </c>
      <c r="F18" s="5">
        <f>F90+F163+F235</f>
        <v>60930</v>
      </c>
      <c r="G18" s="6">
        <f t="shared" si="8"/>
        <v>-0.004267191859510914</v>
      </c>
      <c r="H18" s="5">
        <f>H90+H163+H235</f>
        <v>29536</v>
      </c>
      <c r="I18" s="5">
        <f>I90+I163+I235</f>
        <v>25270</v>
      </c>
      <c r="J18" s="6">
        <f t="shared" si="9"/>
        <v>0.16881677878907797</v>
      </c>
      <c r="K18" s="5">
        <f aca="true" t="shared" si="11" ref="K18:L20">K90+K163+K235</f>
        <v>19380</v>
      </c>
      <c r="L18" s="5">
        <f t="shared" si="11"/>
        <v>19380</v>
      </c>
      <c r="M18" s="6">
        <f>(K18-L18)/L18</f>
        <v>0</v>
      </c>
      <c r="N18" s="5"/>
      <c r="O18" s="5"/>
      <c r="P18" s="6"/>
      <c r="Q18" s="5">
        <f>Q90+Q163+Q235</f>
        <v>16530</v>
      </c>
      <c r="R18" s="5">
        <f>R90+R163+R235</f>
        <v>15770</v>
      </c>
      <c r="S18" s="6">
        <f>(Q18-R18)/R18</f>
        <v>0.04819277108433735</v>
      </c>
    </row>
    <row r="19" spans="1:19" ht="17.25" customHeight="1">
      <c r="A19" s="22" t="s">
        <v>31</v>
      </c>
      <c r="B19" s="29"/>
      <c r="C19" s="29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</row>
    <row r="20" spans="1:19" ht="17.25" customHeight="1">
      <c r="A20" s="22" t="s">
        <v>18</v>
      </c>
      <c r="B20" s="29">
        <f t="shared" si="5"/>
        <v>91986</v>
      </c>
      <c r="C20" s="29">
        <f t="shared" si="6"/>
        <v>89731</v>
      </c>
      <c r="D20" s="6">
        <f t="shared" si="7"/>
        <v>0.025130668330900136</v>
      </c>
      <c r="E20" s="5">
        <f aca="true" t="shared" si="12" ref="E20:F25">E92+E165+E237</f>
        <v>41130</v>
      </c>
      <c r="F20" s="5">
        <f t="shared" si="12"/>
        <v>40590</v>
      </c>
      <c r="G20" s="6">
        <f t="shared" si="8"/>
        <v>0.013303769401330377</v>
      </c>
      <c r="H20" s="5">
        <f>H92+H165+H237</f>
        <v>27873</v>
      </c>
      <c r="I20" s="5">
        <f>I92+I165+I237</f>
        <v>26847</v>
      </c>
      <c r="J20" s="6">
        <f t="shared" si="9"/>
        <v>0.03821656050955414</v>
      </c>
      <c r="K20" s="5">
        <f t="shared" si="11"/>
        <v>14670</v>
      </c>
      <c r="L20" s="5">
        <f t="shared" si="11"/>
        <v>14130</v>
      </c>
      <c r="M20" s="6">
        <f>(K20-L20)/L20</f>
        <v>0.03821656050955414</v>
      </c>
      <c r="N20" s="5"/>
      <c r="O20" s="5"/>
      <c r="P20" s="6"/>
      <c r="Q20" s="5">
        <f>Q92+Q165+Q237</f>
        <v>8313</v>
      </c>
      <c r="R20" s="5">
        <f>R92+R165+R237</f>
        <v>8164</v>
      </c>
      <c r="S20" s="6">
        <f>(Q20-R20)/R20</f>
        <v>0.018250857422831945</v>
      </c>
    </row>
    <row r="21" spans="1:19" ht="17.25" customHeight="1">
      <c r="A21" s="22" t="s">
        <v>19</v>
      </c>
      <c r="B21" s="29">
        <f t="shared" si="5"/>
        <v>37980</v>
      </c>
      <c r="C21" s="29">
        <f t="shared" si="6"/>
        <v>37440</v>
      </c>
      <c r="D21" s="6">
        <f t="shared" si="7"/>
        <v>0.014423076923076924</v>
      </c>
      <c r="E21" s="5">
        <f t="shared" si="12"/>
        <v>23310</v>
      </c>
      <c r="F21" s="5">
        <f t="shared" si="12"/>
        <v>23310</v>
      </c>
      <c r="G21" s="6">
        <f t="shared" si="8"/>
        <v>0</v>
      </c>
      <c r="H21" s="5">
        <f>H93+H166+H238</f>
        <v>14670</v>
      </c>
      <c r="I21" s="5">
        <f>I93+I166+I238</f>
        <v>14130</v>
      </c>
      <c r="J21" s="6">
        <f t="shared" si="9"/>
        <v>0.03821656050955414</v>
      </c>
      <c r="K21" s="5"/>
      <c r="L21" s="5"/>
      <c r="M21" s="6"/>
      <c r="N21" s="5"/>
      <c r="O21" s="5"/>
      <c r="P21" s="6"/>
      <c r="Q21" s="5"/>
      <c r="R21" s="5"/>
      <c r="S21" s="6"/>
    </row>
    <row r="22" spans="1:19" ht="17.25" customHeight="1">
      <c r="A22" s="22" t="s">
        <v>50</v>
      </c>
      <c r="B22" s="29">
        <f t="shared" si="5"/>
        <v>23490</v>
      </c>
      <c r="C22" s="29">
        <f t="shared" si="6"/>
        <v>23490</v>
      </c>
      <c r="D22" s="6">
        <f t="shared" si="7"/>
        <v>0</v>
      </c>
      <c r="E22" s="5">
        <f t="shared" si="12"/>
        <v>23490</v>
      </c>
      <c r="F22" s="5">
        <f t="shared" si="12"/>
        <v>23490</v>
      </c>
      <c r="G22" s="6">
        <f t="shared" si="8"/>
        <v>0</v>
      </c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</row>
    <row r="23" spans="1:19" ht="17.25" customHeight="1">
      <c r="A23" s="22" t="s">
        <v>20</v>
      </c>
      <c r="B23" s="29">
        <f t="shared" si="5"/>
        <v>62157</v>
      </c>
      <c r="C23" s="29">
        <f t="shared" si="6"/>
        <v>59116</v>
      </c>
      <c r="D23" s="6">
        <f t="shared" si="7"/>
        <v>0.05144123418363895</v>
      </c>
      <c r="E23" s="5">
        <f t="shared" si="12"/>
        <v>39174</v>
      </c>
      <c r="F23" s="5">
        <f t="shared" si="12"/>
        <v>39020</v>
      </c>
      <c r="G23" s="6">
        <f t="shared" si="8"/>
        <v>0.003946694003075346</v>
      </c>
      <c r="H23" s="5">
        <f aca="true" t="shared" si="13" ref="H23:I25">H95+H168+H240</f>
        <v>14670</v>
      </c>
      <c r="I23" s="5">
        <f t="shared" si="13"/>
        <v>14130</v>
      </c>
      <c r="J23" s="6">
        <f t="shared" si="9"/>
        <v>0.03821656050955414</v>
      </c>
      <c r="K23" s="5">
        <f aca="true" t="shared" si="14" ref="K23:L25">K95+K168+K240</f>
        <v>1956</v>
      </c>
      <c r="L23" s="5">
        <f t="shared" si="14"/>
        <v>0</v>
      </c>
      <c r="M23" s="6" t="s">
        <v>93</v>
      </c>
      <c r="N23" s="5"/>
      <c r="O23" s="5"/>
      <c r="P23" s="6"/>
      <c r="Q23" s="5">
        <f aca="true" t="shared" si="15" ref="Q23:R25">Q95+Q168+Q240</f>
        <v>6357</v>
      </c>
      <c r="R23" s="5">
        <f t="shared" si="15"/>
        <v>5966</v>
      </c>
      <c r="S23" s="6">
        <f>(Q23-R23)/R23</f>
        <v>0.06553804894401609</v>
      </c>
    </row>
    <row r="24" spans="1:19" ht="17.25" customHeight="1">
      <c r="A24" s="22" t="s">
        <v>51</v>
      </c>
      <c r="B24" s="29">
        <f t="shared" si="5"/>
        <v>256410</v>
      </c>
      <c r="C24" s="29">
        <f t="shared" si="6"/>
        <v>221484</v>
      </c>
      <c r="D24" s="6">
        <f t="shared" si="7"/>
        <v>0.15769084900037925</v>
      </c>
      <c r="E24" s="5">
        <f t="shared" si="12"/>
        <v>125716</v>
      </c>
      <c r="F24" s="5">
        <f t="shared" si="12"/>
        <v>122338</v>
      </c>
      <c r="G24" s="6">
        <f t="shared" si="8"/>
        <v>0.027612025699292126</v>
      </c>
      <c r="H24" s="5">
        <f t="shared" si="13"/>
        <v>78934</v>
      </c>
      <c r="I24" s="5">
        <f t="shared" si="13"/>
        <v>45093</v>
      </c>
      <c r="J24" s="6">
        <f t="shared" si="9"/>
        <v>0.7504712483090502</v>
      </c>
      <c r="K24" s="5">
        <f t="shared" si="14"/>
        <v>35380</v>
      </c>
      <c r="L24" s="5">
        <f t="shared" si="14"/>
        <v>37673</v>
      </c>
      <c r="M24" s="6">
        <f>(K24-L24)/L24</f>
        <v>-0.060865872109999206</v>
      </c>
      <c r="N24" s="5"/>
      <c r="O24" s="5"/>
      <c r="P24" s="33"/>
      <c r="Q24" s="5">
        <f t="shared" si="15"/>
        <v>16380</v>
      </c>
      <c r="R24" s="5">
        <f t="shared" si="15"/>
        <v>16380</v>
      </c>
      <c r="S24" s="6">
        <f>(Q24-R24)/R24</f>
        <v>0</v>
      </c>
    </row>
    <row r="25" spans="1:19" ht="17.25" customHeight="1">
      <c r="A25" s="22" t="s">
        <v>21</v>
      </c>
      <c r="B25" s="29">
        <f t="shared" si="5"/>
        <v>85414</v>
      </c>
      <c r="C25" s="29">
        <f t="shared" si="6"/>
        <v>61139</v>
      </c>
      <c r="D25" s="6">
        <f t="shared" si="7"/>
        <v>0.39704607533652825</v>
      </c>
      <c r="E25" s="5">
        <f t="shared" si="12"/>
        <v>31623</v>
      </c>
      <c r="F25" s="5">
        <f t="shared" si="12"/>
        <v>12395</v>
      </c>
      <c r="G25" s="6">
        <f t="shared" si="8"/>
        <v>1.5512706736587334</v>
      </c>
      <c r="H25" s="5">
        <f t="shared" si="13"/>
        <v>37980</v>
      </c>
      <c r="I25" s="5">
        <f t="shared" si="13"/>
        <v>34614</v>
      </c>
      <c r="J25" s="6">
        <f t="shared" si="9"/>
        <v>0.09724388975559023</v>
      </c>
      <c r="K25" s="5">
        <f t="shared" si="14"/>
        <v>7498</v>
      </c>
      <c r="L25" s="5">
        <f t="shared" si="14"/>
        <v>5966</v>
      </c>
      <c r="M25" s="6">
        <f>(K25-L25)/L25</f>
        <v>0.25678846798524974</v>
      </c>
      <c r="N25" s="5"/>
      <c r="O25" s="5"/>
      <c r="P25" s="6"/>
      <c r="Q25" s="5">
        <f t="shared" si="15"/>
        <v>8313</v>
      </c>
      <c r="R25" s="5">
        <f t="shared" si="15"/>
        <v>8164</v>
      </c>
      <c r="S25" s="6">
        <f>(Q25-R25)/R25</f>
        <v>0.018250857422831945</v>
      </c>
    </row>
    <row r="26" spans="1:19" ht="17.25" customHeight="1">
      <c r="A26" s="22" t="s">
        <v>32</v>
      </c>
      <c r="B26" s="29"/>
      <c r="C26" s="29"/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</row>
    <row r="27" spans="1:19" ht="17.25" customHeight="1">
      <c r="A27" s="22" t="s">
        <v>22</v>
      </c>
      <c r="B27" s="29">
        <f t="shared" si="5"/>
        <v>223917</v>
      </c>
      <c r="C27" s="29">
        <f t="shared" si="6"/>
        <v>180625</v>
      </c>
      <c r="D27" s="6">
        <f t="shared" si="7"/>
        <v>0.23967889273356402</v>
      </c>
      <c r="E27" s="5">
        <f>E99+E172+E244</f>
        <v>93540</v>
      </c>
      <c r="F27" s="5">
        <f>F99+F172+F244</f>
        <v>83515</v>
      </c>
      <c r="G27" s="6">
        <f t="shared" si="8"/>
        <v>0.12003831647009519</v>
      </c>
      <c r="H27" s="5">
        <f>H99+H172+H244</f>
        <v>71534</v>
      </c>
      <c r="I27" s="5">
        <f>I99+I172+I244</f>
        <v>54720</v>
      </c>
      <c r="J27" s="6">
        <f t="shared" si="9"/>
        <v>0.3072733918128655</v>
      </c>
      <c r="K27" s="5">
        <f>K99+K172+K244</f>
        <v>29503</v>
      </c>
      <c r="L27" s="5">
        <f>L99+L172+L244</f>
        <v>22294</v>
      </c>
      <c r="M27" s="6">
        <f>(K27-L27)/L27</f>
        <v>0.3233605454382345</v>
      </c>
      <c r="N27" s="5"/>
      <c r="O27" s="5"/>
      <c r="P27" s="6"/>
      <c r="Q27" s="5">
        <f>Q99+Q172+Q244</f>
        <v>29340</v>
      </c>
      <c r="R27" s="5">
        <f>R99+R172+R244</f>
        <v>20096</v>
      </c>
      <c r="S27" s="6">
        <f>(Q27-R27)/R27</f>
        <v>0.4599920382165605</v>
      </c>
    </row>
    <row r="28" spans="1:19" ht="17.25" customHeight="1">
      <c r="A28" s="22" t="s">
        <v>33</v>
      </c>
      <c r="B28" s="29">
        <f>E28+H28+K28+N28+Q28</f>
        <v>0</v>
      </c>
      <c r="C28" s="29">
        <f>F28+I28+L28+O28+R28</f>
        <v>2954</v>
      </c>
      <c r="D28" s="6">
        <f>(B28-C28)/C28</f>
        <v>-1</v>
      </c>
      <c r="E28" s="5">
        <f>E100+E173+E245</f>
        <v>0</v>
      </c>
      <c r="F28" s="5">
        <f>F100+F173+F245</f>
        <v>2954</v>
      </c>
      <c r="G28" s="6">
        <f>(E28-F28)/F28</f>
        <v>-1</v>
      </c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</row>
    <row r="29" spans="1:19" ht="17.25" customHeight="1">
      <c r="A29" s="22" t="s">
        <v>34</v>
      </c>
      <c r="B29" s="29"/>
      <c r="C29" s="29"/>
      <c r="D29" s="6"/>
      <c r="E29" s="5"/>
      <c r="F29" s="5"/>
      <c r="G29" s="6"/>
      <c r="H29" s="5"/>
      <c r="I29" s="5"/>
      <c r="J29" s="6"/>
      <c r="K29" s="5"/>
      <c r="L29" s="5"/>
      <c r="M29" s="6"/>
      <c r="N29" s="5"/>
      <c r="O29" s="5"/>
      <c r="P29" s="6"/>
      <c r="Q29" s="5"/>
      <c r="R29" s="5"/>
      <c r="S29" s="6"/>
    </row>
    <row r="30" spans="1:19" s="15" customFormat="1" ht="17.25" customHeight="1">
      <c r="A30" s="21" t="s">
        <v>85</v>
      </c>
      <c r="B30" s="28">
        <f t="shared" si="5"/>
        <v>218947</v>
      </c>
      <c r="C30" s="28">
        <f t="shared" si="6"/>
        <v>205317</v>
      </c>
      <c r="D30" s="14">
        <f t="shared" si="7"/>
        <v>0.06638515076686295</v>
      </c>
      <c r="E30" s="13">
        <f aca="true" t="shared" si="16" ref="E30:F46">E102+E175+E247</f>
        <v>180815</v>
      </c>
      <c r="F30" s="13">
        <f t="shared" si="16"/>
        <v>183299</v>
      </c>
      <c r="G30" s="14">
        <f t="shared" si="8"/>
        <v>-0.0135516287595677</v>
      </c>
      <c r="H30" s="13">
        <f>H102+H175+H247</f>
        <v>38132</v>
      </c>
      <c r="I30" s="13">
        <f>I102+I175+I247</f>
        <v>22018</v>
      </c>
      <c r="J30" s="14">
        <f>(H30-I30)/I30</f>
        <v>0.7318557543827777</v>
      </c>
      <c r="K30" s="13"/>
      <c r="L30" s="13"/>
      <c r="M30" s="14"/>
      <c r="N30" s="13"/>
      <c r="O30" s="13"/>
      <c r="P30" s="14"/>
      <c r="Q30" s="13"/>
      <c r="R30" s="13"/>
      <c r="S30" s="14"/>
    </row>
    <row r="31" spans="1:19" ht="17.25" customHeight="1">
      <c r="A31" s="22" t="s">
        <v>46</v>
      </c>
      <c r="B31" s="29">
        <f t="shared" si="5"/>
        <v>26370</v>
      </c>
      <c r="C31" s="29">
        <f t="shared" si="6"/>
        <v>26805</v>
      </c>
      <c r="D31" s="6">
        <f t="shared" si="7"/>
        <v>-0.016228315612758813</v>
      </c>
      <c r="E31" s="5">
        <f t="shared" si="16"/>
        <v>26370</v>
      </c>
      <c r="F31" s="5">
        <f t="shared" si="16"/>
        <v>26805</v>
      </c>
      <c r="G31" s="6">
        <f t="shared" si="8"/>
        <v>-0.016228315612758813</v>
      </c>
      <c r="H31" s="5"/>
      <c r="I31" s="5"/>
      <c r="J31" s="6"/>
      <c r="K31" s="5"/>
      <c r="L31" s="5"/>
      <c r="M31" s="6"/>
      <c r="N31" s="5"/>
      <c r="O31" s="5"/>
      <c r="P31" s="6"/>
      <c r="Q31" s="5"/>
      <c r="R31" s="5"/>
      <c r="S31" s="6"/>
    </row>
    <row r="32" spans="1:19" ht="17.25" customHeight="1">
      <c r="A32" s="22" t="s">
        <v>36</v>
      </c>
      <c r="B32" s="29">
        <f t="shared" si="5"/>
        <v>41624</v>
      </c>
      <c r="C32" s="29">
        <f t="shared" si="6"/>
        <v>33562</v>
      </c>
      <c r="D32" s="6">
        <f t="shared" si="7"/>
        <v>0.24021214468744415</v>
      </c>
      <c r="E32" s="5">
        <f t="shared" si="16"/>
        <v>30960</v>
      </c>
      <c r="F32" s="5">
        <f t="shared" si="16"/>
        <v>33562</v>
      </c>
      <c r="G32" s="6">
        <f t="shared" si="8"/>
        <v>-0.07752815684404982</v>
      </c>
      <c r="H32" s="5">
        <f>H104+H177+H249</f>
        <v>10664</v>
      </c>
      <c r="I32" s="5">
        <f>I104+I177+I249</f>
        <v>0</v>
      </c>
      <c r="J32" s="6" t="s">
        <v>93</v>
      </c>
      <c r="K32" s="5"/>
      <c r="L32" s="5"/>
      <c r="M32" s="6"/>
      <c r="N32" s="5"/>
      <c r="O32" s="5"/>
      <c r="P32" s="6"/>
      <c r="Q32" s="5"/>
      <c r="R32" s="5"/>
      <c r="S32" s="6"/>
    </row>
    <row r="33" spans="1:19" ht="17.25" customHeight="1">
      <c r="A33" s="22" t="s">
        <v>37</v>
      </c>
      <c r="B33" s="29">
        <f t="shared" si="5"/>
        <v>69324</v>
      </c>
      <c r="C33" s="29">
        <f t="shared" si="6"/>
        <v>61258</v>
      </c>
      <c r="D33" s="6">
        <f t="shared" si="7"/>
        <v>0.13167259786476868</v>
      </c>
      <c r="E33" s="5">
        <f t="shared" si="16"/>
        <v>41856</v>
      </c>
      <c r="F33" s="5">
        <f t="shared" si="16"/>
        <v>39240</v>
      </c>
      <c r="G33" s="6">
        <f t="shared" si="8"/>
        <v>0.06666666666666667</v>
      </c>
      <c r="H33" s="5">
        <f>H105+H178+H250</f>
        <v>27468</v>
      </c>
      <c r="I33" s="5">
        <f>I105+I178+I250</f>
        <v>22018</v>
      </c>
      <c r="J33" s="6">
        <f>(H33-I33)/I33</f>
        <v>0.24752475247524752</v>
      </c>
      <c r="K33" s="5"/>
      <c r="L33" s="5"/>
      <c r="M33" s="6"/>
      <c r="N33" s="5"/>
      <c r="O33" s="5"/>
      <c r="P33" s="6"/>
      <c r="Q33" s="5"/>
      <c r="R33" s="5"/>
      <c r="S33" s="6"/>
    </row>
    <row r="34" spans="1:19" ht="17.25" customHeight="1">
      <c r="A34" s="22" t="s">
        <v>71</v>
      </c>
      <c r="B34" s="29">
        <f t="shared" si="5"/>
        <v>29189</v>
      </c>
      <c r="C34" s="29">
        <f t="shared" si="6"/>
        <v>30960</v>
      </c>
      <c r="D34" s="6">
        <f t="shared" si="7"/>
        <v>-0.05720284237726098</v>
      </c>
      <c r="E34" s="5">
        <f t="shared" si="16"/>
        <v>29189</v>
      </c>
      <c r="F34" s="5">
        <f t="shared" si="16"/>
        <v>30960</v>
      </c>
      <c r="G34" s="6">
        <f t="shared" si="8"/>
        <v>-0.05720284237726098</v>
      </c>
      <c r="H34" s="5"/>
      <c r="I34" s="5"/>
      <c r="J34" s="6"/>
      <c r="K34" s="5"/>
      <c r="L34" s="5"/>
      <c r="M34" s="6"/>
      <c r="N34" s="5"/>
      <c r="O34" s="5"/>
      <c r="P34" s="6"/>
      <c r="Q34" s="5"/>
      <c r="R34" s="5"/>
      <c r="S34" s="6"/>
    </row>
    <row r="35" spans="1:19" ht="17.25" customHeight="1">
      <c r="A35" s="22" t="s">
        <v>55</v>
      </c>
      <c r="B35" s="29">
        <f t="shared" si="5"/>
        <v>23400</v>
      </c>
      <c r="C35" s="29">
        <f t="shared" si="6"/>
        <v>21756</v>
      </c>
      <c r="D35" s="6">
        <f t="shared" si="7"/>
        <v>0.075565361279647</v>
      </c>
      <c r="E35" s="5">
        <f t="shared" si="16"/>
        <v>23400</v>
      </c>
      <c r="F35" s="5">
        <f t="shared" si="16"/>
        <v>21756</v>
      </c>
      <c r="G35" s="6">
        <f t="shared" si="8"/>
        <v>0.075565361279647</v>
      </c>
      <c r="H35" s="5"/>
      <c r="I35" s="5"/>
      <c r="J35" s="6"/>
      <c r="K35" s="5"/>
      <c r="L35" s="5"/>
      <c r="M35" s="6"/>
      <c r="N35" s="5"/>
      <c r="O35" s="5"/>
      <c r="P35" s="6"/>
      <c r="Q35" s="5"/>
      <c r="R35" s="5"/>
      <c r="S35" s="6"/>
    </row>
    <row r="36" spans="1:19" ht="17.25" customHeight="1">
      <c r="A36" s="22" t="s">
        <v>74</v>
      </c>
      <c r="B36" s="29">
        <f t="shared" si="5"/>
        <v>21538</v>
      </c>
      <c r="C36" s="29">
        <f t="shared" si="6"/>
        <v>21780</v>
      </c>
      <c r="D36" s="6">
        <f t="shared" si="7"/>
        <v>-0.011111111111111112</v>
      </c>
      <c r="E36" s="5">
        <f t="shared" si="16"/>
        <v>21538</v>
      </c>
      <c r="F36" s="5">
        <f t="shared" si="16"/>
        <v>21780</v>
      </c>
      <c r="G36" s="6">
        <f t="shared" si="8"/>
        <v>-0.011111111111111112</v>
      </c>
      <c r="H36" s="5"/>
      <c r="I36" s="5"/>
      <c r="J36" s="6"/>
      <c r="K36" s="5"/>
      <c r="L36" s="5"/>
      <c r="M36" s="6"/>
      <c r="N36" s="5"/>
      <c r="O36" s="5"/>
      <c r="P36" s="6"/>
      <c r="Q36" s="5"/>
      <c r="R36" s="5"/>
      <c r="S36" s="6"/>
    </row>
    <row r="37" spans="1:19" ht="17.25" customHeight="1">
      <c r="A37" s="22" t="s">
        <v>76</v>
      </c>
      <c r="B37" s="29">
        <f t="shared" si="5"/>
        <v>7502</v>
      </c>
      <c r="C37" s="29">
        <f t="shared" si="6"/>
        <v>9196</v>
      </c>
      <c r="D37" s="6">
        <f t="shared" si="7"/>
        <v>-0.18421052631578946</v>
      </c>
      <c r="E37" s="5">
        <f t="shared" si="16"/>
        <v>7502</v>
      </c>
      <c r="F37" s="5">
        <f t="shared" si="16"/>
        <v>9196</v>
      </c>
      <c r="G37" s="6">
        <f t="shared" si="8"/>
        <v>-0.18421052631578946</v>
      </c>
      <c r="H37" s="5"/>
      <c r="I37" s="5"/>
      <c r="J37" s="6"/>
      <c r="K37" s="5"/>
      <c r="L37" s="5"/>
      <c r="M37" s="6"/>
      <c r="N37" s="5"/>
      <c r="O37" s="5"/>
      <c r="P37" s="6"/>
      <c r="Q37" s="5"/>
      <c r="R37" s="5"/>
      <c r="S37" s="6"/>
    </row>
    <row r="38" spans="1:19" s="15" customFormat="1" ht="17.25" customHeight="1">
      <c r="A38" s="21" t="s">
        <v>96</v>
      </c>
      <c r="B38" s="28">
        <f t="shared" si="5"/>
        <v>979435</v>
      </c>
      <c r="C38" s="28">
        <f t="shared" si="6"/>
        <v>974534</v>
      </c>
      <c r="D38" s="14">
        <f t="shared" si="7"/>
        <v>0.005029070304371115</v>
      </c>
      <c r="E38" s="13">
        <f t="shared" si="16"/>
        <v>859678</v>
      </c>
      <c r="F38" s="13">
        <f t="shared" si="16"/>
        <v>862884</v>
      </c>
      <c r="G38" s="14">
        <f t="shared" si="8"/>
        <v>-0.003715447267535381</v>
      </c>
      <c r="H38" s="13">
        <f>H110+H183+H255</f>
        <v>85694</v>
      </c>
      <c r="I38" s="13">
        <f>I110+I183+I255</f>
        <v>77587</v>
      </c>
      <c r="J38" s="14">
        <f>(H38-I38)/I38</f>
        <v>0.10448915411086909</v>
      </c>
      <c r="K38" s="13">
        <f>K110+K183+K255</f>
        <v>18403</v>
      </c>
      <c r="L38" s="13">
        <f>L110+L183+L255</f>
        <v>18403</v>
      </c>
      <c r="M38" s="14">
        <f>(K38-L38)/L38</f>
        <v>0</v>
      </c>
      <c r="N38" s="13"/>
      <c r="O38" s="13"/>
      <c r="P38" s="14"/>
      <c r="Q38" s="13">
        <f>Q110+Q183+Q255</f>
        <v>15660</v>
      </c>
      <c r="R38" s="13">
        <f>R110+R183+R255</f>
        <v>15660</v>
      </c>
      <c r="S38" s="14">
        <f>(Q38-R38)/R38</f>
        <v>0</v>
      </c>
    </row>
    <row r="39" spans="1:19" s="15" customFormat="1" ht="17.25" customHeight="1">
      <c r="A39" s="23" t="s">
        <v>86</v>
      </c>
      <c r="B39" s="28">
        <f t="shared" si="5"/>
        <v>480550</v>
      </c>
      <c r="C39" s="28">
        <f t="shared" si="6"/>
        <v>516820</v>
      </c>
      <c r="D39" s="14">
        <f t="shared" si="7"/>
        <v>-0.07017917263263805</v>
      </c>
      <c r="E39" s="13">
        <f t="shared" si="16"/>
        <v>480550</v>
      </c>
      <c r="F39" s="13">
        <f t="shared" si="16"/>
        <v>516820</v>
      </c>
      <c r="G39" s="14">
        <f t="shared" si="8"/>
        <v>-0.07017917263263805</v>
      </c>
      <c r="H39" s="13"/>
      <c r="I39" s="13"/>
      <c r="J39" s="14"/>
      <c r="K39" s="13"/>
      <c r="L39" s="13"/>
      <c r="M39" s="14"/>
      <c r="N39" s="13"/>
      <c r="O39" s="13"/>
      <c r="P39" s="14"/>
      <c r="Q39" s="13"/>
      <c r="R39" s="13"/>
      <c r="S39" s="14"/>
    </row>
    <row r="40" spans="1:19" ht="17.25" customHeight="1">
      <c r="A40" s="22" t="s">
        <v>47</v>
      </c>
      <c r="B40" s="29">
        <f t="shared" si="5"/>
        <v>20315</v>
      </c>
      <c r="C40" s="29">
        <f t="shared" si="6"/>
        <v>43650</v>
      </c>
      <c r="D40" s="6">
        <f t="shared" si="7"/>
        <v>-0.5345933562428408</v>
      </c>
      <c r="E40" s="5">
        <f t="shared" si="16"/>
        <v>20315</v>
      </c>
      <c r="F40" s="5">
        <f t="shared" si="16"/>
        <v>43650</v>
      </c>
      <c r="G40" s="6">
        <f t="shared" si="8"/>
        <v>-0.5345933562428408</v>
      </c>
      <c r="H40" s="5"/>
      <c r="I40" s="5"/>
      <c r="J40" s="6"/>
      <c r="K40" s="5"/>
      <c r="L40" s="5"/>
      <c r="M40" s="6"/>
      <c r="N40" s="5"/>
      <c r="O40" s="5"/>
      <c r="P40" s="6"/>
      <c r="Q40" s="5"/>
      <c r="R40" s="5"/>
      <c r="S40" s="6"/>
    </row>
    <row r="41" spans="1:19" ht="17.25" customHeight="1">
      <c r="A41" s="22" t="s">
        <v>48</v>
      </c>
      <c r="B41" s="29">
        <f t="shared" si="5"/>
        <v>54220</v>
      </c>
      <c r="C41" s="29">
        <f t="shared" si="6"/>
        <v>55350</v>
      </c>
      <c r="D41" s="6">
        <f t="shared" si="7"/>
        <v>-0.02041553748870822</v>
      </c>
      <c r="E41" s="5">
        <f t="shared" si="16"/>
        <v>54220</v>
      </c>
      <c r="F41" s="5">
        <f t="shared" si="16"/>
        <v>55350</v>
      </c>
      <c r="G41" s="6">
        <f t="shared" si="8"/>
        <v>-0.02041553748870822</v>
      </c>
      <c r="H41" s="5"/>
      <c r="I41" s="5"/>
      <c r="J41" s="6"/>
      <c r="K41" s="5"/>
      <c r="L41" s="5"/>
      <c r="M41" s="6"/>
      <c r="N41" s="5"/>
      <c r="O41" s="5"/>
      <c r="P41" s="6"/>
      <c r="Q41" s="5"/>
      <c r="R41" s="5"/>
      <c r="S41" s="6"/>
    </row>
    <row r="42" spans="1:19" ht="17.25" customHeight="1">
      <c r="A42" s="22" t="s">
        <v>49</v>
      </c>
      <c r="B42" s="29">
        <f t="shared" si="5"/>
        <v>95310</v>
      </c>
      <c r="C42" s="29">
        <f t="shared" si="6"/>
        <v>87840</v>
      </c>
      <c r="D42" s="6">
        <f t="shared" si="7"/>
        <v>0.08504098360655737</v>
      </c>
      <c r="E42" s="5">
        <f t="shared" si="16"/>
        <v>95310</v>
      </c>
      <c r="F42" s="5">
        <f t="shared" si="16"/>
        <v>87840</v>
      </c>
      <c r="G42" s="6">
        <f t="shared" si="8"/>
        <v>0.08504098360655737</v>
      </c>
      <c r="H42" s="5"/>
      <c r="I42" s="5"/>
      <c r="J42" s="6"/>
      <c r="K42" s="5"/>
      <c r="L42" s="5"/>
      <c r="M42" s="6"/>
      <c r="N42" s="5"/>
      <c r="O42" s="5"/>
      <c r="P42" s="6"/>
      <c r="Q42" s="5"/>
      <c r="R42" s="5"/>
      <c r="S42" s="6"/>
    </row>
    <row r="43" spans="1:19" ht="17.25" customHeight="1">
      <c r="A43" s="22" t="s">
        <v>59</v>
      </c>
      <c r="B43" s="29">
        <f t="shared" si="5"/>
        <v>9842</v>
      </c>
      <c r="C43" s="29">
        <f t="shared" si="6"/>
        <v>10101</v>
      </c>
      <c r="D43" s="6">
        <f t="shared" si="7"/>
        <v>-0.02564102564102564</v>
      </c>
      <c r="E43" s="5">
        <f t="shared" si="16"/>
        <v>9842</v>
      </c>
      <c r="F43" s="5">
        <f t="shared" si="16"/>
        <v>10101</v>
      </c>
      <c r="G43" s="6">
        <f t="shared" si="8"/>
        <v>-0.02564102564102564</v>
      </c>
      <c r="H43" s="5"/>
      <c r="I43" s="5"/>
      <c r="J43" s="6"/>
      <c r="K43" s="5"/>
      <c r="L43" s="5"/>
      <c r="M43" s="6"/>
      <c r="N43" s="5"/>
      <c r="O43" s="5"/>
      <c r="P43" s="6"/>
      <c r="Q43" s="5"/>
      <c r="R43" s="5"/>
      <c r="S43" s="6"/>
    </row>
    <row r="44" spans="1:19" ht="17.25" customHeight="1">
      <c r="A44" s="22" t="s">
        <v>24</v>
      </c>
      <c r="B44" s="29">
        <f t="shared" si="5"/>
        <v>81098</v>
      </c>
      <c r="C44" s="29">
        <f t="shared" si="6"/>
        <v>81404</v>
      </c>
      <c r="D44" s="6">
        <f t="shared" si="7"/>
        <v>-0.003759029040341998</v>
      </c>
      <c r="E44" s="5">
        <f t="shared" si="16"/>
        <v>81098</v>
      </c>
      <c r="F44" s="5">
        <f t="shared" si="16"/>
        <v>81404</v>
      </c>
      <c r="G44" s="6">
        <f t="shared" si="8"/>
        <v>-0.003759029040341998</v>
      </c>
      <c r="H44" s="5"/>
      <c r="I44" s="5"/>
      <c r="J44" s="6"/>
      <c r="K44" s="5"/>
      <c r="L44" s="5"/>
      <c r="M44" s="6"/>
      <c r="N44" s="5"/>
      <c r="O44" s="5"/>
      <c r="P44" s="6"/>
      <c r="Q44" s="5"/>
      <c r="R44" s="5"/>
      <c r="S44" s="6"/>
    </row>
    <row r="45" spans="1:19" ht="17.25" customHeight="1">
      <c r="A45" s="22" t="s">
        <v>25</v>
      </c>
      <c r="B45" s="29">
        <f t="shared" si="5"/>
        <v>219765</v>
      </c>
      <c r="C45" s="29">
        <f t="shared" si="6"/>
        <v>238475</v>
      </c>
      <c r="D45" s="6">
        <f t="shared" si="7"/>
        <v>-0.07845686130621658</v>
      </c>
      <c r="E45" s="5">
        <f t="shared" si="16"/>
        <v>219765</v>
      </c>
      <c r="F45" s="5">
        <f t="shared" si="16"/>
        <v>238475</v>
      </c>
      <c r="G45" s="6">
        <f t="shared" si="8"/>
        <v>-0.07845686130621658</v>
      </c>
      <c r="H45" s="5"/>
      <c r="I45" s="5"/>
      <c r="J45" s="6"/>
      <c r="K45" s="5"/>
      <c r="L45" s="5"/>
      <c r="M45" s="6"/>
      <c r="N45" s="5"/>
      <c r="O45" s="5"/>
      <c r="P45" s="6"/>
      <c r="Q45" s="5"/>
      <c r="R45" s="5"/>
      <c r="S45" s="6"/>
    </row>
    <row r="46" spans="1:19" s="15" customFormat="1" ht="17.25" customHeight="1">
      <c r="A46" s="21" t="s">
        <v>87</v>
      </c>
      <c r="B46" s="28">
        <f t="shared" si="5"/>
        <v>186869</v>
      </c>
      <c r="C46" s="28">
        <f t="shared" si="6"/>
        <v>163860</v>
      </c>
      <c r="D46" s="14">
        <f t="shared" si="7"/>
        <v>0.14041865006713047</v>
      </c>
      <c r="E46" s="13">
        <f t="shared" si="16"/>
        <v>67112</v>
      </c>
      <c r="F46" s="13">
        <f t="shared" si="16"/>
        <v>52210</v>
      </c>
      <c r="G46" s="14">
        <f t="shared" si="8"/>
        <v>0.28542424822830875</v>
      </c>
      <c r="H46" s="13">
        <f aca="true" t="shared" si="17" ref="H46:I48">H118+H191+H263</f>
        <v>85694</v>
      </c>
      <c r="I46" s="13">
        <f t="shared" si="17"/>
        <v>77587</v>
      </c>
      <c r="J46" s="14">
        <f>(H46-I46)/I46</f>
        <v>0.10448915411086909</v>
      </c>
      <c r="K46" s="13">
        <f>K118+K191+K263</f>
        <v>18403</v>
      </c>
      <c r="L46" s="13">
        <f>L118+L191+L263</f>
        <v>18403</v>
      </c>
      <c r="M46" s="14">
        <f>(K46-L46)/L46</f>
        <v>0</v>
      </c>
      <c r="N46" s="13"/>
      <c r="O46" s="13"/>
      <c r="P46" s="14"/>
      <c r="Q46" s="13">
        <f>Q118+Q191+Q263</f>
        <v>15660</v>
      </c>
      <c r="R46" s="13">
        <f>R118+R191+R263</f>
        <v>15660</v>
      </c>
      <c r="S46" s="14">
        <f>(Q46-R46)/R46</f>
        <v>0</v>
      </c>
    </row>
    <row r="47" spans="1:19" ht="17.25" customHeight="1">
      <c r="A47" s="22" t="s">
        <v>97</v>
      </c>
      <c r="B47" s="29">
        <f aca="true" t="shared" si="18" ref="B47:C49">E47+H47+K47+N47+Q47</f>
        <v>26907</v>
      </c>
      <c r="C47" s="29">
        <f t="shared" si="18"/>
        <v>27118</v>
      </c>
      <c r="D47" s="6">
        <f t="shared" si="7"/>
        <v>-0.007780809794232613</v>
      </c>
      <c r="E47" s="5">
        <f aca="true" t="shared" si="19" ref="E47:F51">E119+E192+E264</f>
        <v>5382</v>
      </c>
      <c r="F47" s="5">
        <f t="shared" si="19"/>
        <v>5382</v>
      </c>
      <c r="G47" s="6">
        <f t="shared" si="8"/>
        <v>0</v>
      </c>
      <c r="H47" s="5">
        <f t="shared" si="17"/>
        <v>21525</v>
      </c>
      <c r="I47" s="5">
        <f t="shared" si="17"/>
        <v>21736</v>
      </c>
      <c r="J47" s="6">
        <f>(H47-I47)/I47</f>
        <v>-0.009707397865292603</v>
      </c>
      <c r="K47" s="5"/>
      <c r="L47" s="5"/>
      <c r="M47" s="6"/>
      <c r="N47" s="5"/>
      <c r="O47" s="5"/>
      <c r="P47" s="6"/>
      <c r="Q47" s="5"/>
      <c r="R47" s="5"/>
      <c r="S47" s="6"/>
    </row>
    <row r="48" spans="1:19" s="15" customFormat="1" ht="17.25" customHeight="1">
      <c r="A48" s="22" t="s">
        <v>98</v>
      </c>
      <c r="B48" s="29">
        <f t="shared" si="18"/>
        <v>8073</v>
      </c>
      <c r="C48" s="29">
        <f t="shared" si="18"/>
        <v>8073</v>
      </c>
      <c r="D48" s="6">
        <f>(B48-C48)/C48</f>
        <v>0</v>
      </c>
      <c r="E48" s="5"/>
      <c r="F48" s="5"/>
      <c r="G48" s="14"/>
      <c r="H48" s="5">
        <f t="shared" si="17"/>
        <v>8073</v>
      </c>
      <c r="I48" s="5">
        <f t="shared" si="17"/>
        <v>8073</v>
      </c>
      <c r="J48" s="6">
        <f>(H48-I48)/I48</f>
        <v>0</v>
      </c>
      <c r="K48" s="5"/>
      <c r="L48" s="5"/>
      <c r="M48" s="14"/>
      <c r="N48" s="5"/>
      <c r="O48" s="5"/>
      <c r="P48" s="14"/>
      <c r="Q48" s="5"/>
      <c r="R48" s="5"/>
      <c r="S48" s="14"/>
    </row>
    <row r="49" spans="1:19" s="15" customFormat="1" ht="17.25" customHeight="1">
      <c r="A49" s="22" t="s">
        <v>103</v>
      </c>
      <c r="B49" s="29">
        <f t="shared" si="18"/>
        <v>6440</v>
      </c>
      <c r="C49" s="29">
        <f t="shared" si="18"/>
        <v>0</v>
      </c>
      <c r="D49" s="6" t="s">
        <v>93</v>
      </c>
      <c r="E49" s="5">
        <f t="shared" si="19"/>
        <v>6440</v>
      </c>
      <c r="F49" s="5">
        <f t="shared" si="19"/>
        <v>0</v>
      </c>
      <c r="G49" s="6" t="s">
        <v>93</v>
      </c>
      <c r="H49" s="5"/>
      <c r="I49" s="5"/>
      <c r="J49" s="6"/>
      <c r="K49" s="5"/>
      <c r="L49" s="5"/>
      <c r="M49" s="14"/>
      <c r="N49" s="5"/>
      <c r="O49" s="5"/>
      <c r="P49" s="14"/>
      <c r="Q49" s="5"/>
      <c r="R49" s="5"/>
      <c r="S49" s="14"/>
    </row>
    <row r="50" spans="1:19" ht="17.25" customHeight="1">
      <c r="A50" s="22" t="s">
        <v>4</v>
      </c>
      <c r="B50" s="29">
        <f t="shared" si="5"/>
        <v>143817</v>
      </c>
      <c r="C50" s="29">
        <f t="shared" si="6"/>
        <v>126901</v>
      </c>
      <c r="D50" s="6">
        <f aca="true" t="shared" si="20" ref="D50:D56">(B50-C50)/C50</f>
        <v>0.13330076201133167</v>
      </c>
      <c r="E50" s="5">
        <f t="shared" si="19"/>
        <v>53658</v>
      </c>
      <c r="F50" s="5">
        <f t="shared" si="19"/>
        <v>45060</v>
      </c>
      <c r="G50" s="6">
        <f aca="true" t="shared" si="21" ref="G50:G56">(E50-F50)/F50</f>
        <v>0.19081225033288948</v>
      </c>
      <c r="H50" s="5">
        <f>H122+H195+H267</f>
        <v>56096</v>
      </c>
      <c r="I50" s="5">
        <f>I122+I195+I267</f>
        <v>47778</v>
      </c>
      <c r="J50" s="6">
        <f>(H50-I50)/I50</f>
        <v>0.17409686466574575</v>
      </c>
      <c r="K50" s="5">
        <f>K122+K195+K267</f>
        <v>18403</v>
      </c>
      <c r="L50" s="5">
        <f>L122+L195+L267</f>
        <v>18403</v>
      </c>
      <c r="M50" s="6">
        <f>(K50-L50)/L50</f>
        <v>0</v>
      </c>
      <c r="N50" s="5"/>
      <c r="O50" s="5"/>
      <c r="P50" s="6"/>
      <c r="Q50" s="5">
        <f>Q122+Q195+Q267</f>
        <v>15660</v>
      </c>
      <c r="R50" s="5">
        <f>R122+R195+R267</f>
        <v>15660</v>
      </c>
      <c r="S50" s="6">
        <f>(Q50-R50)/R50</f>
        <v>0</v>
      </c>
    </row>
    <row r="51" spans="1:19" ht="17.25" customHeight="1">
      <c r="A51" s="22" t="s">
        <v>99</v>
      </c>
      <c r="B51" s="29">
        <f>E51+H51+K51+N51+Q51</f>
        <v>1632</v>
      </c>
      <c r="C51" s="29">
        <f>F51+I51+L51+O51+R51</f>
        <v>1768</v>
      </c>
      <c r="D51" s="6">
        <f t="shared" si="20"/>
        <v>-0.07692307692307693</v>
      </c>
      <c r="E51" s="5">
        <f t="shared" si="19"/>
        <v>1632</v>
      </c>
      <c r="F51" s="5">
        <f t="shared" si="19"/>
        <v>1768</v>
      </c>
      <c r="G51" s="6">
        <f t="shared" si="21"/>
        <v>-0.07692307692307693</v>
      </c>
      <c r="H51" s="5"/>
      <c r="I51" s="5"/>
      <c r="J51" s="14"/>
      <c r="K51" s="5"/>
      <c r="L51" s="5"/>
      <c r="M51" s="14"/>
      <c r="N51" s="5"/>
      <c r="O51" s="5"/>
      <c r="P51" s="14"/>
      <c r="Q51" s="5"/>
      <c r="R51" s="5"/>
      <c r="S51" s="14"/>
    </row>
    <row r="52" spans="1:19" ht="17.25" customHeight="1">
      <c r="A52" s="21" t="s">
        <v>88</v>
      </c>
      <c r="B52" s="28">
        <f t="shared" si="5"/>
        <v>113892</v>
      </c>
      <c r="C52" s="28">
        <f t="shared" si="6"/>
        <v>131012</v>
      </c>
      <c r="D52" s="14">
        <f t="shared" si="20"/>
        <v>-0.13067505266693127</v>
      </c>
      <c r="E52" s="13">
        <f aca="true" t="shared" si="22" ref="E52:F70">E124+E197+E269</f>
        <v>113892</v>
      </c>
      <c r="F52" s="13">
        <f t="shared" si="22"/>
        <v>131012</v>
      </c>
      <c r="G52" s="14">
        <f t="shared" si="21"/>
        <v>-0.13067505266693127</v>
      </c>
      <c r="H52" s="16"/>
      <c r="I52" s="16"/>
      <c r="J52" s="14"/>
      <c r="K52" s="16"/>
      <c r="L52" s="16"/>
      <c r="M52" s="14"/>
      <c r="N52" s="16"/>
      <c r="O52" s="16"/>
      <c r="P52" s="14"/>
      <c r="Q52" s="16"/>
      <c r="R52" s="16"/>
      <c r="S52" s="14"/>
    </row>
    <row r="53" spans="1:19" ht="17.25" customHeight="1">
      <c r="A53" s="22" t="s">
        <v>101</v>
      </c>
      <c r="B53" s="29">
        <f>E53+H53+K53+N53+Q53</f>
        <v>21837</v>
      </c>
      <c r="C53" s="29">
        <f>F53+I53+L53+O53+R53</f>
        <v>8161</v>
      </c>
      <c r="D53" s="6">
        <f t="shared" si="20"/>
        <v>1.6757750275701506</v>
      </c>
      <c r="E53" s="5">
        <f t="shared" si="22"/>
        <v>21837</v>
      </c>
      <c r="F53" s="5">
        <f t="shared" si="22"/>
        <v>8161</v>
      </c>
      <c r="G53" s="6">
        <f t="shared" si="21"/>
        <v>1.6757750275701506</v>
      </c>
      <c r="H53" s="16"/>
      <c r="I53" s="16"/>
      <c r="J53" s="14"/>
      <c r="K53" s="16"/>
      <c r="L53" s="16"/>
      <c r="M53" s="14"/>
      <c r="N53" s="16"/>
      <c r="O53" s="16"/>
      <c r="P53" s="14"/>
      <c r="Q53" s="16"/>
      <c r="R53" s="16"/>
      <c r="S53" s="14"/>
    </row>
    <row r="54" spans="1:19" s="15" customFormat="1" ht="17.25" customHeight="1">
      <c r="A54" s="22" t="s">
        <v>40</v>
      </c>
      <c r="B54" s="29">
        <f t="shared" si="5"/>
        <v>70388</v>
      </c>
      <c r="C54" s="29">
        <f t="shared" si="6"/>
        <v>85989</v>
      </c>
      <c r="D54" s="6">
        <f t="shared" si="20"/>
        <v>-0.18143018293037483</v>
      </c>
      <c r="E54" s="5">
        <f t="shared" si="22"/>
        <v>70388</v>
      </c>
      <c r="F54" s="5">
        <f t="shared" si="22"/>
        <v>85989</v>
      </c>
      <c r="G54" s="6">
        <f t="shared" si="21"/>
        <v>-0.18143018293037483</v>
      </c>
      <c r="H54" s="7"/>
      <c r="I54" s="7"/>
      <c r="J54" s="6"/>
      <c r="K54" s="7"/>
      <c r="L54" s="7"/>
      <c r="M54" s="6"/>
      <c r="N54" s="7"/>
      <c r="O54" s="7"/>
      <c r="P54" s="6"/>
      <c r="Q54" s="7"/>
      <c r="R54" s="7"/>
      <c r="S54" s="6"/>
    </row>
    <row r="55" spans="1:19" ht="17.25" customHeight="1">
      <c r="A55" s="22" t="s">
        <v>44</v>
      </c>
      <c r="B55" s="29">
        <f t="shared" si="5"/>
        <v>13992</v>
      </c>
      <c r="C55" s="29">
        <f t="shared" si="6"/>
        <v>17414</v>
      </c>
      <c r="D55" s="6">
        <f t="shared" si="20"/>
        <v>-0.19650855633398415</v>
      </c>
      <c r="E55" s="5">
        <f t="shared" si="22"/>
        <v>13992</v>
      </c>
      <c r="F55" s="5">
        <f t="shared" si="22"/>
        <v>17414</v>
      </c>
      <c r="G55" s="6">
        <f t="shared" si="21"/>
        <v>-0.19650855633398415</v>
      </c>
      <c r="H55" s="7"/>
      <c r="I55" s="7"/>
      <c r="J55" s="6"/>
      <c r="K55" s="7"/>
      <c r="L55" s="7"/>
      <c r="M55" s="6"/>
      <c r="N55" s="7"/>
      <c r="O55" s="7"/>
      <c r="P55" s="6"/>
      <c r="Q55" s="7"/>
      <c r="R55" s="7"/>
      <c r="S55" s="6"/>
    </row>
    <row r="56" spans="1:19" ht="17.25" customHeight="1">
      <c r="A56" s="22" t="s">
        <v>42</v>
      </c>
      <c r="B56" s="29">
        <f t="shared" si="5"/>
        <v>7675</v>
      </c>
      <c r="C56" s="29">
        <f t="shared" si="6"/>
        <v>19448</v>
      </c>
      <c r="D56" s="6">
        <f t="shared" si="20"/>
        <v>-0.605357877416701</v>
      </c>
      <c r="E56" s="5">
        <f t="shared" si="22"/>
        <v>7675</v>
      </c>
      <c r="F56" s="5">
        <f t="shared" si="22"/>
        <v>19448</v>
      </c>
      <c r="G56" s="6">
        <f t="shared" si="21"/>
        <v>-0.605357877416701</v>
      </c>
      <c r="H56" s="7"/>
      <c r="I56" s="7"/>
      <c r="J56" s="14"/>
      <c r="K56" s="7"/>
      <c r="L56" s="7"/>
      <c r="M56" s="14"/>
      <c r="N56" s="7"/>
      <c r="O56" s="7"/>
      <c r="P56" s="14"/>
      <c r="Q56" s="7"/>
      <c r="R56" s="7"/>
      <c r="S56" s="14"/>
    </row>
    <row r="57" spans="1:19" ht="17.25" customHeight="1">
      <c r="A57" s="21" t="s">
        <v>89</v>
      </c>
      <c r="B57" s="28">
        <f t="shared" si="5"/>
        <v>120383</v>
      </c>
      <c r="C57" s="28">
        <f t="shared" si="6"/>
        <v>98760</v>
      </c>
      <c r="D57" s="14">
        <f aca="true" t="shared" si="23" ref="D57:D70">(B57-C57)/C57</f>
        <v>0.21894491697043336</v>
      </c>
      <c r="E57" s="13">
        <f t="shared" si="22"/>
        <v>120383</v>
      </c>
      <c r="F57" s="13">
        <f t="shared" si="22"/>
        <v>98760</v>
      </c>
      <c r="G57" s="14">
        <f aca="true" t="shared" si="24" ref="G57:G70">(E57-F57)/F57</f>
        <v>0.21894491697043336</v>
      </c>
      <c r="H57" s="16"/>
      <c r="I57" s="16"/>
      <c r="J57" s="14"/>
      <c r="K57" s="16"/>
      <c r="L57" s="16"/>
      <c r="M57" s="14"/>
      <c r="N57" s="16"/>
      <c r="O57" s="16"/>
      <c r="P57" s="14"/>
      <c r="Q57" s="16"/>
      <c r="R57" s="16"/>
      <c r="S57" s="14"/>
    </row>
    <row r="58" spans="1:19" ht="17.25" customHeight="1">
      <c r="A58" s="22" t="s">
        <v>8</v>
      </c>
      <c r="B58" s="29">
        <f t="shared" si="5"/>
        <v>21234</v>
      </c>
      <c r="C58" s="29">
        <f t="shared" si="6"/>
        <v>20766</v>
      </c>
      <c r="D58" s="6">
        <f t="shared" si="23"/>
        <v>0.022536839063854376</v>
      </c>
      <c r="E58" s="5">
        <f t="shared" si="22"/>
        <v>21234</v>
      </c>
      <c r="F58" s="5">
        <f t="shared" si="22"/>
        <v>20766</v>
      </c>
      <c r="G58" s="6">
        <f t="shared" si="24"/>
        <v>0.022536839063854376</v>
      </c>
      <c r="H58" s="7"/>
      <c r="I58" s="7"/>
      <c r="J58" s="6"/>
      <c r="K58" s="7"/>
      <c r="L58" s="7"/>
      <c r="M58" s="6"/>
      <c r="N58" s="7"/>
      <c r="O58" s="7"/>
      <c r="P58" s="6"/>
      <c r="Q58" s="7"/>
      <c r="R58" s="7"/>
      <c r="S58" s="6"/>
    </row>
    <row r="59" spans="1:19" s="15" customFormat="1" ht="17.25" customHeight="1">
      <c r="A59" s="22" t="s">
        <v>53</v>
      </c>
      <c r="B59" s="29">
        <f t="shared" si="5"/>
        <v>25893</v>
      </c>
      <c r="C59" s="29">
        <f t="shared" si="6"/>
        <v>10101</v>
      </c>
      <c r="D59" s="6">
        <f t="shared" si="23"/>
        <v>1.5634095634095635</v>
      </c>
      <c r="E59" s="5">
        <f t="shared" si="22"/>
        <v>25893</v>
      </c>
      <c r="F59" s="5">
        <f t="shared" si="22"/>
        <v>10101</v>
      </c>
      <c r="G59" s="6">
        <f t="shared" si="24"/>
        <v>1.5634095634095635</v>
      </c>
      <c r="H59" s="7"/>
      <c r="I59" s="7"/>
      <c r="J59" s="6"/>
      <c r="K59" s="7"/>
      <c r="L59" s="7"/>
      <c r="M59" s="6"/>
      <c r="N59" s="7"/>
      <c r="O59" s="7"/>
      <c r="P59" s="6"/>
      <c r="Q59" s="7"/>
      <c r="R59" s="7"/>
      <c r="S59" s="6"/>
    </row>
    <row r="60" spans="1:19" ht="17.25" customHeight="1">
      <c r="A60" s="22" t="s">
        <v>63</v>
      </c>
      <c r="B60" s="29">
        <f t="shared" si="5"/>
        <v>11514</v>
      </c>
      <c r="C60" s="29">
        <f t="shared" si="6"/>
        <v>9696</v>
      </c>
      <c r="D60" s="6">
        <f t="shared" si="23"/>
        <v>0.1875</v>
      </c>
      <c r="E60" s="5">
        <f t="shared" si="22"/>
        <v>11514</v>
      </c>
      <c r="F60" s="5">
        <f t="shared" si="22"/>
        <v>9696</v>
      </c>
      <c r="G60" s="6">
        <f t="shared" si="24"/>
        <v>0.1875</v>
      </c>
      <c r="H60" s="7"/>
      <c r="I60" s="7"/>
      <c r="J60" s="6"/>
      <c r="K60" s="7"/>
      <c r="L60" s="7"/>
      <c r="M60" s="6"/>
      <c r="N60" s="7"/>
      <c r="O60" s="7"/>
      <c r="P60" s="6"/>
      <c r="Q60" s="7"/>
      <c r="R60" s="7"/>
      <c r="S60" s="6"/>
    </row>
    <row r="61" spans="1:19" ht="17.25" customHeight="1">
      <c r="A61" s="22" t="s">
        <v>60</v>
      </c>
      <c r="B61" s="29">
        <f t="shared" si="5"/>
        <v>61742</v>
      </c>
      <c r="C61" s="29">
        <f t="shared" si="6"/>
        <v>58197</v>
      </c>
      <c r="D61" s="6">
        <f t="shared" si="23"/>
        <v>0.06091379280718937</v>
      </c>
      <c r="E61" s="5">
        <f t="shared" si="22"/>
        <v>61742</v>
      </c>
      <c r="F61" s="5">
        <f t="shared" si="22"/>
        <v>58197</v>
      </c>
      <c r="G61" s="6">
        <f t="shared" si="24"/>
        <v>0.06091379280718937</v>
      </c>
      <c r="H61" s="7"/>
      <c r="I61" s="7"/>
      <c r="J61" s="6"/>
      <c r="K61" s="7"/>
      <c r="L61" s="7"/>
      <c r="M61" s="6"/>
      <c r="N61" s="7"/>
      <c r="O61" s="7"/>
      <c r="P61" s="6"/>
      <c r="Q61" s="7"/>
      <c r="R61" s="7"/>
      <c r="S61" s="6"/>
    </row>
    <row r="62" spans="1:19" ht="17.25" customHeight="1">
      <c r="A62" s="21" t="s">
        <v>90</v>
      </c>
      <c r="B62" s="28">
        <f t="shared" si="5"/>
        <v>77741</v>
      </c>
      <c r="C62" s="28">
        <f t="shared" si="6"/>
        <v>64082</v>
      </c>
      <c r="D62" s="14">
        <f t="shared" si="23"/>
        <v>0.21314877812802346</v>
      </c>
      <c r="E62" s="13">
        <f t="shared" si="22"/>
        <v>77741</v>
      </c>
      <c r="F62" s="13">
        <f t="shared" si="22"/>
        <v>64082</v>
      </c>
      <c r="G62" s="14">
        <f t="shared" si="24"/>
        <v>0.21314877812802346</v>
      </c>
      <c r="H62" s="16"/>
      <c r="I62" s="16"/>
      <c r="J62" s="14"/>
      <c r="K62" s="16"/>
      <c r="L62" s="16"/>
      <c r="M62" s="14"/>
      <c r="N62" s="16"/>
      <c r="O62" s="16"/>
      <c r="P62" s="14"/>
      <c r="Q62" s="16"/>
      <c r="R62" s="16"/>
      <c r="S62" s="14"/>
    </row>
    <row r="63" spans="1:19" ht="17.25" customHeight="1">
      <c r="A63" s="22" t="s">
        <v>9</v>
      </c>
      <c r="B63" s="29">
        <f t="shared" si="5"/>
        <v>2132</v>
      </c>
      <c r="C63" s="29">
        <f t="shared" si="6"/>
        <v>2132</v>
      </c>
      <c r="D63" s="6">
        <f t="shared" si="23"/>
        <v>0</v>
      </c>
      <c r="E63" s="5">
        <f t="shared" si="22"/>
        <v>2132</v>
      </c>
      <c r="F63" s="5">
        <f t="shared" si="22"/>
        <v>2132</v>
      </c>
      <c r="G63" s="6">
        <f t="shared" si="24"/>
        <v>0</v>
      </c>
      <c r="H63" s="7"/>
      <c r="I63" s="7"/>
      <c r="J63" s="6"/>
      <c r="K63" s="7"/>
      <c r="L63" s="7"/>
      <c r="M63" s="6"/>
      <c r="N63" s="7"/>
      <c r="O63" s="7"/>
      <c r="P63" s="6"/>
      <c r="Q63" s="7"/>
      <c r="R63" s="7"/>
      <c r="S63" s="6"/>
    </row>
    <row r="64" spans="1:19" ht="17.25" customHeight="1">
      <c r="A64" s="22" t="s">
        <v>10</v>
      </c>
      <c r="B64" s="29">
        <f t="shared" si="5"/>
        <v>1464</v>
      </c>
      <c r="C64" s="29">
        <f t="shared" si="6"/>
        <v>1586</v>
      </c>
      <c r="D64" s="6">
        <f t="shared" si="23"/>
        <v>-0.07692307692307693</v>
      </c>
      <c r="E64" s="5">
        <f t="shared" si="22"/>
        <v>1464</v>
      </c>
      <c r="F64" s="5">
        <f t="shared" si="22"/>
        <v>1586</v>
      </c>
      <c r="G64" s="6">
        <f t="shared" si="24"/>
        <v>-0.07692307692307693</v>
      </c>
      <c r="H64" s="7"/>
      <c r="I64" s="7"/>
      <c r="J64" s="6"/>
      <c r="K64" s="7"/>
      <c r="L64" s="7"/>
      <c r="M64" s="6"/>
      <c r="N64" s="7"/>
      <c r="O64" s="7"/>
      <c r="P64" s="6"/>
      <c r="Q64" s="7"/>
      <c r="R64" s="7"/>
      <c r="S64" s="6"/>
    </row>
    <row r="65" spans="1:19" ht="17.25" customHeight="1">
      <c r="A65" s="22" t="s">
        <v>70</v>
      </c>
      <c r="B65" s="29">
        <f t="shared" si="5"/>
        <v>30960</v>
      </c>
      <c r="C65" s="29">
        <f t="shared" si="6"/>
        <v>31316</v>
      </c>
      <c r="D65" s="6">
        <f t="shared" si="23"/>
        <v>-0.01136799080342317</v>
      </c>
      <c r="E65" s="5">
        <f t="shared" si="22"/>
        <v>30960</v>
      </c>
      <c r="F65" s="5">
        <f t="shared" si="22"/>
        <v>31316</v>
      </c>
      <c r="G65" s="6">
        <f t="shared" si="24"/>
        <v>-0.01136799080342317</v>
      </c>
      <c r="H65" s="7"/>
      <c r="I65" s="7"/>
      <c r="J65" s="6"/>
      <c r="K65" s="7"/>
      <c r="L65" s="7"/>
      <c r="M65" s="6"/>
      <c r="N65" s="7"/>
      <c r="O65" s="7"/>
      <c r="P65" s="6"/>
      <c r="Q65" s="7"/>
      <c r="R65" s="7"/>
      <c r="S65" s="6"/>
    </row>
    <row r="66" spans="1:19" ht="17.25" customHeight="1">
      <c r="A66" s="22" t="s">
        <v>73</v>
      </c>
      <c r="B66" s="29">
        <f t="shared" si="5"/>
        <v>5890</v>
      </c>
      <c r="C66" s="29">
        <f t="shared" si="6"/>
        <v>6045</v>
      </c>
      <c r="D66" s="6">
        <f t="shared" si="23"/>
        <v>-0.02564102564102564</v>
      </c>
      <c r="E66" s="5">
        <f t="shared" si="22"/>
        <v>5890</v>
      </c>
      <c r="F66" s="5">
        <f t="shared" si="22"/>
        <v>6045</v>
      </c>
      <c r="G66" s="6">
        <f t="shared" si="24"/>
        <v>-0.02564102564102564</v>
      </c>
      <c r="H66" s="7"/>
      <c r="I66" s="7"/>
      <c r="J66" s="6"/>
      <c r="K66" s="7"/>
      <c r="L66" s="7"/>
      <c r="M66" s="6"/>
      <c r="N66" s="7"/>
      <c r="O66" s="7"/>
      <c r="P66" s="6"/>
      <c r="Q66" s="7"/>
      <c r="R66" s="7"/>
      <c r="S66" s="6"/>
    </row>
    <row r="67" spans="1:19" ht="17.25" customHeight="1">
      <c r="A67" s="22" t="s">
        <v>54</v>
      </c>
      <c r="B67" s="29">
        <f t="shared" si="5"/>
        <v>23760</v>
      </c>
      <c r="C67" s="29">
        <f t="shared" si="6"/>
        <v>10032</v>
      </c>
      <c r="D67" s="6">
        <f t="shared" si="23"/>
        <v>1.368421052631579</v>
      </c>
      <c r="E67" s="5">
        <f t="shared" si="22"/>
        <v>23760</v>
      </c>
      <c r="F67" s="5">
        <f t="shared" si="22"/>
        <v>10032</v>
      </c>
      <c r="G67" s="6">
        <f t="shared" si="24"/>
        <v>1.368421052631579</v>
      </c>
      <c r="H67" s="7"/>
      <c r="I67" s="7"/>
      <c r="J67" s="6"/>
      <c r="K67" s="7"/>
      <c r="L67" s="7"/>
      <c r="M67" s="6"/>
      <c r="N67" s="7"/>
      <c r="O67" s="7"/>
      <c r="P67" s="6"/>
      <c r="Q67" s="7"/>
      <c r="R67" s="7"/>
      <c r="S67" s="6"/>
    </row>
    <row r="68" spans="1:19" ht="17.25" customHeight="1">
      <c r="A68" s="22" t="s">
        <v>11</v>
      </c>
      <c r="B68" s="29">
        <f t="shared" si="5"/>
        <v>2132</v>
      </c>
      <c r="C68" s="29">
        <f t="shared" si="6"/>
        <v>2156</v>
      </c>
      <c r="D68" s="6">
        <f t="shared" si="23"/>
        <v>-0.011131725417439703</v>
      </c>
      <c r="E68" s="5">
        <f t="shared" si="22"/>
        <v>2132</v>
      </c>
      <c r="F68" s="5">
        <f t="shared" si="22"/>
        <v>2156</v>
      </c>
      <c r="G68" s="6">
        <f t="shared" si="24"/>
        <v>-0.011131725417439703</v>
      </c>
      <c r="H68" s="7"/>
      <c r="I68" s="7"/>
      <c r="J68" s="6"/>
      <c r="K68" s="7"/>
      <c r="L68" s="7"/>
      <c r="M68" s="6"/>
      <c r="N68" s="7"/>
      <c r="O68" s="7"/>
      <c r="P68" s="6"/>
      <c r="Q68" s="7"/>
      <c r="R68" s="7"/>
      <c r="S68" s="6"/>
    </row>
    <row r="69" spans="1:19" ht="17.25" customHeight="1">
      <c r="A69" s="22" t="s">
        <v>56</v>
      </c>
      <c r="B69" s="29">
        <f t="shared" si="5"/>
        <v>6993</v>
      </c>
      <c r="C69" s="29">
        <f t="shared" si="6"/>
        <v>6993</v>
      </c>
      <c r="D69" s="6">
        <f t="shared" si="23"/>
        <v>0</v>
      </c>
      <c r="E69" s="5">
        <f t="shared" si="22"/>
        <v>6993</v>
      </c>
      <c r="F69" s="5">
        <f t="shared" si="22"/>
        <v>6993</v>
      </c>
      <c r="G69" s="6">
        <f t="shared" si="24"/>
        <v>0</v>
      </c>
      <c r="H69" s="7"/>
      <c r="I69" s="7"/>
      <c r="J69" s="6"/>
      <c r="K69" s="7"/>
      <c r="L69" s="7"/>
      <c r="M69" s="6"/>
      <c r="N69" s="7"/>
      <c r="O69" s="7"/>
      <c r="P69" s="6"/>
      <c r="Q69" s="7"/>
      <c r="R69" s="7"/>
      <c r="S69" s="6"/>
    </row>
    <row r="70" spans="1:19" ht="17.25" customHeight="1">
      <c r="A70" s="24" t="s">
        <v>57</v>
      </c>
      <c r="B70" s="29">
        <f t="shared" si="5"/>
        <v>4410</v>
      </c>
      <c r="C70" s="29">
        <f t="shared" si="6"/>
        <v>3822</v>
      </c>
      <c r="D70" s="6">
        <f t="shared" si="23"/>
        <v>0.15384615384615385</v>
      </c>
      <c r="E70" s="5">
        <f t="shared" si="22"/>
        <v>4410</v>
      </c>
      <c r="F70" s="5">
        <f t="shared" si="22"/>
        <v>3822</v>
      </c>
      <c r="G70" s="6">
        <f t="shared" si="24"/>
        <v>0.15384615384615385</v>
      </c>
      <c r="H70" s="26"/>
      <c r="I70" s="26"/>
      <c r="J70" s="6"/>
      <c r="K70" s="26"/>
      <c r="L70" s="26"/>
      <c r="M70" s="6"/>
      <c r="N70" s="26"/>
      <c r="O70" s="26"/>
      <c r="P70" s="6"/>
      <c r="Q70" s="26"/>
      <c r="R70" s="26"/>
      <c r="S70" s="6"/>
    </row>
    <row r="71" ht="17.25" customHeight="1">
      <c r="A71" s="17" t="s">
        <v>111</v>
      </c>
    </row>
    <row r="72" spans="1:3" ht="17.25" customHeight="1">
      <c r="A72" s="2"/>
      <c r="B72" s="2"/>
      <c r="C72" s="2"/>
    </row>
    <row r="73" spans="1:19" ht="17.25" customHeight="1">
      <c r="A73" s="43" t="s">
        <v>106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2:18" ht="17.25" customHeight="1">
      <c r="B74" s="12"/>
      <c r="C74" s="12"/>
      <c r="E74" s="12"/>
      <c r="F74" s="12"/>
      <c r="H74" s="12"/>
      <c r="I74" s="12"/>
      <c r="K74" s="12"/>
      <c r="L74" s="12"/>
      <c r="N74" s="12"/>
      <c r="O74" s="12"/>
      <c r="Q74" s="12"/>
      <c r="R74" s="12"/>
    </row>
    <row r="75" spans="1:19" ht="17.25" customHeight="1">
      <c r="A75" s="18"/>
      <c r="B75" s="40" t="s">
        <v>92</v>
      </c>
      <c r="C75" s="41"/>
      <c r="D75" s="44"/>
      <c r="E75" s="40" t="s">
        <v>79</v>
      </c>
      <c r="F75" s="41"/>
      <c r="G75" s="44"/>
      <c r="H75" s="45" t="s">
        <v>80</v>
      </c>
      <c r="I75" s="46"/>
      <c r="J75" s="47"/>
      <c r="K75" s="40" t="s">
        <v>81</v>
      </c>
      <c r="L75" s="41"/>
      <c r="M75" s="44"/>
      <c r="N75" s="40" t="s">
        <v>82</v>
      </c>
      <c r="O75" s="41"/>
      <c r="P75" s="44"/>
      <c r="Q75" s="40" t="s">
        <v>83</v>
      </c>
      <c r="R75" s="41"/>
      <c r="S75" s="42"/>
    </row>
    <row r="76" spans="1:19" ht="17.25" customHeight="1">
      <c r="A76" s="19" t="s">
        <v>1</v>
      </c>
      <c r="B76" s="3">
        <v>2015</v>
      </c>
      <c r="C76" s="3">
        <v>2014</v>
      </c>
      <c r="D76" s="4" t="s">
        <v>91</v>
      </c>
      <c r="E76" s="3">
        <v>2015</v>
      </c>
      <c r="F76" s="3">
        <v>2014</v>
      </c>
      <c r="G76" s="4" t="s">
        <v>91</v>
      </c>
      <c r="H76" s="3">
        <v>2015</v>
      </c>
      <c r="I76" s="3">
        <v>2014</v>
      </c>
      <c r="J76" s="27" t="s">
        <v>91</v>
      </c>
      <c r="K76" s="3">
        <v>2015</v>
      </c>
      <c r="L76" s="3">
        <v>2014</v>
      </c>
      <c r="M76" s="4" t="s">
        <v>91</v>
      </c>
      <c r="N76" s="3">
        <v>2015</v>
      </c>
      <c r="O76" s="3">
        <v>2014</v>
      </c>
      <c r="P76" s="4" t="s">
        <v>91</v>
      </c>
      <c r="Q76" s="3">
        <v>2015</v>
      </c>
      <c r="R76" s="3">
        <v>2014</v>
      </c>
      <c r="S76" s="20" t="s">
        <v>91</v>
      </c>
    </row>
    <row r="77" spans="1:19" s="15" customFormat="1" ht="17.25" customHeight="1">
      <c r="A77" s="21" t="s">
        <v>94</v>
      </c>
      <c r="B77" s="28">
        <f aca="true" t="shared" si="25" ref="B77:C80">E77+H77+K77+N77+Q77</f>
        <v>993922</v>
      </c>
      <c r="C77" s="28">
        <f t="shared" si="25"/>
        <v>938772</v>
      </c>
      <c r="D77" s="14">
        <f>(B77-C77)/C77</f>
        <v>0.05874695879297635</v>
      </c>
      <c r="E77" s="13">
        <f>E78+E110</f>
        <v>668151</v>
      </c>
      <c r="F77" s="13">
        <f>F78+F110</f>
        <v>654431</v>
      </c>
      <c r="G77" s="14">
        <f>(E77-F77)/F77</f>
        <v>0.020964777035317704</v>
      </c>
      <c r="H77" s="13">
        <f>H78+H110</f>
        <v>198604</v>
      </c>
      <c r="I77" s="13">
        <f>I78+I110</f>
        <v>164413</v>
      </c>
      <c r="J77" s="14">
        <f>(H77-I77)/I77</f>
        <v>0.20795800818670057</v>
      </c>
      <c r="K77" s="13">
        <f>K78+K110</f>
        <v>66197</v>
      </c>
      <c r="L77" s="13">
        <f>L78+L110</f>
        <v>61923</v>
      </c>
      <c r="M77" s="14">
        <f>(K77-L77)/L77</f>
        <v>0.06902120375304814</v>
      </c>
      <c r="N77" s="13">
        <f>N78+N110</f>
        <v>2002</v>
      </c>
      <c r="O77" s="13">
        <f>O78+O110</f>
        <v>3804</v>
      </c>
      <c r="P77" s="14">
        <f>(N77-O77)/O77</f>
        <v>-0.4737118822292324</v>
      </c>
      <c r="Q77" s="13">
        <f>Q78+Q110</f>
        <v>58968</v>
      </c>
      <c r="R77" s="13">
        <f>R78+R110</f>
        <v>54201</v>
      </c>
      <c r="S77" s="14">
        <f>(Q77-R77)/R77</f>
        <v>0.08795040681906238</v>
      </c>
    </row>
    <row r="78" spans="1:19" s="15" customFormat="1" ht="17.25" customHeight="1">
      <c r="A78" s="21" t="s">
        <v>95</v>
      </c>
      <c r="B78" s="28">
        <f t="shared" si="25"/>
        <v>654892</v>
      </c>
      <c r="C78" s="28">
        <f t="shared" si="25"/>
        <v>598118</v>
      </c>
      <c r="D78" s="14">
        <f aca="true" t="shared" si="26" ref="D78:D142">(B78-C78)/C78</f>
        <v>0.09492106908670196</v>
      </c>
      <c r="E78" s="13">
        <f>E79+E102</f>
        <v>370779</v>
      </c>
      <c r="F78" s="13">
        <f>F79+F102</f>
        <v>352113</v>
      </c>
      <c r="G78" s="14">
        <f aca="true" t="shared" si="27" ref="G78:G142">(E78-F78)/F78</f>
        <v>0.05301139122952007</v>
      </c>
      <c r="H78" s="13">
        <f>H79+H102</f>
        <v>168789</v>
      </c>
      <c r="I78" s="13">
        <f>I79+I102</f>
        <v>137709</v>
      </c>
      <c r="J78" s="14">
        <f>(H78-I78)/I78</f>
        <v>0.22569330980545935</v>
      </c>
      <c r="K78" s="13">
        <f>K79+K102</f>
        <v>59748</v>
      </c>
      <c r="L78" s="13">
        <f>L79+L102</f>
        <v>55685</v>
      </c>
      <c r="M78" s="14">
        <f>(K78-L78)/L78</f>
        <v>0.07296399389422645</v>
      </c>
      <c r="N78" s="13">
        <f>N79+N102</f>
        <v>2002</v>
      </c>
      <c r="O78" s="13">
        <f>O79+O102</f>
        <v>3804</v>
      </c>
      <c r="P78" s="14">
        <f>(N78-O78)/O78</f>
        <v>-0.4737118822292324</v>
      </c>
      <c r="Q78" s="13">
        <f>Q79+Q102</f>
        <v>53574</v>
      </c>
      <c r="R78" s="13">
        <f>R79+R102</f>
        <v>48807</v>
      </c>
      <c r="S78" s="14">
        <f>(Q78-R78)/R78</f>
        <v>0.09767041612883398</v>
      </c>
    </row>
    <row r="79" spans="1:19" s="15" customFormat="1" ht="17.25" customHeight="1">
      <c r="A79" s="21" t="s">
        <v>84</v>
      </c>
      <c r="B79" s="28">
        <f t="shared" si="25"/>
        <v>577787</v>
      </c>
      <c r="C79" s="28">
        <f t="shared" si="25"/>
        <v>526470</v>
      </c>
      <c r="D79" s="14">
        <f t="shared" si="26"/>
        <v>0.09747374019412312</v>
      </c>
      <c r="E79" s="13">
        <f>SUM(E80:E101)</f>
        <v>305490</v>
      </c>
      <c r="F79" s="13">
        <f>SUM(F80:F101)</f>
        <v>287223</v>
      </c>
      <c r="G79" s="14">
        <f t="shared" si="27"/>
        <v>0.06359866723765158</v>
      </c>
      <c r="H79" s="13">
        <f>SUM(H80:H101)</f>
        <v>156973</v>
      </c>
      <c r="I79" s="13">
        <f>SUM(I80:I101)</f>
        <v>130951</v>
      </c>
      <c r="J79" s="14">
        <f>(H79-I79)/I79</f>
        <v>0.1987155500912555</v>
      </c>
      <c r="K79" s="13">
        <f>SUM(K80:K101)</f>
        <v>59748</v>
      </c>
      <c r="L79" s="13">
        <f>SUM(L80:L101)</f>
        <v>55685</v>
      </c>
      <c r="M79" s="14">
        <f>(K79-L79)/L79</f>
        <v>0.07296399389422645</v>
      </c>
      <c r="N79" s="13">
        <f>SUM(N80:N101)</f>
        <v>2002</v>
      </c>
      <c r="O79" s="13">
        <f>SUM(O80:O101)</f>
        <v>3804</v>
      </c>
      <c r="P79" s="14">
        <f>(N79-O79)/O79</f>
        <v>-0.4737118822292324</v>
      </c>
      <c r="Q79" s="13">
        <f>SUM(Q80:Q101)</f>
        <v>53574</v>
      </c>
      <c r="R79" s="13">
        <f>SUM(R80:R101)</f>
        <v>48807</v>
      </c>
      <c r="S79" s="14">
        <f>(Q79-R79)/R79</f>
        <v>0.09767041612883398</v>
      </c>
    </row>
    <row r="80" spans="1:19" ht="17.25" customHeight="1">
      <c r="A80" s="22" t="s">
        <v>13</v>
      </c>
      <c r="B80" s="29">
        <f t="shared" si="25"/>
        <v>7172</v>
      </c>
      <c r="C80" s="29">
        <f t="shared" si="25"/>
        <v>7536</v>
      </c>
      <c r="D80" s="6">
        <f t="shared" si="26"/>
        <v>-0.048301486199575375</v>
      </c>
      <c r="E80" s="5">
        <v>3260</v>
      </c>
      <c r="F80" s="5">
        <v>4867</v>
      </c>
      <c r="G80" s="6">
        <f t="shared" si="27"/>
        <v>-0.3301828641873844</v>
      </c>
      <c r="H80" s="5">
        <v>2282</v>
      </c>
      <c r="I80" s="5">
        <v>2041</v>
      </c>
      <c r="J80" s="6">
        <f>(H80-I80)/I80</f>
        <v>0.11807937285644292</v>
      </c>
      <c r="K80" s="5">
        <v>1630</v>
      </c>
      <c r="L80" s="5">
        <v>628</v>
      </c>
      <c r="M80" s="6">
        <f>(K80-L80)/L80</f>
        <v>1.5955414012738853</v>
      </c>
      <c r="N80" s="7"/>
      <c r="O80" s="7"/>
      <c r="P80" s="6"/>
      <c r="Q80" s="7"/>
      <c r="R80" s="7"/>
      <c r="S80" s="6"/>
    </row>
    <row r="81" spans="1:19" ht="17.25" customHeight="1">
      <c r="A81" s="30" t="s">
        <v>14</v>
      </c>
      <c r="B81" s="29">
        <f aca="true" t="shared" si="28" ref="B81:B142">E81+H81+K81+N81+Q81</f>
        <v>5216</v>
      </c>
      <c r="C81" s="29">
        <f aca="true" t="shared" si="29" ref="C81:C142">F81+I81+L81+O81+R81</f>
        <v>9999</v>
      </c>
      <c r="D81" s="6">
        <f t="shared" si="26"/>
        <v>-0.47834783478347837</v>
      </c>
      <c r="E81" s="5">
        <v>2445</v>
      </c>
      <c r="F81" s="5">
        <v>5592</v>
      </c>
      <c r="G81" s="6">
        <f t="shared" si="27"/>
        <v>-0.5627682403433476</v>
      </c>
      <c r="H81" s="5">
        <v>2771</v>
      </c>
      <c r="I81" s="5">
        <v>4407</v>
      </c>
      <c r="J81" s="6">
        <f>(H81-I81)/I81</f>
        <v>-0.37122759246653053</v>
      </c>
      <c r="K81" s="5"/>
      <c r="L81" s="5"/>
      <c r="M81" s="6"/>
      <c r="N81" s="7"/>
      <c r="O81" s="7"/>
      <c r="P81" s="6"/>
      <c r="Q81" s="7"/>
      <c r="R81" s="7"/>
      <c r="S81" s="6"/>
    </row>
    <row r="82" spans="1:19" ht="17.25" customHeight="1">
      <c r="A82" s="22" t="s">
        <v>27</v>
      </c>
      <c r="B82" s="29">
        <f>E82+H82+K82+N82+Q82</f>
        <v>0</v>
      </c>
      <c r="C82" s="29">
        <f>F82+I82+L82+O82+R82</f>
        <v>902</v>
      </c>
      <c r="D82" s="6">
        <f>(B82-C82)/C82</f>
        <v>-1</v>
      </c>
      <c r="E82" s="5">
        <v>0</v>
      </c>
      <c r="F82" s="5">
        <v>902</v>
      </c>
      <c r="G82" s="6">
        <f t="shared" si="27"/>
        <v>-1</v>
      </c>
      <c r="H82" s="5"/>
      <c r="I82" s="5"/>
      <c r="J82" s="6"/>
      <c r="K82" s="5"/>
      <c r="L82" s="5"/>
      <c r="M82" s="6"/>
      <c r="N82" s="7"/>
      <c r="O82" s="7"/>
      <c r="P82" s="6"/>
      <c r="Q82" s="7"/>
      <c r="R82" s="7"/>
      <c r="S82" s="6"/>
    </row>
    <row r="83" spans="1:19" ht="17.25" customHeight="1">
      <c r="A83" s="22" t="s">
        <v>69</v>
      </c>
      <c r="B83" s="29">
        <f t="shared" si="28"/>
        <v>17528</v>
      </c>
      <c r="C83" s="29">
        <f t="shared" si="29"/>
        <v>11830</v>
      </c>
      <c r="D83" s="6">
        <f t="shared" si="26"/>
        <v>0.4816568047337278</v>
      </c>
      <c r="E83" s="5">
        <v>10664</v>
      </c>
      <c r="F83" s="5">
        <v>6734</v>
      </c>
      <c r="G83" s="6">
        <f t="shared" si="27"/>
        <v>0.5836055836055836</v>
      </c>
      <c r="H83" s="5">
        <v>3718</v>
      </c>
      <c r="I83" s="5">
        <v>3640</v>
      </c>
      <c r="J83" s="6">
        <f>(H83-I83)/I83</f>
        <v>0.02142857142857143</v>
      </c>
      <c r="K83" s="5">
        <v>1573</v>
      </c>
      <c r="L83" s="5">
        <v>728</v>
      </c>
      <c r="M83" s="6">
        <f>(K83-L83)/L83</f>
        <v>1.1607142857142858</v>
      </c>
      <c r="N83" s="7"/>
      <c r="O83" s="7"/>
      <c r="P83" s="6"/>
      <c r="Q83" s="5">
        <v>1573</v>
      </c>
      <c r="R83" s="5">
        <v>728</v>
      </c>
      <c r="S83" s="6">
        <f>(Q83-R83)/R83</f>
        <v>1.1607142857142858</v>
      </c>
    </row>
    <row r="84" spans="1:19" ht="17.25" customHeight="1">
      <c r="A84" s="22" t="s">
        <v>28</v>
      </c>
      <c r="B84" s="29"/>
      <c r="C84" s="29"/>
      <c r="D84" s="6"/>
      <c r="E84" s="5"/>
      <c r="F84" s="5"/>
      <c r="G84" s="6"/>
      <c r="H84" s="5"/>
      <c r="I84" s="5"/>
      <c r="J84" s="6"/>
      <c r="K84" s="5"/>
      <c r="L84" s="5"/>
      <c r="M84" s="6"/>
      <c r="N84" s="7"/>
      <c r="O84" s="7"/>
      <c r="P84" s="6"/>
      <c r="Q84" s="5"/>
      <c r="R84" s="5"/>
      <c r="S84" s="6"/>
    </row>
    <row r="85" spans="1:19" ht="17.25" customHeight="1">
      <c r="A85" s="22" t="s">
        <v>29</v>
      </c>
      <c r="B85" s="29"/>
      <c r="C85" s="29"/>
      <c r="D85" s="6"/>
      <c r="E85" s="5"/>
      <c r="F85" s="5"/>
      <c r="G85" s="6"/>
      <c r="H85" s="5"/>
      <c r="I85" s="5"/>
      <c r="J85" s="6"/>
      <c r="K85" s="5"/>
      <c r="L85" s="5"/>
      <c r="M85" s="6"/>
      <c r="N85" s="7"/>
      <c r="O85" s="7"/>
      <c r="P85" s="6"/>
      <c r="Q85" s="5"/>
      <c r="R85" s="5"/>
      <c r="S85" s="6"/>
    </row>
    <row r="86" spans="1:19" ht="17.25" customHeight="1">
      <c r="A86" s="22" t="s">
        <v>30</v>
      </c>
      <c r="B86" s="29">
        <f t="shared" si="28"/>
        <v>25014</v>
      </c>
      <c r="C86" s="29">
        <f t="shared" si="29"/>
        <v>24599</v>
      </c>
      <c r="D86" s="6">
        <f t="shared" si="26"/>
        <v>0.016870604496117728</v>
      </c>
      <c r="E86" s="5">
        <v>25014</v>
      </c>
      <c r="F86" s="5">
        <v>24599</v>
      </c>
      <c r="G86" s="6">
        <f t="shared" si="27"/>
        <v>0.016870604496117728</v>
      </c>
      <c r="H86" s="5"/>
      <c r="I86" s="5"/>
      <c r="J86" s="6"/>
      <c r="K86" s="5"/>
      <c r="L86" s="5"/>
      <c r="M86" s="6"/>
      <c r="N86" s="7"/>
      <c r="O86" s="7"/>
      <c r="P86" s="6"/>
      <c r="Q86" s="5"/>
      <c r="R86" s="5"/>
      <c r="S86" s="6"/>
    </row>
    <row r="87" spans="1:19" ht="17.25" customHeight="1">
      <c r="A87" s="22" t="s">
        <v>38</v>
      </c>
      <c r="B87" s="29">
        <f t="shared" si="28"/>
        <v>192291</v>
      </c>
      <c r="C87" s="29">
        <f t="shared" si="29"/>
        <v>177783</v>
      </c>
      <c r="D87" s="6">
        <f t="shared" si="26"/>
        <v>0.08160510285010378</v>
      </c>
      <c r="E87" s="5">
        <v>107152</v>
      </c>
      <c r="F87" s="5">
        <v>98036</v>
      </c>
      <c r="G87" s="6">
        <f t="shared" si="27"/>
        <v>0.09298624994899833</v>
      </c>
      <c r="H87" s="5">
        <v>44869</v>
      </c>
      <c r="I87" s="5">
        <v>37748</v>
      </c>
      <c r="J87" s="6">
        <f>(H87-I87)/I87</f>
        <v>0.18864575606654657</v>
      </c>
      <c r="K87" s="5">
        <v>18391</v>
      </c>
      <c r="L87" s="5">
        <v>17720</v>
      </c>
      <c r="M87" s="6">
        <f>(K87-L87)/L87</f>
        <v>0.03786681715575621</v>
      </c>
      <c r="N87" s="35">
        <v>2002</v>
      </c>
      <c r="O87" s="35">
        <v>3804</v>
      </c>
      <c r="P87" s="6">
        <f>(N87-O87)/O87</f>
        <v>-0.4737118822292324</v>
      </c>
      <c r="Q87" s="5">
        <v>19877</v>
      </c>
      <c r="R87" s="5">
        <v>20475</v>
      </c>
      <c r="S87" s="6">
        <f>(Q87-R87)/R87</f>
        <v>-0.029206349206349208</v>
      </c>
    </row>
    <row r="88" spans="1:19" ht="17.25" customHeight="1">
      <c r="A88" s="22" t="s">
        <v>15</v>
      </c>
      <c r="B88" s="29">
        <f t="shared" si="28"/>
        <v>28283</v>
      </c>
      <c r="C88" s="29">
        <f t="shared" si="29"/>
        <v>26428</v>
      </c>
      <c r="D88" s="6">
        <f t="shared" si="26"/>
        <v>0.07019070682609353</v>
      </c>
      <c r="E88" s="5">
        <v>10148</v>
      </c>
      <c r="F88" s="5">
        <v>9921</v>
      </c>
      <c r="G88" s="6">
        <f t="shared" si="27"/>
        <v>0.022880757988106036</v>
      </c>
      <c r="H88" s="5">
        <v>13082</v>
      </c>
      <c r="I88" s="5">
        <v>11640</v>
      </c>
      <c r="J88" s="6">
        <f>(H88-I88)/I88</f>
        <v>0.1238831615120275</v>
      </c>
      <c r="K88" s="5">
        <v>2934</v>
      </c>
      <c r="L88" s="5">
        <v>2826</v>
      </c>
      <c r="M88" s="6">
        <f>(K88-L88)/L88</f>
        <v>0.03821656050955414</v>
      </c>
      <c r="N88" s="7"/>
      <c r="O88" s="7"/>
      <c r="P88" s="6"/>
      <c r="Q88" s="5">
        <v>2119</v>
      </c>
      <c r="R88" s="5">
        <v>2041</v>
      </c>
      <c r="S88" s="6">
        <f>(Q88-R88)/R88</f>
        <v>0.03821656050955414</v>
      </c>
    </row>
    <row r="89" spans="1:19" ht="17.25" customHeight="1">
      <c r="A89" s="22" t="s">
        <v>75</v>
      </c>
      <c r="B89" s="29"/>
      <c r="C89" s="29"/>
      <c r="D89" s="6"/>
      <c r="E89" s="5"/>
      <c r="F89" s="5"/>
      <c r="G89" s="6"/>
      <c r="H89" s="5"/>
      <c r="I89" s="5"/>
      <c r="J89" s="6"/>
      <c r="K89" s="5"/>
      <c r="L89" s="5"/>
      <c r="M89" s="6"/>
      <c r="N89" s="7"/>
      <c r="O89" s="7"/>
      <c r="P89" s="6"/>
      <c r="Q89" s="5"/>
      <c r="R89" s="5"/>
      <c r="S89" s="6"/>
    </row>
    <row r="90" spans="1:19" ht="17.25" customHeight="1">
      <c r="A90" s="22" t="s">
        <v>58</v>
      </c>
      <c r="B90" s="29">
        <f t="shared" si="28"/>
        <v>42729</v>
      </c>
      <c r="C90" s="29">
        <f t="shared" si="29"/>
        <v>40329</v>
      </c>
      <c r="D90" s="6">
        <f t="shared" si="26"/>
        <v>0.059510525924272854</v>
      </c>
      <c r="E90" s="5">
        <v>20119</v>
      </c>
      <c r="F90" s="5">
        <v>19999</v>
      </c>
      <c r="G90" s="6">
        <f t="shared" si="27"/>
        <v>0.00600030001500075</v>
      </c>
      <c r="H90" s="5">
        <v>9690</v>
      </c>
      <c r="I90" s="5">
        <v>8550</v>
      </c>
      <c r="J90" s="6">
        <f>(H90-I90)/I90</f>
        <v>0.13333333333333333</v>
      </c>
      <c r="K90" s="5">
        <v>6650</v>
      </c>
      <c r="L90" s="5">
        <v>6460</v>
      </c>
      <c r="M90" s="6">
        <f>(K90-L90)/L90</f>
        <v>0.029411764705882353</v>
      </c>
      <c r="N90" s="7"/>
      <c r="O90" s="7"/>
      <c r="P90" s="6"/>
      <c r="Q90" s="5">
        <v>6270</v>
      </c>
      <c r="R90" s="5">
        <v>5320</v>
      </c>
      <c r="S90" s="6">
        <f>(Q90-R90)/R90</f>
        <v>0.17857142857142858</v>
      </c>
    </row>
    <row r="91" spans="1:19" ht="17.25" customHeight="1">
      <c r="A91" s="30" t="s">
        <v>31</v>
      </c>
      <c r="B91" s="29"/>
      <c r="C91" s="29"/>
      <c r="D91" s="6"/>
      <c r="E91" s="5"/>
      <c r="F91" s="5"/>
      <c r="G91" s="6"/>
      <c r="H91" s="5"/>
      <c r="I91" s="5"/>
      <c r="J91" s="6"/>
      <c r="K91" s="5"/>
      <c r="L91" s="5"/>
      <c r="M91" s="6"/>
      <c r="N91" s="7"/>
      <c r="O91" s="7"/>
      <c r="P91" s="6"/>
      <c r="Q91" s="5"/>
      <c r="R91" s="5"/>
      <c r="S91" s="6"/>
    </row>
    <row r="92" spans="1:19" ht="17.25" customHeight="1">
      <c r="A92" s="22" t="s">
        <v>18</v>
      </c>
      <c r="B92" s="29">
        <f t="shared" si="28"/>
        <v>31445</v>
      </c>
      <c r="C92" s="29">
        <f t="shared" si="29"/>
        <v>30780</v>
      </c>
      <c r="D92" s="6">
        <f t="shared" si="26"/>
        <v>0.021604938271604937</v>
      </c>
      <c r="E92" s="5">
        <v>14167</v>
      </c>
      <c r="F92" s="5">
        <v>13981</v>
      </c>
      <c r="G92" s="6">
        <f t="shared" si="27"/>
        <v>0.013303769401330377</v>
      </c>
      <c r="H92" s="5">
        <v>9454</v>
      </c>
      <c r="I92" s="5">
        <v>9106</v>
      </c>
      <c r="J92" s="6">
        <f>(H92-I92)/I92</f>
        <v>0.03821656050955414</v>
      </c>
      <c r="K92" s="5">
        <v>5053</v>
      </c>
      <c r="L92" s="5">
        <v>4867</v>
      </c>
      <c r="M92" s="6">
        <f>(K92-L92)/L92</f>
        <v>0.03821656050955414</v>
      </c>
      <c r="N92" s="7"/>
      <c r="O92" s="7"/>
      <c r="P92" s="6"/>
      <c r="Q92" s="5">
        <v>2771</v>
      </c>
      <c r="R92" s="5">
        <v>2826</v>
      </c>
      <c r="S92" s="6">
        <f>(Q92-R92)/R92</f>
        <v>-0.019462137296532202</v>
      </c>
    </row>
    <row r="93" spans="1:19" ht="17.25" customHeight="1">
      <c r="A93" s="22" t="s">
        <v>19</v>
      </c>
      <c r="B93" s="29">
        <f t="shared" si="28"/>
        <v>13082</v>
      </c>
      <c r="C93" s="29">
        <f t="shared" si="29"/>
        <v>12896</v>
      </c>
      <c r="D93" s="6">
        <f t="shared" si="26"/>
        <v>0.014423076923076924</v>
      </c>
      <c r="E93" s="5">
        <v>8029</v>
      </c>
      <c r="F93" s="5">
        <v>8029</v>
      </c>
      <c r="G93" s="6">
        <f t="shared" si="27"/>
        <v>0</v>
      </c>
      <c r="H93" s="5">
        <v>5053</v>
      </c>
      <c r="I93" s="5">
        <v>4867</v>
      </c>
      <c r="J93" s="6">
        <f>(H93-I93)/I93</f>
        <v>0.03821656050955414</v>
      </c>
      <c r="K93" s="5"/>
      <c r="L93" s="5"/>
      <c r="M93" s="6"/>
      <c r="N93" s="7"/>
      <c r="O93" s="7"/>
      <c r="P93" s="6"/>
      <c r="Q93" s="5"/>
      <c r="R93" s="5"/>
      <c r="S93" s="6"/>
    </row>
    <row r="94" spans="1:19" ht="17.25" customHeight="1">
      <c r="A94" s="22" t="s">
        <v>50</v>
      </c>
      <c r="B94" s="29">
        <f t="shared" si="28"/>
        <v>8091</v>
      </c>
      <c r="C94" s="29">
        <f t="shared" si="29"/>
        <v>8091</v>
      </c>
      <c r="D94" s="6">
        <f t="shared" si="26"/>
        <v>0</v>
      </c>
      <c r="E94" s="5">
        <v>8091</v>
      </c>
      <c r="F94" s="5">
        <v>8091</v>
      </c>
      <c r="G94" s="6">
        <f t="shared" si="27"/>
        <v>0</v>
      </c>
      <c r="H94" s="5"/>
      <c r="I94" s="5"/>
      <c r="J94" s="6"/>
      <c r="K94" s="5"/>
      <c r="L94" s="5"/>
      <c r="M94" s="6"/>
      <c r="N94" s="7"/>
      <c r="O94" s="7"/>
      <c r="P94" s="6"/>
      <c r="Q94" s="5"/>
      <c r="R94" s="5"/>
      <c r="S94" s="6"/>
    </row>
    <row r="95" spans="1:19" ht="17.25" customHeight="1">
      <c r="A95" s="22" t="s">
        <v>20</v>
      </c>
      <c r="B95" s="29">
        <f t="shared" si="28"/>
        <v>20850</v>
      </c>
      <c r="C95" s="29">
        <f t="shared" si="29"/>
        <v>20261</v>
      </c>
      <c r="D95" s="6">
        <f t="shared" si="26"/>
        <v>0.029070628300676176</v>
      </c>
      <c r="E95" s="5">
        <v>13515</v>
      </c>
      <c r="F95" s="5">
        <v>13353</v>
      </c>
      <c r="G95" s="6">
        <f t="shared" si="27"/>
        <v>0.012132105144911256</v>
      </c>
      <c r="H95" s="5">
        <v>5053</v>
      </c>
      <c r="I95" s="5">
        <v>4867</v>
      </c>
      <c r="J95" s="6">
        <f>(H95-I95)/I95</f>
        <v>0.03821656050955414</v>
      </c>
      <c r="K95" s="5"/>
      <c r="L95" s="5"/>
      <c r="M95" s="6"/>
      <c r="N95" s="7"/>
      <c r="O95" s="7"/>
      <c r="P95" s="6"/>
      <c r="Q95" s="5">
        <v>2282</v>
      </c>
      <c r="R95" s="5">
        <v>2041</v>
      </c>
      <c r="S95" s="6">
        <f>(Q95-R95)/R95</f>
        <v>0.11807937285644292</v>
      </c>
    </row>
    <row r="96" spans="1:19" ht="17.25" customHeight="1">
      <c r="A96" s="22" t="s">
        <v>51</v>
      </c>
      <c r="B96" s="29">
        <f t="shared" si="28"/>
        <v>81344</v>
      </c>
      <c r="C96" s="29">
        <f t="shared" si="29"/>
        <v>72200</v>
      </c>
      <c r="D96" s="6">
        <f t="shared" si="26"/>
        <v>0.12664819944598338</v>
      </c>
      <c r="E96" s="5">
        <v>41120</v>
      </c>
      <c r="F96" s="5">
        <v>40239</v>
      </c>
      <c r="G96" s="6">
        <f t="shared" si="27"/>
        <v>0.02189418226099058</v>
      </c>
      <c r="H96" s="5">
        <v>23290</v>
      </c>
      <c r="I96" s="5">
        <v>13597</v>
      </c>
      <c r="J96" s="6">
        <f>(H96-I96)/I96</f>
        <v>0.7128778407001545</v>
      </c>
      <c r="K96" s="5">
        <v>11292</v>
      </c>
      <c r="L96" s="5">
        <v>12722</v>
      </c>
      <c r="M96" s="6">
        <f>(K96-L96)/L96</f>
        <v>-0.11240371010847351</v>
      </c>
      <c r="N96" s="7"/>
      <c r="O96" s="7"/>
      <c r="P96" s="6"/>
      <c r="Q96" s="5">
        <v>5642</v>
      </c>
      <c r="R96" s="5">
        <v>5642</v>
      </c>
      <c r="S96" s="6">
        <f>(Q96-R96)/R96</f>
        <v>0</v>
      </c>
    </row>
    <row r="97" spans="1:19" ht="17.25" customHeight="1">
      <c r="A97" s="22" t="s">
        <v>21</v>
      </c>
      <c r="B97" s="29">
        <f t="shared" si="28"/>
        <v>29098</v>
      </c>
      <c r="C97" s="29">
        <f t="shared" si="29"/>
        <v>20581</v>
      </c>
      <c r="D97" s="6">
        <f t="shared" si="26"/>
        <v>0.4138282882270055</v>
      </c>
      <c r="E97" s="5">
        <v>10963</v>
      </c>
      <c r="F97" s="5">
        <v>4074</v>
      </c>
      <c r="G97" s="6">
        <f t="shared" si="27"/>
        <v>1.6909671084928817</v>
      </c>
      <c r="H97" s="5">
        <v>13082</v>
      </c>
      <c r="I97" s="5">
        <v>11640</v>
      </c>
      <c r="J97" s="6">
        <f>(H97-I97)/I97</f>
        <v>0.1238831615120275</v>
      </c>
      <c r="K97" s="5">
        <v>2119</v>
      </c>
      <c r="L97" s="5">
        <v>2041</v>
      </c>
      <c r="M97" s="6">
        <f>(K97-L97)/L97</f>
        <v>0.03821656050955414</v>
      </c>
      <c r="N97" s="7"/>
      <c r="O97" s="7"/>
      <c r="P97" s="6"/>
      <c r="Q97" s="5">
        <v>2934</v>
      </c>
      <c r="R97" s="5">
        <v>2826</v>
      </c>
      <c r="S97" s="6">
        <f>(Q97-R97)/R97</f>
        <v>0.03821656050955414</v>
      </c>
    </row>
    <row r="98" spans="1:19" ht="17.25" customHeight="1">
      <c r="A98" s="22" t="s">
        <v>32</v>
      </c>
      <c r="B98" s="29"/>
      <c r="C98" s="29"/>
      <c r="D98" s="6"/>
      <c r="E98" s="5"/>
      <c r="F98" s="5"/>
      <c r="G98" s="6"/>
      <c r="H98" s="5"/>
      <c r="I98" s="5"/>
      <c r="J98" s="6"/>
      <c r="K98" s="5"/>
      <c r="L98" s="5"/>
      <c r="M98" s="6"/>
      <c r="N98" s="7"/>
      <c r="O98" s="7"/>
      <c r="P98" s="6"/>
      <c r="Q98" s="5"/>
      <c r="R98" s="5"/>
      <c r="S98" s="6"/>
    </row>
    <row r="99" spans="1:19" ht="17.25" customHeight="1">
      <c r="A99" s="22" t="s">
        <v>22</v>
      </c>
      <c r="B99" s="29">
        <f t="shared" si="28"/>
        <v>75644</v>
      </c>
      <c r="C99" s="29">
        <f t="shared" si="29"/>
        <v>61125</v>
      </c>
      <c r="D99" s="6">
        <f t="shared" si="26"/>
        <v>0.23752965235173823</v>
      </c>
      <c r="E99" s="5">
        <v>30803</v>
      </c>
      <c r="F99" s="5">
        <v>27676</v>
      </c>
      <c r="G99" s="6">
        <f t="shared" si="27"/>
        <v>0.11298598063303945</v>
      </c>
      <c r="H99" s="5">
        <v>24629</v>
      </c>
      <c r="I99" s="5">
        <v>18848</v>
      </c>
      <c r="J99" s="6">
        <f>(H99-I99)/I99</f>
        <v>0.30671689303904925</v>
      </c>
      <c r="K99" s="5">
        <v>10106</v>
      </c>
      <c r="L99" s="5">
        <v>7693</v>
      </c>
      <c r="M99" s="6">
        <f>(K99-L99)/L99</f>
        <v>0.31366177044066035</v>
      </c>
      <c r="N99" s="7"/>
      <c r="O99" s="7"/>
      <c r="P99" s="6"/>
      <c r="Q99" s="5">
        <v>10106</v>
      </c>
      <c r="R99" s="5">
        <v>6908</v>
      </c>
      <c r="S99" s="6">
        <f>(Q99-R99)/R99</f>
        <v>0.4629415170816445</v>
      </c>
    </row>
    <row r="100" spans="1:19" s="15" customFormat="1" ht="17.25" customHeight="1">
      <c r="A100" s="22" t="s">
        <v>33</v>
      </c>
      <c r="B100" s="29">
        <f>E100+H100+K100+N100+Q100</f>
        <v>0</v>
      </c>
      <c r="C100" s="29">
        <f>F100+I100+L100+O100+R100</f>
        <v>1130</v>
      </c>
      <c r="D100" s="6">
        <f>(B100-C100)/C100</f>
        <v>-1</v>
      </c>
      <c r="E100" s="5">
        <v>0</v>
      </c>
      <c r="F100" s="5">
        <v>1130</v>
      </c>
      <c r="G100" s="6">
        <f t="shared" si="27"/>
        <v>-1</v>
      </c>
      <c r="H100" s="7"/>
      <c r="I100" s="7"/>
      <c r="J100" s="6"/>
      <c r="K100" s="7"/>
      <c r="L100" s="7"/>
      <c r="M100" s="6"/>
      <c r="N100" s="7"/>
      <c r="O100" s="7"/>
      <c r="P100" s="6"/>
      <c r="Q100" s="7"/>
      <c r="R100" s="7"/>
      <c r="S100" s="6"/>
    </row>
    <row r="101" spans="1:19" ht="17.25" customHeight="1">
      <c r="A101" s="22" t="s">
        <v>34</v>
      </c>
      <c r="B101" s="29"/>
      <c r="C101" s="29"/>
      <c r="D101" s="6"/>
      <c r="E101" s="5"/>
      <c r="F101" s="5"/>
      <c r="G101" s="6"/>
      <c r="H101" s="7"/>
      <c r="I101" s="7"/>
      <c r="J101" s="6"/>
      <c r="K101" s="7"/>
      <c r="L101" s="7"/>
      <c r="M101" s="6"/>
      <c r="N101" s="7"/>
      <c r="O101" s="7"/>
      <c r="P101" s="6"/>
      <c r="Q101" s="7"/>
      <c r="R101" s="7"/>
      <c r="S101" s="6"/>
    </row>
    <row r="102" spans="1:19" ht="17.25" customHeight="1">
      <c r="A102" s="21" t="s">
        <v>85</v>
      </c>
      <c r="B102" s="28">
        <f t="shared" si="28"/>
        <v>77105</v>
      </c>
      <c r="C102" s="28">
        <f t="shared" si="29"/>
        <v>71648</v>
      </c>
      <c r="D102" s="14">
        <f t="shared" si="26"/>
        <v>0.07616402411790978</v>
      </c>
      <c r="E102" s="13">
        <f>SUM(E103:E109)</f>
        <v>65289</v>
      </c>
      <c r="F102" s="13">
        <f>SUM(F103:F109)</f>
        <v>64890</v>
      </c>
      <c r="G102" s="14">
        <f t="shared" si="27"/>
        <v>0.006148867313915857</v>
      </c>
      <c r="H102" s="13">
        <f>SUM(H103:H109)</f>
        <v>11816</v>
      </c>
      <c r="I102" s="13">
        <f>SUM(I103:I109)</f>
        <v>6758</v>
      </c>
      <c r="J102" s="14">
        <f>(H102-I102)/I102</f>
        <v>0.7484462858833975</v>
      </c>
      <c r="K102" s="16"/>
      <c r="L102" s="16"/>
      <c r="M102" s="14"/>
      <c r="N102" s="16"/>
      <c r="O102" s="16"/>
      <c r="P102" s="14"/>
      <c r="Q102" s="16"/>
      <c r="R102" s="16"/>
      <c r="S102" s="14"/>
    </row>
    <row r="103" spans="1:19" ht="17.25" customHeight="1">
      <c r="A103" s="22" t="s">
        <v>46</v>
      </c>
      <c r="B103" s="29">
        <f t="shared" si="28"/>
        <v>9083</v>
      </c>
      <c r="C103" s="29">
        <f t="shared" si="29"/>
        <v>9238</v>
      </c>
      <c r="D103" s="6">
        <f t="shared" si="26"/>
        <v>-0.016778523489932886</v>
      </c>
      <c r="E103" s="5">
        <v>9083</v>
      </c>
      <c r="F103" s="5">
        <v>9238</v>
      </c>
      <c r="G103" s="6">
        <f t="shared" si="27"/>
        <v>-0.016778523489932886</v>
      </c>
      <c r="H103" s="7"/>
      <c r="I103" s="7"/>
      <c r="J103" s="6"/>
      <c r="K103" s="7"/>
      <c r="L103" s="7"/>
      <c r="M103" s="6"/>
      <c r="N103" s="7"/>
      <c r="O103" s="7"/>
      <c r="P103" s="6"/>
      <c r="Q103" s="7"/>
      <c r="R103" s="7"/>
      <c r="S103" s="6"/>
    </row>
    <row r="104" spans="1:19" ht="17.25" customHeight="1">
      <c r="A104" s="22" t="s">
        <v>36</v>
      </c>
      <c r="B104" s="29">
        <f t="shared" si="28"/>
        <v>13760</v>
      </c>
      <c r="C104" s="29">
        <f t="shared" si="29"/>
        <v>13266</v>
      </c>
      <c r="D104" s="6">
        <f t="shared" si="26"/>
        <v>0.037238052163425295</v>
      </c>
      <c r="E104" s="5">
        <v>10664</v>
      </c>
      <c r="F104" s="5">
        <v>13266</v>
      </c>
      <c r="G104" s="6">
        <f t="shared" si="27"/>
        <v>-0.1961405095733454</v>
      </c>
      <c r="H104" s="5">
        <v>3096</v>
      </c>
      <c r="I104" s="5">
        <v>0</v>
      </c>
      <c r="J104" s="6" t="s">
        <v>93</v>
      </c>
      <c r="K104" s="7"/>
      <c r="L104" s="7"/>
      <c r="M104" s="6"/>
      <c r="N104" s="7"/>
      <c r="O104" s="7"/>
      <c r="P104" s="6"/>
      <c r="Q104" s="7"/>
      <c r="R104" s="7"/>
      <c r="S104" s="6"/>
    </row>
    <row r="105" spans="1:19" ht="17.25" customHeight="1">
      <c r="A105" s="22" t="s">
        <v>37</v>
      </c>
      <c r="B105" s="29">
        <f t="shared" si="28"/>
        <v>23108</v>
      </c>
      <c r="C105" s="29">
        <f t="shared" si="29"/>
        <v>20274</v>
      </c>
      <c r="D105" s="6">
        <f t="shared" si="26"/>
        <v>0.13978494623655913</v>
      </c>
      <c r="E105" s="5">
        <v>14388</v>
      </c>
      <c r="F105" s="5">
        <v>13516</v>
      </c>
      <c r="G105" s="6">
        <f t="shared" si="27"/>
        <v>0.06451612903225806</v>
      </c>
      <c r="H105" s="5">
        <v>8720</v>
      </c>
      <c r="I105" s="5">
        <v>6758</v>
      </c>
      <c r="J105" s="6">
        <f>(H105-I105)/I105</f>
        <v>0.2903225806451613</v>
      </c>
      <c r="K105" s="7"/>
      <c r="L105" s="7"/>
      <c r="M105" s="6"/>
      <c r="N105" s="7"/>
      <c r="O105" s="7"/>
      <c r="P105" s="6"/>
      <c r="Q105" s="7"/>
      <c r="R105" s="7"/>
      <c r="S105" s="6"/>
    </row>
    <row r="106" spans="1:19" ht="17.25" customHeight="1">
      <c r="A106" s="22" t="s">
        <v>71</v>
      </c>
      <c r="B106" s="29">
        <f t="shared" si="28"/>
        <v>10664</v>
      </c>
      <c r="C106" s="29">
        <f t="shared" si="29"/>
        <v>10664</v>
      </c>
      <c r="D106" s="6">
        <f t="shared" si="26"/>
        <v>0</v>
      </c>
      <c r="E106" s="5">
        <v>10664</v>
      </c>
      <c r="F106" s="5">
        <v>10664</v>
      </c>
      <c r="G106" s="6">
        <f t="shared" si="27"/>
        <v>0</v>
      </c>
      <c r="H106" s="7"/>
      <c r="I106" s="7"/>
      <c r="J106" s="6"/>
      <c r="K106" s="7"/>
      <c r="L106" s="7"/>
      <c r="M106" s="6"/>
      <c r="N106" s="7"/>
      <c r="O106" s="7"/>
      <c r="P106" s="6"/>
      <c r="Q106" s="7"/>
      <c r="R106" s="7"/>
      <c r="S106" s="6"/>
    </row>
    <row r="107" spans="1:19" ht="17.25" customHeight="1">
      <c r="A107" s="22" t="s">
        <v>55</v>
      </c>
      <c r="B107" s="29">
        <f t="shared" si="28"/>
        <v>11052</v>
      </c>
      <c r="C107" s="29">
        <f t="shared" si="29"/>
        <v>8526</v>
      </c>
      <c r="D107" s="6">
        <f t="shared" si="26"/>
        <v>0.2962702322308234</v>
      </c>
      <c r="E107" s="5">
        <v>11052</v>
      </c>
      <c r="F107" s="7">
        <v>8526</v>
      </c>
      <c r="G107" s="6">
        <f t="shared" si="27"/>
        <v>0.2962702322308234</v>
      </c>
      <c r="H107" s="7"/>
      <c r="I107" s="7"/>
      <c r="J107" s="6"/>
      <c r="K107" s="7"/>
      <c r="L107" s="7"/>
      <c r="M107" s="6"/>
      <c r="N107" s="7"/>
      <c r="O107" s="7"/>
      <c r="P107" s="6"/>
      <c r="Q107" s="7"/>
      <c r="R107" s="7"/>
      <c r="S107" s="6"/>
    </row>
    <row r="108" spans="1:19" s="15" customFormat="1" ht="17.25" customHeight="1">
      <c r="A108" s="22" t="s">
        <v>74</v>
      </c>
      <c r="B108" s="29">
        <f t="shared" si="28"/>
        <v>7502</v>
      </c>
      <c r="C108" s="29">
        <f t="shared" si="29"/>
        <v>7502</v>
      </c>
      <c r="D108" s="6">
        <f t="shared" si="26"/>
        <v>0</v>
      </c>
      <c r="E108" s="5">
        <v>7502</v>
      </c>
      <c r="F108" s="5">
        <v>7502</v>
      </c>
      <c r="G108" s="6">
        <f t="shared" si="27"/>
        <v>0</v>
      </c>
      <c r="H108" s="7"/>
      <c r="I108" s="7"/>
      <c r="J108" s="6"/>
      <c r="K108" s="7"/>
      <c r="L108" s="7"/>
      <c r="M108" s="6"/>
      <c r="N108" s="7"/>
      <c r="O108" s="7"/>
      <c r="P108" s="6"/>
      <c r="Q108" s="7"/>
      <c r="R108" s="7"/>
      <c r="S108" s="6"/>
    </row>
    <row r="109" spans="1:19" s="15" customFormat="1" ht="17.25" customHeight="1">
      <c r="A109" s="22" t="s">
        <v>76</v>
      </c>
      <c r="B109" s="29">
        <f t="shared" si="28"/>
        <v>1936</v>
      </c>
      <c r="C109" s="29">
        <f t="shared" si="29"/>
        <v>2178</v>
      </c>
      <c r="D109" s="6">
        <f t="shared" si="26"/>
        <v>-0.1111111111111111</v>
      </c>
      <c r="E109" s="5">
        <v>1936</v>
      </c>
      <c r="F109" s="7">
        <v>2178</v>
      </c>
      <c r="G109" s="6">
        <f t="shared" si="27"/>
        <v>-0.1111111111111111</v>
      </c>
      <c r="H109" s="7"/>
      <c r="I109" s="7"/>
      <c r="J109" s="6"/>
      <c r="K109" s="7"/>
      <c r="L109" s="7"/>
      <c r="M109" s="6"/>
      <c r="N109" s="7"/>
      <c r="O109" s="7"/>
      <c r="P109" s="6"/>
      <c r="Q109" s="7"/>
      <c r="R109" s="7"/>
      <c r="S109" s="6"/>
    </row>
    <row r="110" spans="1:19" ht="17.25" customHeight="1">
      <c r="A110" s="21" t="s">
        <v>96</v>
      </c>
      <c r="B110" s="28">
        <f t="shared" si="28"/>
        <v>339030</v>
      </c>
      <c r="C110" s="28">
        <f t="shared" si="29"/>
        <v>340654</v>
      </c>
      <c r="D110" s="14">
        <f t="shared" si="26"/>
        <v>-0.004767300545421454</v>
      </c>
      <c r="E110" s="13">
        <f>E111+E118+E124+E129+E134</f>
        <v>297372</v>
      </c>
      <c r="F110" s="13">
        <f>F111+F118+F124+F129+F134</f>
        <v>302318</v>
      </c>
      <c r="G110" s="14">
        <f t="shared" si="27"/>
        <v>-0.016360256418737885</v>
      </c>
      <c r="H110" s="13">
        <f>H111+H118+H124+H129+H134</f>
        <v>29815</v>
      </c>
      <c r="I110" s="13">
        <f>I111+I118+I124+I129+I134</f>
        <v>26704</v>
      </c>
      <c r="J110" s="14">
        <f>(H110-I110)/I110</f>
        <v>0.11649940083882565</v>
      </c>
      <c r="K110" s="13">
        <f>K111+K118+K124+K129+K134</f>
        <v>6449</v>
      </c>
      <c r="L110" s="13">
        <f>L111+L118+L124+L129+L134</f>
        <v>6238</v>
      </c>
      <c r="M110" s="14">
        <f>(K110-L110)/L110</f>
        <v>0.03382494389227316</v>
      </c>
      <c r="N110" s="16"/>
      <c r="O110" s="16"/>
      <c r="P110" s="14"/>
      <c r="Q110" s="13">
        <f>Q111+Q118+Q124+Q129+Q134</f>
        <v>5394</v>
      </c>
      <c r="R110" s="13">
        <f>R111+R118+R124+R129+R134</f>
        <v>5394</v>
      </c>
      <c r="S110" s="14">
        <f>(Q110-R110)/R110</f>
        <v>0</v>
      </c>
    </row>
    <row r="111" spans="1:19" ht="17.25" customHeight="1">
      <c r="A111" s="23" t="s">
        <v>86</v>
      </c>
      <c r="B111" s="28">
        <f t="shared" si="28"/>
        <v>165278</v>
      </c>
      <c r="C111" s="28">
        <f t="shared" si="29"/>
        <v>177800</v>
      </c>
      <c r="D111" s="14">
        <f t="shared" si="26"/>
        <v>-0.07042744656917885</v>
      </c>
      <c r="E111" s="13">
        <f>SUM(E112:E117)</f>
        <v>165278</v>
      </c>
      <c r="F111" s="13">
        <f>SUM(F112:F117)</f>
        <v>177800</v>
      </c>
      <c r="G111" s="14">
        <f t="shared" si="27"/>
        <v>-0.07042744656917885</v>
      </c>
      <c r="H111" s="7"/>
      <c r="I111" s="7"/>
      <c r="J111" s="14"/>
      <c r="K111" s="7"/>
      <c r="L111" s="7"/>
      <c r="M111" s="14"/>
      <c r="N111" s="7"/>
      <c r="O111" s="7"/>
      <c r="P111" s="14"/>
      <c r="Q111" s="7"/>
      <c r="R111" s="7"/>
      <c r="S111" s="14"/>
    </row>
    <row r="112" spans="1:19" ht="17.25" customHeight="1">
      <c r="A112" s="22" t="s">
        <v>47</v>
      </c>
      <c r="B112" s="29">
        <f t="shared" si="28"/>
        <v>6981</v>
      </c>
      <c r="C112" s="29">
        <f t="shared" si="29"/>
        <v>15035</v>
      </c>
      <c r="D112" s="6">
        <f t="shared" si="26"/>
        <v>-0.5356834053874293</v>
      </c>
      <c r="E112" s="5">
        <v>6981</v>
      </c>
      <c r="F112" s="5">
        <v>15035</v>
      </c>
      <c r="G112" s="6">
        <f t="shared" si="27"/>
        <v>-0.5356834053874293</v>
      </c>
      <c r="H112" s="7"/>
      <c r="I112" s="7"/>
      <c r="J112" s="6"/>
      <c r="K112" s="7"/>
      <c r="L112" s="7"/>
      <c r="M112" s="6"/>
      <c r="N112" s="7"/>
      <c r="O112" s="7"/>
      <c r="P112" s="6"/>
      <c r="Q112" s="7"/>
      <c r="R112" s="7"/>
      <c r="S112" s="6"/>
    </row>
    <row r="113" spans="1:19" ht="17.25" customHeight="1">
      <c r="A113" s="22" t="s">
        <v>48</v>
      </c>
      <c r="B113" s="29">
        <f t="shared" si="28"/>
        <v>18387</v>
      </c>
      <c r="C113" s="29">
        <f t="shared" si="29"/>
        <v>19065</v>
      </c>
      <c r="D113" s="6">
        <f t="shared" si="26"/>
        <v>-0.035562549173878834</v>
      </c>
      <c r="E113" s="5">
        <v>18387</v>
      </c>
      <c r="F113" s="5">
        <v>19065</v>
      </c>
      <c r="G113" s="6">
        <f t="shared" si="27"/>
        <v>-0.035562549173878834</v>
      </c>
      <c r="H113" s="7"/>
      <c r="I113" s="7"/>
      <c r="J113" s="6"/>
      <c r="K113" s="7"/>
      <c r="L113" s="7"/>
      <c r="M113" s="6"/>
      <c r="N113" s="7"/>
      <c r="O113" s="7"/>
      <c r="P113" s="6"/>
      <c r="Q113" s="7"/>
      <c r="R113" s="7"/>
      <c r="S113" s="6"/>
    </row>
    <row r="114" spans="1:19" ht="17.25" customHeight="1">
      <c r="A114" s="22" t="s">
        <v>49</v>
      </c>
      <c r="B114" s="29">
        <f t="shared" si="28"/>
        <v>32829</v>
      </c>
      <c r="C114" s="29">
        <f t="shared" si="29"/>
        <v>30256</v>
      </c>
      <c r="D114" s="6">
        <f t="shared" si="26"/>
        <v>0.08504098360655737</v>
      </c>
      <c r="E114" s="5">
        <v>32829</v>
      </c>
      <c r="F114" s="5">
        <v>30256</v>
      </c>
      <c r="G114" s="6">
        <f t="shared" si="27"/>
        <v>0.08504098360655737</v>
      </c>
      <c r="H114" s="7"/>
      <c r="I114" s="7"/>
      <c r="J114" s="6"/>
      <c r="K114" s="7"/>
      <c r="L114" s="7"/>
      <c r="M114" s="6"/>
      <c r="N114" s="7"/>
      <c r="O114" s="7"/>
      <c r="P114" s="6"/>
      <c r="Q114" s="7"/>
      <c r="R114" s="7"/>
      <c r="S114" s="6"/>
    </row>
    <row r="115" spans="1:19" ht="17.25" customHeight="1">
      <c r="A115" s="22" t="s">
        <v>59</v>
      </c>
      <c r="B115" s="29">
        <f t="shared" si="28"/>
        <v>3367</v>
      </c>
      <c r="C115" s="29">
        <f t="shared" si="29"/>
        <v>3626</v>
      </c>
      <c r="D115" s="6">
        <f t="shared" si="26"/>
        <v>-0.07142857142857142</v>
      </c>
      <c r="E115" s="5">
        <v>3367</v>
      </c>
      <c r="F115" s="5">
        <v>3626</v>
      </c>
      <c r="G115" s="6">
        <f t="shared" si="27"/>
        <v>-0.07142857142857142</v>
      </c>
      <c r="H115" s="7"/>
      <c r="I115" s="7"/>
      <c r="J115" s="6"/>
      <c r="K115" s="7"/>
      <c r="L115" s="7"/>
      <c r="M115" s="6"/>
      <c r="N115" s="7"/>
      <c r="O115" s="7"/>
      <c r="P115" s="6"/>
      <c r="Q115" s="7"/>
      <c r="R115" s="7"/>
      <c r="S115" s="6"/>
    </row>
    <row r="116" spans="1:19" s="15" customFormat="1" ht="17.25" customHeight="1">
      <c r="A116" s="22" t="s">
        <v>24</v>
      </c>
      <c r="B116" s="29">
        <f t="shared" si="28"/>
        <v>28175</v>
      </c>
      <c r="C116" s="29">
        <f t="shared" si="29"/>
        <v>28267</v>
      </c>
      <c r="D116" s="6">
        <f t="shared" si="26"/>
        <v>-0.0032546786004882017</v>
      </c>
      <c r="E116" s="5">
        <v>28175</v>
      </c>
      <c r="F116" s="5">
        <v>28267</v>
      </c>
      <c r="G116" s="6">
        <f t="shared" si="27"/>
        <v>-0.0032546786004882017</v>
      </c>
      <c r="H116" s="7"/>
      <c r="I116" s="7"/>
      <c r="J116" s="6"/>
      <c r="K116" s="7"/>
      <c r="L116" s="7"/>
      <c r="M116" s="6"/>
      <c r="N116" s="7"/>
      <c r="O116" s="7"/>
      <c r="P116" s="6"/>
      <c r="Q116" s="7"/>
      <c r="R116" s="7"/>
      <c r="S116" s="6"/>
    </row>
    <row r="117" spans="1:19" ht="17.25" customHeight="1">
      <c r="A117" s="22" t="s">
        <v>25</v>
      </c>
      <c r="B117" s="29">
        <f t="shared" si="28"/>
        <v>75539</v>
      </c>
      <c r="C117" s="29">
        <f t="shared" si="29"/>
        <v>81551</v>
      </c>
      <c r="D117" s="6">
        <f t="shared" si="26"/>
        <v>-0.07372073916935415</v>
      </c>
      <c r="E117" s="5">
        <v>75539</v>
      </c>
      <c r="F117" s="5">
        <v>81551</v>
      </c>
      <c r="G117" s="6">
        <f t="shared" si="27"/>
        <v>-0.07372073916935415</v>
      </c>
      <c r="H117" s="7"/>
      <c r="I117" s="7"/>
      <c r="J117" s="6"/>
      <c r="K117" s="7"/>
      <c r="L117" s="7"/>
      <c r="M117" s="6"/>
      <c r="N117" s="7"/>
      <c r="O117" s="7"/>
      <c r="P117" s="6"/>
      <c r="Q117" s="7"/>
      <c r="R117" s="7"/>
      <c r="S117" s="6"/>
    </row>
    <row r="118" spans="1:19" s="15" customFormat="1" ht="17.25" customHeight="1">
      <c r="A118" s="21" t="s">
        <v>87</v>
      </c>
      <c r="B118" s="28">
        <f t="shared" si="28"/>
        <v>64365</v>
      </c>
      <c r="C118" s="28">
        <f t="shared" si="29"/>
        <v>56342</v>
      </c>
      <c r="D118" s="14">
        <f t="shared" si="26"/>
        <v>0.1423982109261297</v>
      </c>
      <c r="E118" s="13">
        <f>SUM(E119:E123)</f>
        <v>22707</v>
      </c>
      <c r="F118" s="13">
        <f>SUM(F119:F123)</f>
        <v>18006</v>
      </c>
      <c r="G118" s="14">
        <f t="shared" si="27"/>
        <v>0.26107964011996</v>
      </c>
      <c r="H118" s="13">
        <f>SUM(H119:H123)</f>
        <v>29815</v>
      </c>
      <c r="I118" s="13">
        <f>SUM(I119:I123)</f>
        <v>26704</v>
      </c>
      <c r="J118" s="14">
        <f>(H118-I118)/I118</f>
        <v>0.11649940083882565</v>
      </c>
      <c r="K118" s="13">
        <f>SUM(K119:K123)</f>
        <v>6449</v>
      </c>
      <c r="L118" s="13">
        <f>SUM(L119:L123)</f>
        <v>6238</v>
      </c>
      <c r="M118" s="14">
        <f>(K118-L118)/L118</f>
        <v>0.03382494389227316</v>
      </c>
      <c r="N118" s="16"/>
      <c r="O118" s="16"/>
      <c r="P118" s="14"/>
      <c r="Q118" s="13">
        <f>SUM(Q119:Q123)</f>
        <v>5394</v>
      </c>
      <c r="R118" s="13">
        <f>SUM(R119:R123)</f>
        <v>5394</v>
      </c>
      <c r="S118" s="14">
        <f>(Q118-R118)/R118</f>
        <v>0</v>
      </c>
    </row>
    <row r="119" spans="1:19" ht="17.25" customHeight="1">
      <c r="A119" s="22" t="s">
        <v>97</v>
      </c>
      <c r="B119" s="29">
        <f aca="true" t="shared" si="30" ref="B119:C121">E119+H119+K119+N119+Q119</f>
        <v>9383</v>
      </c>
      <c r="C119" s="29">
        <f t="shared" si="30"/>
        <v>9387</v>
      </c>
      <c r="D119" s="6">
        <f>(B119-C119)/C119</f>
        <v>-0.000426121231490359</v>
      </c>
      <c r="E119" s="5">
        <v>1863</v>
      </c>
      <c r="F119" s="5">
        <v>1863</v>
      </c>
      <c r="G119" s="6">
        <f t="shared" si="27"/>
        <v>0</v>
      </c>
      <c r="H119" s="5">
        <v>7520</v>
      </c>
      <c r="I119" s="5">
        <v>7524</v>
      </c>
      <c r="J119" s="6">
        <f>(H119-I119)/I119</f>
        <v>-0.000531632110579479</v>
      </c>
      <c r="K119" s="16"/>
      <c r="L119" s="16"/>
      <c r="M119" s="14"/>
      <c r="N119" s="16"/>
      <c r="O119" s="16"/>
      <c r="P119" s="14"/>
      <c r="Q119" s="16"/>
      <c r="R119" s="16"/>
      <c r="S119" s="14"/>
    </row>
    <row r="120" spans="1:19" ht="17.25" customHeight="1">
      <c r="A120" s="22" t="s">
        <v>98</v>
      </c>
      <c r="B120" s="29">
        <f t="shared" si="30"/>
        <v>2691</v>
      </c>
      <c r="C120" s="29">
        <f t="shared" si="30"/>
        <v>2484</v>
      </c>
      <c r="D120" s="6">
        <f>(B120-C120)/C120</f>
        <v>0.08333333333333333</v>
      </c>
      <c r="E120" s="13"/>
      <c r="F120" s="13"/>
      <c r="G120" s="14"/>
      <c r="H120" s="5">
        <v>2691</v>
      </c>
      <c r="I120" s="5">
        <v>2484</v>
      </c>
      <c r="J120" s="6">
        <f>(H120-I120)/I120</f>
        <v>0.08333333333333333</v>
      </c>
      <c r="K120" s="16"/>
      <c r="L120" s="16"/>
      <c r="M120" s="14"/>
      <c r="N120" s="16"/>
      <c r="O120" s="16"/>
      <c r="P120" s="14"/>
      <c r="Q120" s="16"/>
      <c r="R120" s="16"/>
      <c r="S120" s="14"/>
    </row>
    <row r="121" spans="1:19" ht="17.25" customHeight="1">
      <c r="A121" s="22" t="s">
        <v>103</v>
      </c>
      <c r="B121" s="29">
        <f t="shared" si="30"/>
        <v>1680</v>
      </c>
      <c r="C121" s="29">
        <f t="shared" si="30"/>
        <v>0</v>
      </c>
      <c r="D121" s="6" t="s">
        <v>93</v>
      </c>
      <c r="E121" s="5">
        <v>1680</v>
      </c>
      <c r="F121" s="5">
        <v>0</v>
      </c>
      <c r="G121" s="6" t="s">
        <v>93</v>
      </c>
      <c r="H121" s="5"/>
      <c r="I121" s="5"/>
      <c r="J121" s="6"/>
      <c r="K121" s="16"/>
      <c r="L121" s="16"/>
      <c r="M121" s="14"/>
      <c r="N121" s="16"/>
      <c r="O121" s="16"/>
      <c r="P121" s="14"/>
      <c r="Q121" s="16"/>
      <c r="R121" s="16"/>
      <c r="S121" s="14"/>
    </row>
    <row r="122" spans="1:19" s="15" customFormat="1" ht="17.25" customHeight="1">
      <c r="A122" s="22" t="s">
        <v>4</v>
      </c>
      <c r="B122" s="29">
        <f t="shared" si="28"/>
        <v>50067</v>
      </c>
      <c r="C122" s="29">
        <f t="shared" si="29"/>
        <v>43791</v>
      </c>
      <c r="D122" s="6">
        <f t="shared" si="26"/>
        <v>0.14331711995615537</v>
      </c>
      <c r="E122" s="5">
        <v>18620</v>
      </c>
      <c r="F122" s="5">
        <v>15463</v>
      </c>
      <c r="G122" s="6">
        <f t="shared" si="27"/>
        <v>0.20416478044363964</v>
      </c>
      <c r="H122" s="5">
        <v>19604</v>
      </c>
      <c r="I122" s="5">
        <v>16696</v>
      </c>
      <c r="J122" s="6">
        <f>(H122-I122)/I122</f>
        <v>0.17417345471969334</v>
      </c>
      <c r="K122" s="5">
        <v>6449</v>
      </c>
      <c r="L122" s="5">
        <v>6238</v>
      </c>
      <c r="M122" s="6">
        <f>(K122-L122)/L122</f>
        <v>0.03382494389227316</v>
      </c>
      <c r="N122" s="7"/>
      <c r="O122" s="7"/>
      <c r="P122" s="6"/>
      <c r="Q122" s="5">
        <v>5394</v>
      </c>
      <c r="R122" s="5">
        <v>5394</v>
      </c>
      <c r="S122" s="6">
        <f>(Q122-R122)/R122</f>
        <v>0</v>
      </c>
    </row>
    <row r="123" spans="1:19" ht="17.25" customHeight="1">
      <c r="A123" s="22" t="s">
        <v>99</v>
      </c>
      <c r="B123" s="29">
        <f>E123+H123+K123+N123+Q123</f>
        <v>544</v>
      </c>
      <c r="C123" s="29">
        <f>F123+I123+L123+O123+R123</f>
        <v>680</v>
      </c>
      <c r="D123" s="6">
        <f>(B123-C123)/C123</f>
        <v>-0.2</v>
      </c>
      <c r="E123" s="5">
        <v>544</v>
      </c>
      <c r="F123" s="5">
        <v>680</v>
      </c>
      <c r="G123" s="6">
        <f t="shared" si="27"/>
        <v>-0.2</v>
      </c>
      <c r="H123" s="5"/>
      <c r="I123" s="5"/>
      <c r="J123" s="14"/>
      <c r="K123" s="7"/>
      <c r="L123" s="7"/>
      <c r="M123" s="14"/>
      <c r="N123" s="7"/>
      <c r="O123" s="7"/>
      <c r="P123" s="14"/>
      <c r="Q123" s="7"/>
      <c r="R123" s="7"/>
      <c r="S123" s="14"/>
    </row>
    <row r="124" spans="1:19" ht="17.25" customHeight="1">
      <c r="A124" s="21" t="s">
        <v>88</v>
      </c>
      <c r="B124" s="28">
        <f t="shared" si="28"/>
        <v>38010</v>
      </c>
      <c r="C124" s="28">
        <f t="shared" si="29"/>
        <v>46367</v>
      </c>
      <c r="D124" s="14">
        <f t="shared" si="26"/>
        <v>-0.18023594366683202</v>
      </c>
      <c r="E124" s="13">
        <f>SUM(E125:E128)</f>
        <v>38010</v>
      </c>
      <c r="F124" s="13">
        <f>SUM(F125:F128)</f>
        <v>46367</v>
      </c>
      <c r="G124" s="14">
        <f t="shared" si="27"/>
        <v>-0.18023594366683202</v>
      </c>
      <c r="H124" s="16"/>
      <c r="I124" s="16"/>
      <c r="J124" s="14"/>
      <c r="K124" s="16"/>
      <c r="L124" s="16"/>
      <c r="M124" s="14"/>
      <c r="N124" s="16"/>
      <c r="O124" s="16"/>
      <c r="P124" s="14"/>
      <c r="Q124" s="16"/>
      <c r="R124" s="16"/>
      <c r="S124" s="14"/>
    </row>
    <row r="125" spans="1:19" ht="17.25" customHeight="1">
      <c r="A125" s="22" t="s">
        <v>101</v>
      </c>
      <c r="B125" s="29">
        <f>E125+H125+K125+N125+Q125</f>
        <v>6903</v>
      </c>
      <c r="C125" s="29">
        <f>F125+I125+L125+O125+R125</f>
        <v>1415</v>
      </c>
      <c r="D125" s="6">
        <f t="shared" si="26"/>
        <v>3.878445229681979</v>
      </c>
      <c r="E125" s="5">
        <v>6903</v>
      </c>
      <c r="F125" s="5">
        <v>1415</v>
      </c>
      <c r="G125" s="6">
        <f t="shared" si="27"/>
        <v>3.878445229681979</v>
      </c>
      <c r="H125" s="16"/>
      <c r="I125" s="16"/>
      <c r="J125" s="14"/>
      <c r="K125" s="16"/>
      <c r="L125" s="16"/>
      <c r="M125" s="14"/>
      <c r="N125" s="16"/>
      <c r="O125" s="16"/>
      <c r="P125" s="14"/>
      <c r="Q125" s="16"/>
      <c r="R125" s="16"/>
      <c r="S125" s="14"/>
    </row>
    <row r="126" spans="1:19" ht="17.25" customHeight="1">
      <c r="A126" s="30" t="s">
        <v>40</v>
      </c>
      <c r="B126" s="29">
        <f t="shared" si="28"/>
        <v>24955</v>
      </c>
      <c r="C126" s="29">
        <f t="shared" si="29"/>
        <v>31741</v>
      </c>
      <c r="D126" s="6">
        <f t="shared" si="26"/>
        <v>-0.21379288617245834</v>
      </c>
      <c r="E126" s="5">
        <v>24955</v>
      </c>
      <c r="F126" s="5">
        <v>31741</v>
      </c>
      <c r="G126" s="6">
        <f t="shared" si="27"/>
        <v>-0.21379288617245834</v>
      </c>
      <c r="H126" s="7"/>
      <c r="I126" s="7"/>
      <c r="J126" s="6"/>
      <c r="K126" s="7"/>
      <c r="L126" s="7"/>
      <c r="M126" s="6"/>
      <c r="N126" s="7"/>
      <c r="O126" s="7"/>
      <c r="P126" s="6"/>
      <c r="Q126" s="7"/>
      <c r="R126" s="7"/>
      <c r="S126" s="6"/>
    </row>
    <row r="127" spans="1:19" ht="17.25" customHeight="1">
      <c r="A127" s="22" t="s">
        <v>44</v>
      </c>
      <c r="B127" s="29">
        <f t="shared" si="28"/>
        <v>3696</v>
      </c>
      <c r="C127" s="29">
        <f t="shared" si="29"/>
        <v>6332</v>
      </c>
      <c r="D127" s="6">
        <f t="shared" si="26"/>
        <v>-0.4162981680353759</v>
      </c>
      <c r="E127" s="5">
        <v>3696</v>
      </c>
      <c r="F127" s="5">
        <v>6332</v>
      </c>
      <c r="G127" s="6">
        <f t="shared" si="27"/>
        <v>-0.4162981680353759</v>
      </c>
      <c r="H127" s="7"/>
      <c r="I127" s="7"/>
      <c r="J127" s="6"/>
      <c r="K127" s="7"/>
      <c r="L127" s="7"/>
      <c r="M127" s="6"/>
      <c r="N127" s="7"/>
      <c r="O127" s="7"/>
      <c r="P127" s="6"/>
      <c r="Q127" s="7"/>
      <c r="R127" s="7"/>
      <c r="S127" s="6"/>
    </row>
    <row r="128" spans="1:19" s="15" customFormat="1" ht="17.25" customHeight="1">
      <c r="A128" s="22" t="s">
        <v>42</v>
      </c>
      <c r="B128" s="29">
        <f t="shared" si="28"/>
        <v>2456</v>
      </c>
      <c r="C128" s="29">
        <f t="shared" si="29"/>
        <v>6879</v>
      </c>
      <c r="D128" s="6">
        <f t="shared" si="26"/>
        <v>-0.6429713621165867</v>
      </c>
      <c r="E128" s="5">
        <v>2456</v>
      </c>
      <c r="F128" s="5">
        <v>6879</v>
      </c>
      <c r="G128" s="6">
        <f t="shared" si="27"/>
        <v>-0.6429713621165867</v>
      </c>
      <c r="H128" s="7"/>
      <c r="I128" s="7"/>
      <c r="J128" s="14"/>
      <c r="K128" s="7"/>
      <c r="L128" s="7"/>
      <c r="M128" s="14"/>
      <c r="N128" s="7"/>
      <c r="O128" s="7"/>
      <c r="P128" s="14"/>
      <c r="Q128" s="7"/>
      <c r="R128" s="7"/>
      <c r="S128" s="14"/>
    </row>
    <row r="129" spans="1:19" ht="17.25" customHeight="1">
      <c r="A129" s="21" t="s">
        <v>89</v>
      </c>
      <c r="B129" s="28">
        <f t="shared" si="28"/>
        <v>44196</v>
      </c>
      <c r="C129" s="28">
        <f t="shared" si="29"/>
        <v>37903</v>
      </c>
      <c r="D129" s="14">
        <f t="shared" si="26"/>
        <v>0.1660290742157613</v>
      </c>
      <c r="E129" s="13">
        <f>SUM(E130:E133)</f>
        <v>44196</v>
      </c>
      <c r="F129" s="13">
        <f>SUM(F130:F133)</f>
        <v>37903</v>
      </c>
      <c r="G129" s="14">
        <f t="shared" si="27"/>
        <v>0.1660290742157613</v>
      </c>
      <c r="H129" s="16"/>
      <c r="I129" s="16"/>
      <c r="J129" s="14"/>
      <c r="K129" s="16"/>
      <c r="L129" s="16"/>
      <c r="M129" s="14"/>
      <c r="N129" s="16"/>
      <c r="O129" s="16"/>
      <c r="P129" s="14"/>
      <c r="Q129" s="16"/>
      <c r="R129" s="16"/>
      <c r="S129" s="14"/>
    </row>
    <row r="130" spans="1:19" ht="17.25" customHeight="1">
      <c r="A130" s="22" t="s">
        <v>8</v>
      </c>
      <c r="B130" s="29">
        <f t="shared" si="28"/>
        <v>7800</v>
      </c>
      <c r="C130" s="29">
        <f t="shared" si="29"/>
        <v>7332</v>
      </c>
      <c r="D130" s="6">
        <f t="shared" si="26"/>
        <v>0.06382978723404255</v>
      </c>
      <c r="E130" s="5">
        <v>7800</v>
      </c>
      <c r="F130" s="5">
        <v>7332</v>
      </c>
      <c r="G130" s="6">
        <f t="shared" si="27"/>
        <v>0.06382978723404255</v>
      </c>
      <c r="H130" s="7"/>
      <c r="I130" s="7"/>
      <c r="J130" s="6"/>
      <c r="K130" s="7"/>
      <c r="L130" s="7"/>
      <c r="M130" s="6"/>
      <c r="N130" s="7"/>
      <c r="O130" s="7"/>
      <c r="P130" s="6"/>
      <c r="Q130" s="7"/>
      <c r="R130" s="7"/>
      <c r="S130" s="6"/>
    </row>
    <row r="131" spans="1:19" ht="17.25" customHeight="1">
      <c r="A131" s="22" t="s">
        <v>53</v>
      </c>
      <c r="B131" s="29">
        <f t="shared" si="28"/>
        <v>9231</v>
      </c>
      <c r="C131" s="29">
        <f t="shared" si="29"/>
        <v>3626</v>
      </c>
      <c r="D131" s="6">
        <f t="shared" si="26"/>
        <v>1.545780474351903</v>
      </c>
      <c r="E131" s="5">
        <v>9231</v>
      </c>
      <c r="F131" s="7">
        <v>3626</v>
      </c>
      <c r="G131" s="6">
        <f t="shared" si="27"/>
        <v>1.545780474351903</v>
      </c>
      <c r="H131" s="7"/>
      <c r="I131" s="7"/>
      <c r="J131" s="6"/>
      <c r="K131" s="7"/>
      <c r="L131" s="7"/>
      <c r="M131" s="6"/>
      <c r="N131" s="7"/>
      <c r="O131" s="7"/>
      <c r="P131" s="6"/>
      <c r="Q131" s="7"/>
      <c r="R131" s="7"/>
      <c r="S131" s="6"/>
    </row>
    <row r="132" spans="1:19" ht="17.25" customHeight="1">
      <c r="A132" s="22" t="s">
        <v>63</v>
      </c>
      <c r="B132" s="29">
        <f t="shared" si="28"/>
        <v>4242</v>
      </c>
      <c r="C132" s="29">
        <f t="shared" si="29"/>
        <v>4848</v>
      </c>
      <c r="D132" s="6">
        <f t="shared" si="26"/>
        <v>-0.125</v>
      </c>
      <c r="E132" s="5">
        <v>4242</v>
      </c>
      <c r="F132" s="7">
        <v>4848</v>
      </c>
      <c r="G132" s="6">
        <f t="shared" si="27"/>
        <v>-0.125</v>
      </c>
      <c r="H132" s="7"/>
      <c r="I132" s="7"/>
      <c r="J132" s="6"/>
      <c r="K132" s="7"/>
      <c r="L132" s="7"/>
      <c r="M132" s="6"/>
      <c r="N132" s="7"/>
      <c r="O132" s="7"/>
      <c r="P132" s="6"/>
      <c r="Q132" s="7"/>
      <c r="R132" s="7"/>
      <c r="S132" s="6"/>
    </row>
    <row r="133" spans="1:19" ht="17.25" customHeight="1">
      <c r="A133" s="22" t="s">
        <v>60</v>
      </c>
      <c r="B133" s="29">
        <f t="shared" si="28"/>
        <v>22923</v>
      </c>
      <c r="C133" s="29">
        <f t="shared" si="29"/>
        <v>22097</v>
      </c>
      <c r="D133" s="6">
        <f t="shared" si="26"/>
        <v>0.037380639905869574</v>
      </c>
      <c r="E133" s="5">
        <v>22923</v>
      </c>
      <c r="F133" s="5">
        <v>22097</v>
      </c>
      <c r="G133" s="6">
        <f t="shared" si="27"/>
        <v>0.037380639905869574</v>
      </c>
      <c r="H133" s="7"/>
      <c r="I133" s="7"/>
      <c r="J133" s="6"/>
      <c r="K133" s="7"/>
      <c r="L133" s="7"/>
      <c r="M133" s="6"/>
      <c r="N133" s="7"/>
      <c r="O133" s="7"/>
      <c r="P133" s="6"/>
      <c r="Q133" s="7"/>
      <c r="R133" s="7"/>
      <c r="S133" s="6"/>
    </row>
    <row r="134" spans="1:19" ht="17.25" customHeight="1">
      <c r="A134" s="21" t="s">
        <v>90</v>
      </c>
      <c r="B134" s="28">
        <f t="shared" si="28"/>
        <v>27181</v>
      </c>
      <c r="C134" s="28">
        <f t="shared" si="29"/>
        <v>22242</v>
      </c>
      <c r="D134" s="14">
        <f t="shared" si="26"/>
        <v>0.22205736894164194</v>
      </c>
      <c r="E134" s="13">
        <f>SUM(E135:E142)</f>
        <v>27181</v>
      </c>
      <c r="F134" s="13">
        <f>SUM(F135:F142)</f>
        <v>22242</v>
      </c>
      <c r="G134" s="14">
        <f t="shared" si="27"/>
        <v>0.22205736894164194</v>
      </c>
      <c r="H134" s="16"/>
      <c r="I134" s="16"/>
      <c r="J134" s="14"/>
      <c r="K134" s="16"/>
      <c r="L134" s="16"/>
      <c r="M134" s="14"/>
      <c r="N134" s="16"/>
      <c r="O134" s="16"/>
      <c r="P134" s="14"/>
      <c r="Q134" s="16"/>
      <c r="R134" s="16"/>
      <c r="S134" s="14"/>
    </row>
    <row r="135" spans="1:19" ht="17.25" customHeight="1">
      <c r="A135" s="22" t="s">
        <v>9</v>
      </c>
      <c r="B135" s="29">
        <f t="shared" si="28"/>
        <v>820</v>
      </c>
      <c r="C135" s="29">
        <f t="shared" si="29"/>
        <v>820</v>
      </c>
      <c r="D135" s="6">
        <f t="shared" si="26"/>
        <v>0</v>
      </c>
      <c r="E135" s="7">
        <v>820</v>
      </c>
      <c r="F135" s="7">
        <v>820</v>
      </c>
      <c r="G135" s="6">
        <f t="shared" si="27"/>
        <v>0</v>
      </c>
      <c r="H135" s="7"/>
      <c r="I135" s="7"/>
      <c r="J135" s="6"/>
      <c r="K135" s="7"/>
      <c r="L135" s="7"/>
      <c r="M135" s="6"/>
      <c r="N135" s="7"/>
      <c r="O135" s="7"/>
      <c r="P135" s="6"/>
      <c r="Q135" s="7"/>
      <c r="R135" s="7"/>
      <c r="S135" s="6"/>
    </row>
    <row r="136" spans="1:19" ht="17.25" customHeight="1">
      <c r="A136" s="22" t="s">
        <v>10</v>
      </c>
      <c r="B136" s="29">
        <f t="shared" si="28"/>
        <v>488</v>
      </c>
      <c r="C136" s="29">
        <f t="shared" si="29"/>
        <v>610</v>
      </c>
      <c r="D136" s="6">
        <f t="shared" si="26"/>
        <v>-0.2</v>
      </c>
      <c r="E136" s="7">
        <v>488</v>
      </c>
      <c r="F136" s="7">
        <v>610</v>
      </c>
      <c r="G136" s="6">
        <f t="shared" si="27"/>
        <v>-0.2</v>
      </c>
      <c r="H136" s="7"/>
      <c r="I136" s="7"/>
      <c r="J136" s="6"/>
      <c r="K136" s="7"/>
      <c r="L136" s="7"/>
      <c r="M136" s="6"/>
      <c r="N136" s="7"/>
      <c r="O136" s="7"/>
      <c r="P136" s="6"/>
      <c r="Q136" s="7"/>
      <c r="R136" s="7"/>
      <c r="S136" s="6"/>
    </row>
    <row r="137" spans="1:19" ht="17.25" customHeight="1">
      <c r="A137" s="22" t="s">
        <v>70</v>
      </c>
      <c r="B137" s="29">
        <f t="shared" si="28"/>
        <v>10664</v>
      </c>
      <c r="C137" s="29">
        <f t="shared" si="29"/>
        <v>10788</v>
      </c>
      <c r="D137" s="6">
        <f t="shared" si="26"/>
        <v>-0.011494252873563218</v>
      </c>
      <c r="E137" s="5">
        <v>10664</v>
      </c>
      <c r="F137" s="5">
        <v>10788</v>
      </c>
      <c r="G137" s="6">
        <f t="shared" si="27"/>
        <v>-0.011494252873563218</v>
      </c>
      <c r="H137" s="7"/>
      <c r="I137" s="7"/>
      <c r="J137" s="6"/>
      <c r="K137" s="7"/>
      <c r="L137" s="7"/>
      <c r="M137" s="6"/>
      <c r="N137" s="7"/>
      <c r="O137" s="7"/>
      <c r="P137" s="6"/>
      <c r="Q137" s="7"/>
      <c r="R137" s="7"/>
      <c r="S137" s="6"/>
    </row>
    <row r="138" spans="1:19" ht="17.25" customHeight="1">
      <c r="A138" s="22" t="s">
        <v>73</v>
      </c>
      <c r="B138" s="29">
        <f t="shared" si="28"/>
        <v>2015</v>
      </c>
      <c r="C138" s="29">
        <f t="shared" si="29"/>
        <v>2170</v>
      </c>
      <c r="D138" s="6">
        <f t="shared" si="26"/>
        <v>-0.07142857142857142</v>
      </c>
      <c r="E138" s="5">
        <v>2015</v>
      </c>
      <c r="F138" s="5">
        <v>2170</v>
      </c>
      <c r="G138" s="6">
        <f t="shared" si="27"/>
        <v>-0.07142857142857142</v>
      </c>
      <c r="H138" s="7"/>
      <c r="I138" s="7"/>
      <c r="J138" s="6"/>
      <c r="K138" s="7"/>
      <c r="L138" s="7"/>
      <c r="M138" s="6"/>
      <c r="N138" s="7"/>
      <c r="O138" s="7"/>
      <c r="P138" s="6"/>
      <c r="Q138" s="7"/>
      <c r="R138" s="7"/>
      <c r="S138" s="6"/>
    </row>
    <row r="139" spans="1:19" ht="17.25" customHeight="1">
      <c r="A139" s="22" t="s">
        <v>54</v>
      </c>
      <c r="B139" s="29">
        <f t="shared" si="28"/>
        <v>8184</v>
      </c>
      <c r="C139" s="29">
        <f t="shared" si="29"/>
        <v>3432</v>
      </c>
      <c r="D139" s="6">
        <f t="shared" si="26"/>
        <v>1.3846153846153846</v>
      </c>
      <c r="E139" s="5">
        <v>8184</v>
      </c>
      <c r="F139" s="5">
        <v>3432</v>
      </c>
      <c r="G139" s="6">
        <f t="shared" si="27"/>
        <v>1.3846153846153846</v>
      </c>
      <c r="H139" s="7"/>
      <c r="I139" s="7"/>
      <c r="J139" s="6"/>
      <c r="K139" s="7"/>
      <c r="L139" s="7"/>
      <c r="M139" s="6"/>
      <c r="N139" s="7"/>
      <c r="O139" s="7"/>
      <c r="P139" s="6"/>
      <c r="Q139" s="7"/>
      <c r="R139" s="7"/>
      <c r="S139" s="6"/>
    </row>
    <row r="140" spans="1:19" ht="17.25" customHeight="1">
      <c r="A140" s="22" t="s">
        <v>11</v>
      </c>
      <c r="B140" s="29">
        <f t="shared" si="28"/>
        <v>656</v>
      </c>
      <c r="C140" s="29">
        <f t="shared" si="29"/>
        <v>656</v>
      </c>
      <c r="D140" s="6">
        <f t="shared" si="26"/>
        <v>0</v>
      </c>
      <c r="E140" s="7">
        <v>656</v>
      </c>
      <c r="F140" s="7">
        <v>656</v>
      </c>
      <c r="G140" s="6">
        <f t="shared" si="27"/>
        <v>0</v>
      </c>
      <c r="H140" s="7"/>
      <c r="I140" s="7"/>
      <c r="J140" s="6"/>
      <c r="K140" s="7"/>
      <c r="L140" s="7"/>
      <c r="M140" s="6"/>
      <c r="N140" s="7"/>
      <c r="O140" s="7"/>
      <c r="P140" s="6"/>
      <c r="Q140" s="7"/>
      <c r="R140" s="7"/>
      <c r="S140" s="6"/>
    </row>
    <row r="141" spans="1:19" ht="17.25" customHeight="1">
      <c r="A141" s="22" t="s">
        <v>56</v>
      </c>
      <c r="B141" s="29">
        <f t="shared" si="28"/>
        <v>2590</v>
      </c>
      <c r="C141" s="29">
        <f t="shared" si="29"/>
        <v>2590</v>
      </c>
      <c r="D141" s="6">
        <f t="shared" si="26"/>
        <v>0</v>
      </c>
      <c r="E141" s="5">
        <v>2590</v>
      </c>
      <c r="F141" s="5">
        <v>2590</v>
      </c>
      <c r="G141" s="6">
        <f t="shared" si="27"/>
        <v>0</v>
      </c>
      <c r="H141" s="7"/>
      <c r="I141" s="7"/>
      <c r="J141" s="6"/>
      <c r="K141" s="7"/>
      <c r="L141" s="7"/>
      <c r="M141" s="6"/>
      <c r="N141" s="7"/>
      <c r="O141" s="7"/>
      <c r="P141" s="6"/>
      <c r="Q141" s="7"/>
      <c r="R141" s="7"/>
      <c r="S141" s="6"/>
    </row>
    <row r="142" spans="1:19" ht="17.25" customHeight="1">
      <c r="A142" s="24" t="s">
        <v>57</v>
      </c>
      <c r="B142" s="29">
        <f t="shared" si="28"/>
        <v>1764</v>
      </c>
      <c r="C142" s="29">
        <f t="shared" si="29"/>
        <v>1176</v>
      </c>
      <c r="D142" s="6">
        <f t="shared" si="26"/>
        <v>0.5</v>
      </c>
      <c r="E142" s="25">
        <v>1764</v>
      </c>
      <c r="F142" s="25">
        <v>1176</v>
      </c>
      <c r="G142" s="6">
        <f t="shared" si="27"/>
        <v>0.5</v>
      </c>
      <c r="H142" s="26"/>
      <c r="I142" s="26"/>
      <c r="J142" s="6"/>
      <c r="K142" s="26"/>
      <c r="L142" s="26"/>
      <c r="M142" s="6"/>
      <c r="N142" s="26"/>
      <c r="O142" s="26"/>
      <c r="P142" s="6"/>
      <c r="Q142" s="26"/>
      <c r="R142" s="26"/>
      <c r="S142" s="6"/>
    </row>
    <row r="143" spans="1:19" s="15" customFormat="1" ht="17.25" customHeight="1">
      <c r="A143" s="17" t="s">
        <v>111</v>
      </c>
      <c r="B143" s="1"/>
      <c r="C143" s="1"/>
      <c r="D143" s="2"/>
      <c r="E143" s="1"/>
      <c r="F143" s="1"/>
      <c r="G143" s="2"/>
      <c r="H143" s="1"/>
      <c r="I143" s="1"/>
      <c r="J143" s="2"/>
      <c r="K143" s="1"/>
      <c r="L143" s="1"/>
      <c r="M143" s="2"/>
      <c r="N143" s="1"/>
      <c r="O143" s="1"/>
      <c r="P143" s="2"/>
      <c r="Q143" s="1"/>
      <c r="R143" s="1"/>
      <c r="S143" s="2"/>
    </row>
    <row r="144" spans="1:19" s="15" customFormat="1" ht="17.25" customHeight="1">
      <c r="A144" s="1"/>
      <c r="B144" s="12"/>
      <c r="C144" s="12"/>
      <c r="D144" s="2"/>
      <c r="E144" s="1"/>
      <c r="F144" s="1"/>
      <c r="G144" s="2"/>
      <c r="H144" s="1"/>
      <c r="I144" s="1"/>
      <c r="J144" s="2"/>
      <c r="K144" s="1"/>
      <c r="L144" s="1"/>
      <c r="M144" s="2"/>
      <c r="N144" s="1"/>
      <c r="O144" s="1"/>
      <c r="P144" s="2"/>
      <c r="Q144" s="1"/>
      <c r="R144" s="1"/>
      <c r="S144" s="2"/>
    </row>
    <row r="146" spans="1:19" ht="12.75">
      <c r="A146" s="43" t="s">
        <v>108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2:18" ht="12.75">
      <c r="B147" s="12"/>
      <c r="C147" s="12"/>
      <c r="E147" s="12"/>
      <c r="F147" s="12"/>
      <c r="H147" s="12"/>
      <c r="I147" s="12"/>
      <c r="K147" s="12"/>
      <c r="L147" s="12"/>
      <c r="N147" s="12"/>
      <c r="O147" s="12"/>
      <c r="Q147" s="12"/>
      <c r="R147" s="12"/>
    </row>
    <row r="148" spans="1:19" ht="12.75">
      <c r="A148" s="18"/>
      <c r="B148" s="40" t="s">
        <v>92</v>
      </c>
      <c r="C148" s="41"/>
      <c r="D148" s="44"/>
      <c r="E148" s="40" t="s">
        <v>79</v>
      </c>
      <c r="F148" s="41"/>
      <c r="G148" s="44"/>
      <c r="H148" s="45" t="s">
        <v>80</v>
      </c>
      <c r="I148" s="46"/>
      <c r="J148" s="47"/>
      <c r="K148" s="40" t="s">
        <v>81</v>
      </c>
      <c r="L148" s="41"/>
      <c r="M148" s="44"/>
      <c r="N148" s="40" t="s">
        <v>82</v>
      </c>
      <c r="O148" s="41"/>
      <c r="P148" s="44"/>
      <c r="Q148" s="40" t="s">
        <v>83</v>
      </c>
      <c r="R148" s="41"/>
      <c r="S148" s="42"/>
    </row>
    <row r="149" spans="1:19" ht="12.75">
      <c r="A149" s="19" t="s">
        <v>1</v>
      </c>
      <c r="B149" s="3">
        <v>2015</v>
      </c>
      <c r="C149" s="3">
        <v>2014</v>
      </c>
      <c r="D149" s="4" t="s">
        <v>91</v>
      </c>
      <c r="E149" s="3">
        <v>2015</v>
      </c>
      <c r="F149" s="3">
        <v>2014</v>
      </c>
      <c r="G149" s="4" t="s">
        <v>91</v>
      </c>
      <c r="H149" s="3">
        <v>2015</v>
      </c>
      <c r="I149" s="3">
        <v>2014</v>
      </c>
      <c r="J149" s="27" t="s">
        <v>91</v>
      </c>
      <c r="K149" s="3">
        <v>2015</v>
      </c>
      <c r="L149" s="3">
        <v>2014</v>
      </c>
      <c r="M149" s="4" t="s">
        <v>91</v>
      </c>
      <c r="N149" s="3">
        <v>2015</v>
      </c>
      <c r="O149" s="3">
        <v>2014</v>
      </c>
      <c r="P149" s="4" t="s">
        <v>91</v>
      </c>
      <c r="Q149" s="3">
        <v>2015</v>
      </c>
      <c r="R149" s="3">
        <v>2014</v>
      </c>
      <c r="S149" s="20" t="s">
        <v>91</v>
      </c>
    </row>
    <row r="150" spans="1:19" ht="12.75">
      <c r="A150" s="21" t="s">
        <v>94</v>
      </c>
      <c r="B150" s="28">
        <f>E150+H150+K150+N150+Q150</f>
        <v>885762</v>
      </c>
      <c r="C150" s="28">
        <f>F150+I150+L150+O150+R150</f>
        <v>841536</v>
      </c>
      <c r="D150" s="14">
        <f>(B150-C150)/C150</f>
        <v>0.05255390143737166</v>
      </c>
      <c r="E150" s="13">
        <f>E151+E183</f>
        <v>592568</v>
      </c>
      <c r="F150" s="13">
        <f>F151+F183</f>
        <v>582216</v>
      </c>
      <c r="G150" s="14">
        <f>(E150-F150)/F150</f>
        <v>0.017780342690685243</v>
      </c>
      <c r="H150" s="13">
        <f>H151+H183</f>
        <v>177908</v>
      </c>
      <c r="I150" s="13">
        <f>I151+I183</f>
        <v>149874</v>
      </c>
      <c r="J150" s="14">
        <f>(H150-I150)/I150</f>
        <v>0.18705045571613488</v>
      </c>
      <c r="K150" s="13">
        <f>K151+K183</f>
        <v>62810</v>
      </c>
      <c r="L150" s="13">
        <f>L151+L183</f>
        <v>57509</v>
      </c>
      <c r="M150" s="14">
        <f>(K150-L150)/L150</f>
        <v>0.09217687666278322</v>
      </c>
      <c r="N150" s="13">
        <f>N151+N183</f>
        <v>2464</v>
      </c>
      <c r="O150" s="13">
        <f>O151+O183</f>
        <v>3128</v>
      </c>
      <c r="P150" s="14">
        <f>(N150-O150)/O150</f>
        <v>-0.21227621483375958</v>
      </c>
      <c r="Q150" s="13">
        <f>Q151+Q183</f>
        <v>50012</v>
      </c>
      <c r="R150" s="13">
        <f>R151+R183</f>
        <v>48809</v>
      </c>
      <c r="S150" s="14">
        <f>(Q150-R150)/R150</f>
        <v>0.024647093773689278</v>
      </c>
    </row>
    <row r="151" spans="1:19" ht="12.75">
      <c r="A151" s="21" t="s">
        <v>95</v>
      </c>
      <c r="B151" s="28">
        <f aca="true" t="shared" si="31" ref="B151:B215">E151+H151+K151+N151+Q151</f>
        <v>581138</v>
      </c>
      <c r="C151" s="28">
        <f aca="true" t="shared" si="32" ref="C151:C215">F151+I151+L151+O151+R151</f>
        <v>538555</v>
      </c>
      <c r="D151" s="14">
        <f aca="true" t="shared" si="33" ref="D151:D192">(B151-C151)/C151</f>
        <v>0.07906899016813511</v>
      </c>
      <c r="E151" s="13">
        <f>E152+E175</f>
        <v>324728</v>
      </c>
      <c r="F151" s="13">
        <f>F152+F175</f>
        <v>313803</v>
      </c>
      <c r="G151" s="14">
        <f aca="true" t="shared" si="34" ref="G151:G192">(E151-F151)/F151</f>
        <v>0.034814836059566034</v>
      </c>
      <c r="H151" s="13">
        <f>H152+H175</f>
        <v>151712</v>
      </c>
      <c r="I151" s="13">
        <f>I152+I175</f>
        <v>125894</v>
      </c>
      <c r="J151" s="14">
        <f aca="true" t="shared" si="35" ref="J151:J172">(H151-I151)/I151</f>
        <v>0.20507728724164773</v>
      </c>
      <c r="K151" s="13">
        <f>K152+K175</f>
        <v>57094</v>
      </c>
      <c r="L151" s="13">
        <f>L152+L175</f>
        <v>51793</v>
      </c>
      <c r="M151" s="14">
        <f aca="true" t="shared" si="36" ref="M151:M172">(K151-L151)/L151</f>
        <v>0.10234973838163458</v>
      </c>
      <c r="N151" s="13">
        <f>N152+N175</f>
        <v>2464</v>
      </c>
      <c r="O151" s="13">
        <f>O152+O175</f>
        <v>3128</v>
      </c>
      <c r="P151" s="14">
        <f>(N151-O151)/O151</f>
        <v>-0.21227621483375958</v>
      </c>
      <c r="Q151" s="13">
        <f>Q152+Q175</f>
        <v>45140</v>
      </c>
      <c r="R151" s="13">
        <f>R152+R175</f>
        <v>43937</v>
      </c>
      <c r="S151" s="14">
        <f aca="true" t="shared" si="37" ref="S151:S172">(Q151-R151)/R151</f>
        <v>0.027380112433711905</v>
      </c>
    </row>
    <row r="152" spans="1:19" ht="12.75">
      <c r="A152" s="21" t="s">
        <v>84</v>
      </c>
      <c r="B152" s="28">
        <f t="shared" si="31"/>
        <v>518202</v>
      </c>
      <c r="C152" s="28">
        <f t="shared" si="32"/>
        <v>477455</v>
      </c>
      <c r="D152" s="14">
        <f t="shared" si="33"/>
        <v>0.08534207412216858</v>
      </c>
      <c r="E152" s="13">
        <f>SUM(E153:E174)</f>
        <v>270798</v>
      </c>
      <c r="F152" s="13">
        <f>SUM(F153:F174)</f>
        <v>258807</v>
      </c>
      <c r="G152" s="14">
        <f t="shared" si="34"/>
        <v>0.046331822555031356</v>
      </c>
      <c r="H152" s="13">
        <f>SUM(H153:H174)</f>
        <v>142706</v>
      </c>
      <c r="I152" s="13">
        <f>SUM(I153:I174)</f>
        <v>119790</v>
      </c>
      <c r="J152" s="14">
        <f t="shared" si="35"/>
        <v>0.1913014441940062</v>
      </c>
      <c r="K152" s="13">
        <f>SUM(K153:K174)</f>
        <v>57094</v>
      </c>
      <c r="L152" s="13">
        <f>SUM(L153:L174)</f>
        <v>51793</v>
      </c>
      <c r="M152" s="14">
        <f t="shared" si="36"/>
        <v>0.10234973838163458</v>
      </c>
      <c r="N152" s="13">
        <f>SUM(N153:N174)</f>
        <v>2464</v>
      </c>
      <c r="O152" s="13">
        <f>SUM(O153:O174)</f>
        <v>3128</v>
      </c>
      <c r="P152" s="14">
        <f>(N152-O152)/O152</f>
        <v>-0.21227621483375958</v>
      </c>
      <c r="Q152" s="13">
        <f>SUM(Q153:Q174)</f>
        <v>45140</v>
      </c>
      <c r="R152" s="13">
        <f>SUM(R153:R174)</f>
        <v>43937</v>
      </c>
      <c r="S152" s="14">
        <f t="shared" si="37"/>
        <v>0.027380112433711905</v>
      </c>
    </row>
    <row r="153" spans="1:19" ht="12.75">
      <c r="A153" s="22" t="s">
        <v>13</v>
      </c>
      <c r="B153" s="29">
        <f t="shared" si="31"/>
        <v>5868</v>
      </c>
      <c r="C153" s="29">
        <f t="shared" si="32"/>
        <v>6908</v>
      </c>
      <c r="D153" s="6">
        <f t="shared" si="33"/>
        <v>-0.15055008685581933</v>
      </c>
      <c r="E153" s="5">
        <v>2608</v>
      </c>
      <c r="F153" s="5">
        <v>4396</v>
      </c>
      <c r="G153" s="6">
        <f t="shared" si="34"/>
        <v>-0.4067333939945405</v>
      </c>
      <c r="H153" s="5">
        <v>1956</v>
      </c>
      <c r="I153" s="5">
        <v>1884</v>
      </c>
      <c r="J153" s="6">
        <f t="shared" si="35"/>
        <v>0.03821656050955414</v>
      </c>
      <c r="K153" s="5">
        <v>1304</v>
      </c>
      <c r="L153" s="5">
        <v>628</v>
      </c>
      <c r="M153" s="6">
        <f t="shared" si="36"/>
        <v>1.0764331210191083</v>
      </c>
      <c r="N153" s="7"/>
      <c r="O153" s="7"/>
      <c r="P153" s="6"/>
      <c r="Q153" s="7"/>
      <c r="R153" s="7"/>
      <c r="S153" s="6"/>
    </row>
    <row r="154" spans="1:19" ht="12.75">
      <c r="A154" s="30" t="s">
        <v>14</v>
      </c>
      <c r="B154" s="29">
        <f t="shared" si="31"/>
        <v>4564</v>
      </c>
      <c r="C154" s="29">
        <f t="shared" si="32"/>
        <v>8104</v>
      </c>
      <c r="D154" s="6">
        <f t="shared" si="33"/>
        <v>-0.4368213228035538</v>
      </c>
      <c r="E154" s="5">
        <v>1956</v>
      </c>
      <c r="F154" s="5">
        <v>4680</v>
      </c>
      <c r="G154" s="6">
        <f t="shared" si="34"/>
        <v>-0.5820512820512821</v>
      </c>
      <c r="H154" s="5">
        <v>2608</v>
      </c>
      <c r="I154" s="5">
        <v>3424</v>
      </c>
      <c r="J154" s="6">
        <f t="shared" si="35"/>
        <v>-0.2383177570093458</v>
      </c>
      <c r="K154" s="5"/>
      <c r="L154" s="5"/>
      <c r="M154" s="6"/>
      <c r="N154" s="7"/>
      <c r="O154" s="7"/>
      <c r="P154" s="6"/>
      <c r="Q154" s="7"/>
      <c r="R154" s="7"/>
      <c r="S154" s="6"/>
    </row>
    <row r="155" spans="1:19" ht="12.75">
      <c r="A155" s="22" t="s">
        <v>27</v>
      </c>
      <c r="B155" s="29">
        <f>E155+H155+K155+N155+Q155</f>
        <v>0</v>
      </c>
      <c r="C155" s="29">
        <f>F155+I155+L155+O155+R155</f>
        <v>912</v>
      </c>
      <c r="D155" s="6">
        <f>(B155-C155)/C155</f>
        <v>-1</v>
      </c>
      <c r="E155" s="5">
        <v>0</v>
      </c>
      <c r="F155" s="5">
        <v>912</v>
      </c>
      <c r="G155" s="6">
        <f t="shared" si="34"/>
        <v>-1</v>
      </c>
      <c r="H155" s="5"/>
      <c r="I155" s="5"/>
      <c r="J155" s="6"/>
      <c r="K155" s="5"/>
      <c r="L155" s="5"/>
      <c r="M155" s="6"/>
      <c r="N155" s="7"/>
      <c r="O155" s="7"/>
      <c r="P155" s="6"/>
      <c r="Q155" s="7"/>
      <c r="R155" s="7"/>
      <c r="S155" s="6"/>
    </row>
    <row r="156" spans="1:19" ht="12.75">
      <c r="A156" s="22" t="s">
        <v>69</v>
      </c>
      <c r="B156" s="29">
        <f t="shared" si="31"/>
        <v>14468</v>
      </c>
      <c r="C156" s="29">
        <f t="shared" si="32"/>
        <v>10192</v>
      </c>
      <c r="D156" s="6">
        <f t="shared" si="33"/>
        <v>0.4195447409733124</v>
      </c>
      <c r="E156" s="5">
        <v>9632</v>
      </c>
      <c r="F156" s="5">
        <v>5096</v>
      </c>
      <c r="G156" s="6">
        <f t="shared" si="34"/>
        <v>0.8901098901098901</v>
      </c>
      <c r="H156" s="5">
        <v>3380</v>
      </c>
      <c r="I156" s="5">
        <v>3640</v>
      </c>
      <c r="J156" s="6">
        <f t="shared" si="35"/>
        <v>-0.07142857142857142</v>
      </c>
      <c r="K156" s="5">
        <v>728</v>
      </c>
      <c r="L156" s="5">
        <v>728</v>
      </c>
      <c r="M156" s="6">
        <f t="shared" si="36"/>
        <v>0</v>
      </c>
      <c r="N156" s="7"/>
      <c r="O156" s="7"/>
      <c r="P156" s="6"/>
      <c r="Q156" s="5">
        <v>728</v>
      </c>
      <c r="R156" s="5">
        <v>728</v>
      </c>
      <c r="S156" s="6">
        <f t="shared" si="37"/>
        <v>0</v>
      </c>
    </row>
    <row r="157" spans="1:19" ht="12.75">
      <c r="A157" s="22" t="s">
        <v>28</v>
      </c>
      <c r="B157" s="29"/>
      <c r="C157" s="29"/>
      <c r="D157" s="6"/>
      <c r="E157" s="5"/>
      <c r="F157" s="5"/>
      <c r="G157" s="6"/>
      <c r="H157" s="5"/>
      <c r="I157" s="5"/>
      <c r="J157" s="6"/>
      <c r="K157" s="5"/>
      <c r="L157" s="5"/>
      <c r="M157" s="6"/>
      <c r="N157" s="7"/>
      <c r="O157" s="7"/>
      <c r="P157" s="6"/>
      <c r="Q157" s="5"/>
      <c r="R157" s="5"/>
      <c r="S157" s="6"/>
    </row>
    <row r="158" spans="1:19" ht="12.75">
      <c r="A158" s="22" t="s">
        <v>29</v>
      </c>
      <c r="B158" s="29"/>
      <c r="C158" s="29"/>
      <c r="D158" s="6"/>
      <c r="E158" s="5"/>
      <c r="F158" s="5"/>
      <c r="G158" s="6"/>
      <c r="H158" s="5"/>
      <c r="I158" s="5"/>
      <c r="J158" s="6"/>
      <c r="K158" s="5"/>
      <c r="L158" s="5"/>
      <c r="M158" s="6"/>
      <c r="N158" s="7"/>
      <c r="O158" s="7"/>
      <c r="P158" s="6"/>
      <c r="Q158" s="5"/>
      <c r="R158" s="5"/>
      <c r="S158" s="6"/>
    </row>
    <row r="159" spans="1:19" ht="12.75">
      <c r="A159" s="22" t="s">
        <v>30</v>
      </c>
      <c r="B159" s="29">
        <f t="shared" si="31"/>
        <v>22728</v>
      </c>
      <c r="C159" s="29">
        <f t="shared" si="32"/>
        <v>23154</v>
      </c>
      <c r="D159" s="6">
        <f t="shared" si="33"/>
        <v>-0.018398548846851517</v>
      </c>
      <c r="E159" s="5">
        <v>22728</v>
      </c>
      <c r="F159" s="5">
        <v>23154</v>
      </c>
      <c r="G159" s="6">
        <f t="shared" si="34"/>
        <v>-0.018398548846851517</v>
      </c>
      <c r="H159" s="5"/>
      <c r="I159" s="5"/>
      <c r="J159" s="6"/>
      <c r="K159" s="5"/>
      <c r="L159" s="5"/>
      <c r="M159" s="6"/>
      <c r="N159" s="7"/>
      <c r="O159" s="7"/>
      <c r="P159" s="6"/>
      <c r="Q159" s="5"/>
      <c r="R159" s="5"/>
      <c r="S159" s="6"/>
    </row>
    <row r="160" spans="1:19" ht="12.75">
      <c r="A160" s="22" t="s">
        <v>38</v>
      </c>
      <c r="B160" s="29">
        <f t="shared" si="31"/>
        <v>170350</v>
      </c>
      <c r="C160" s="29">
        <f t="shared" si="32"/>
        <v>160845</v>
      </c>
      <c r="D160" s="6">
        <f t="shared" si="33"/>
        <v>0.05909415897292424</v>
      </c>
      <c r="E160" s="5">
        <v>93582</v>
      </c>
      <c r="F160" s="5">
        <v>86848</v>
      </c>
      <c r="G160" s="6">
        <f t="shared" si="34"/>
        <v>0.07753776713338247</v>
      </c>
      <c r="H160" s="5">
        <v>38761</v>
      </c>
      <c r="I160" s="5">
        <v>35476</v>
      </c>
      <c r="J160" s="6">
        <f t="shared" si="35"/>
        <v>0.09259781260570527</v>
      </c>
      <c r="K160" s="5">
        <v>19043</v>
      </c>
      <c r="L160" s="5">
        <v>16912</v>
      </c>
      <c r="M160" s="6">
        <f t="shared" si="36"/>
        <v>0.12600520340586566</v>
      </c>
      <c r="N160" s="5">
        <v>2464</v>
      </c>
      <c r="O160" s="5">
        <v>3128</v>
      </c>
      <c r="P160" s="6">
        <f>(N160-O160)/O160</f>
        <v>-0.21227621483375958</v>
      </c>
      <c r="Q160" s="5">
        <v>16500</v>
      </c>
      <c r="R160" s="5">
        <v>18481</v>
      </c>
      <c r="S160" s="6">
        <f t="shared" si="37"/>
        <v>-0.10719116930902008</v>
      </c>
    </row>
    <row r="161" spans="1:19" ht="12.75">
      <c r="A161" s="22" t="s">
        <v>15</v>
      </c>
      <c r="B161" s="29">
        <f t="shared" si="31"/>
        <v>25588</v>
      </c>
      <c r="C161" s="29">
        <f t="shared" si="32"/>
        <v>25337</v>
      </c>
      <c r="D161" s="6">
        <f t="shared" si="33"/>
        <v>0.009906460906973991</v>
      </c>
      <c r="E161" s="5">
        <v>9208</v>
      </c>
      <c r="F161" s="5">
        <v>10549</v>
      </c>
      <c r="G161" s="6">
        <f t="shared" si="34"/>
        <v>-0.1271210541283534</v>
      </c>
      <c r="H161" s="5">
        <v>11816</v>
      </c>
      <c r="I161" s="5">
        <v>10392</v>
      </c>
      <c r="J161" s="6">
        <f t="shared" si="35"/>
        <v>0.13702848344880678</v>
      </c>
      <c r="K161" s="5">
        <v>2608</v>
      </c>
      <c r="L161" s="5">
        <v>2512</v>
      </c>
      <c r="M161" s="6">
        <f t="shared" si="36"/>
        <v>0.03821656050955414</v>
      </c>
      <c r="N161" s="7"/>
      <c r="O161" s="7"/>
      <c r="P161" s="6"/>
      <c r="Q161" s="5">
        <v>1956</v>
      </c>
      <c r="R161" s="5">
        <v>1884</v>
      </c>
      <c r="S161" s="6">
        <f t="shared" si="37"/>
        <v>0.03821656050955414</v>
      </c>
    </row>
    <row r="162" spans="1:19" ht="12.75">
      <c r="A162" s="22" t="s">
        <v>75</v>
      </c>
      <c r="B162" s="29"/>
      <c r="C162" s="29"/>
      <c r="D162" s="6"/>
      <c r="E162" s="5"/>
      <c r="F162" s="5"/>
      <c r="G162" s="6"/>
      <c r="H162" s="5"/>
      <c r="I162" s="5"/>
      <c r="J162" s="6"/>
      <c r="K162" s="5"/>
      <c r="L162" s="5"/>
      <c r="M162" s="6"/>
      <c r="N162" s="7"/>
      <c r="O162" s="7"/>
      <c r="P162" s="6"/>
      <c r="Q162" s="5"/>
      <c r="R162" s="5"/>
      <c r="S162" s="6"/>
    </row>
    <row r="163" spans="1:19" ht="12.75">
      <c r="A163" s="22" t="s">
        <v>58</v>
      </c>
      <c r="B163" s="29">
        <f t="shared" si="31"/>
        <v>36512</v>
      </c>
      <c r="C163" s="29">
        <f t="shared" si="32"/>
        <v>34232</v>
      </c>
      <c r="D163" s="6">
        <f t="shared" si="33"/>
        <v>0.06660434681000234</v>
      </c>
      <c r="E163" s="5">
        <v>17132</v>
      </c>
      <c r="F163" s="5">
        <v>16752</v>
      </c>
      <c r="G163" s="6">
        <f t="shared" si="34"/>
        <v>0.02268385864374403</v>
      </c>
      <c r="H163" s="5">
        <v>8740</v>
      </c>
      <c r="I163" s="5">
        <v>6840</v>
      </c>
      <c r="J163" s="6">
        <f t="shared" si="35"/>
        <v>0.2777777777777778</v>
      </c>
      <c r="K163" s="5">
        <v>6080</v>
      </c>
      <c r="L163" s="5">
        <v>6080</v>
      </c>
      <c r="M163" s="6">
        <f t="shared" si="36"/>
        <v>0</v>
      </c>
      <c r="N163" s="7"/>
      <c r="O163" s="7"/>
      <c r="P163" s="6"/>
      <c r="Q163" s="5">
        <v>4560</v>
      </c>
      <c r="R163" s="5">
        <v>4560</v>
      </c>
      <c r="S163" s="6">
        <f t="shared" si="37"/>
        <v>0</v>
      </c>
    </row>
    <row r="164" spans="1:19" ht="12.75">
      <c r="A164" s="22" t="s">
        <v>31</v>
      </c>
      <c r="B164" s="29"/>
      <c r="C164" s="29"/>
      <c r="D164" s="6"/>
      <c r="E164" s="5"/>
      <c r="F164" s="5"/>
      <c r="G164" s="6"/>
      <c r="H164" s="5"/>
      <c r="I164" s="5"/>
      <c r="J164" s="6"/>
      <c r="K164" s="5"/>
      <c r="L164" s="5"/>
      <c r="M164" s="6"/>
      <c r="N164" s="7"/>
      <c r="O164" s="7"/>
      <c r="P164" s="6"/>
      <c r="Q164" s="5"/>
      <c r="R164" s="5"/>
      <c r="S164" s="6"/>
    </row>
    <row r="165" spans="1:19" ht="12.75">
      <c r="A165" s="22" t="s">
        <v>18</v>
      </c>
      <c r="B165" s="29">
        <f t="shared" si="31"/>
        <v>28444</v>
      </c>
      <c r="C165" s="29">
        <f t="shared" si="32"/>
        <v>27700</v>
      </c>
      <c r="D165" s="6">
        <f t="shared" si="33"/>
        <v>0.026859205776173286</v>
      </c>
      <c r="E165" s="5">
        <v>12796</v>
      </c>
      <c r="F165" s="5">
        <v>12628</v>
      </c>
      <c r="G165" s="6">
        <f t="shared" si="34"/>
        <v>0.013303769401330377</v>
      </c>
      <c r="H165" s="5">
        <v>8476</v>
      </c>
      <c r="I165" s="5">
        <v>8164</v>
      </c>
      <c r="J165" s="6">
        <f t="shared" si="35"/>
        <v>0.03821656050955414</v>
      </c>
      <c r="K165" s="5">
        <v>4564</v>
      </c>
      <c r="L165" s="5">
        <v>4396</v>
      </c>
      <c r="M165" s="6">
        <f t="shared" si="36"/>
        <v>0.03821656050955414</v>
      </c>
      <c r="N165" s="7"/>
      <c r="O165" s="7"/>
      <c r="P165" s="6"/>
      <c r="Q165" s="5">
        <v>2608</v>
      </c>
      <c r="R165" s="5">
        <v>2512</v>
      </c>
      <c r="S165" s="6">
        <f t="shared" si="37"/>
        <v>0.03821656050955414</v>
      </c>
    </row>
    <row r="166" spans="1:19" ht="12.75">
      <c r="A166" s="22" t="s">
        <v>19</v>
      </c>
      <c r="B166" s="29">
        <f t="shared" si="31"/>
        <v>11816</v>
      </c>
      <c r="C166" s="29">
        <f t="shared" si="32"/>
        <v>11648</v>
      </c>
      <c r="D166" s="6">
        <f t="shared" si="33"/>
        <v>0.014423076923076924</v>
      </c>
      <c r="E166" s="5">
        <v>7252</v>
      </c>
      <c r="F166" s="5">
        <v>7252</v>
      </c>
      <c r="G166" s="6">
        <f t="shared" si="34"/>
        <v>0</v>
      </c>
      <c r="H166" s="5">
        <v>4564</v>
      </c>
      <c r="I166" s="5">
        <v>4396</v>
      </c>
      <c r="J166" s="6">
        <f t="shared" si="35"/>
        <v>0.03821656050955414</v>
      </c>
      <c r="K166" s="5"/>
      <c r="L166" s="5"/>
      <c r="M166" s="6"/>
      <c r="N166" s="7"/>
      <c r="O166" s="7"/>
      <c r="P166" s="6"/>
      <c r="Q166" s="5"/>
      <c r="R166" s="5"/>
      <c r="S166" s="6"/>
    </row>
    <row r="167" spans="1:19" ht="12.75">
      <c r="A167" s="22" t="s">
        <v>50</v>
      </c>
      <c r="B167" s="29">
        <f t="shared" si="31"/>
        <v>7308</v>
      </c>
      <c r="C167" s="29">
        <f t="shared" si="32"/>
        <v>7308</v>
      </c>
      <c r="D167" s="6">
        <f t="shared" si="33"/>
        <v>0</v>
      </c>
      <c r="E167" s="5">
        <v>7308</v>
      </c>
      <c r="F167" s="5">
        <v>7308</v>
      </c>
      <c r="G167" s="6">
        <f t="shared" si="34"/>
        <v>0</v>
      </c>
      <c r="H167" s="5"/>
      <c r="I167" s="5"/>
      <c r="J167" s="6"/>
      <c r="K167" s="5"/>
      <c r="L167" s="5"/>
      <c r="M167" s="6"/>
      <c r="N167" s="7"/>
      <c r="O167" s="7"/>
      <c r="P167" s="6"/>
      <c r="Q167" s="5"/>
      <c r="R167" s="5"/>
      <c r="S167" s="6"/>
    </row>
    <row r="168" spans="1:19" ht="12.75">
      <c r="A168" s="22" t="s">
        <v>20</v>
      </c>
      <c r="B168" s="29">
        <f t="shared" si="31"/>
        <v>18664</v>
      </c>
      <c r="C168" s="29">
        <f t="shared" si="32"/>
        <v>18280</v>
      </c>
      <c r="D168" s="6">
        <f t="shared" si="33"/>
        <v>0.02100656455142232</v>
      </c>
      <c r="E168" s="5">
        <v>12144</v>
      </c>
      <c r="F168" s="5">
        <v>12000</v>
      </c>
      <c r="G168" s="6">
        <f t="shared" si="34"/>
        <v>0.012</v>
      </c>
      <c r="H168" s="5">
        <v>4564</v>
      </c>
      <c r="I168" s="5">
        <v>4396</v>
      </c>
      <c r="J168" s="6">
        <f t="shared" si="35"/>
        <v>0.03821656050955414</v>
      </c>
      <c r="K168" s="5"/>
      <c r="L168" s="5"/>
      <c r="M168" s="6"/>
      <c r="N168" s="7"/>
      <c r="O168" s="7"/>
      <c r="P168" s="6"/>
      <c r="Q168" s="5">
        <v>1956</v>
      </c>
      <c r="R168" s="5">
        <v>1884</v>
      </c>
      <c r="S168" s="6">
        <f t="shared" si="37"/>
        <v>0.03821656050955414</v>
      </c>
    </row>
    <row r="169" spans="1:19" ht="12.75">
      <c r="A169" s="22" t="s">
        <v>51</v>
      </c>
      <c r="B169" s="29">
        <f t="shared" si="31"/>
        <v>77395</v>
      </c>
      <c r="C169" s="29">
        <f t="shared" si="32"/>
        <v>67504</v>
      </c>
      <c r="D169" s="6">
        <f t="shared" si="33"/>
        <v>0.14652465039108795</v>
      </c>
      <c r="E169" s="5">
        <v>36851</v>
      </c>
      <c r="F169" s="5">
        <v>36901</v>
      </c>
      <c r="G169" s="6">
        <f t="shared" si="34"/>
        <v>-0.0013549768298962088</v>
      </c>
      <c r="H169" s="5">
        <v>23765</v>
      </c>
      <c r="I169" s="5">
        <v>13762</v>
      </c>
      <c r="J169" s="6">
        <f t="shared" si="35"/>
        <v>0.7268565615462869</v>
      </c>
      <c r="K169" s="5">
        <v>11683</v>
      </c>
      <c r="L169" s="5">
        <v>11745</v>
      </c>
      <c r="M169" s="6">
        <f t="shared" si="36"/>
        <v>-0.005278842060451256</v>
      </c>
      <c r="N169" s="7"/>
      <c r="O169" s="7"/>
      <c r="P169" s="6"/>
      <c r="Q169" s="5">
        <v>5096</v>
      </c>
      <c r="R169" s="5">
        <v>5096</v>
      </c>
      <c r="S169" s="6">
        <f t="shared" si="37"/>
        <v>0</v>
      </c>
    </row>
    <row r="170" spans="1:19" ht="12.75">
      <c r="A170" s="22" t="s">
        <v>21</v>
      </c>
      <c r="B170" s="29">
        <f t="shared" si="31"/>
        <v>26240</v>
      </c>
      <c r="C170" s="29">
        <f t="shared" si="32"/>
        <v>18399</v>
      </c>
      <c r="D170" s="6">
        <f t="shared" si="33"/>
        <v>0.42616446546007936</v>
      </c>
      <c r="E170" s="5">
        <v>9860</v>
      </c>
      <c r="F170" s="5">
        <v>3611</v>
      </c>
      <c r="G170" s="6">
        <f t="shared" si="34"/>
        <v>1.7305455552478537</v>
      </c>
      <c r="H170" s="5">
        <v>11816</v>
      </c>
      <c r="I170" s="5">
        <v>10392</v>
      </c>
      <c r="J170" s="6">
        <f t="shared" si="35"/>
        <v>0.13702848344880678</v>
      </c>
      <c r="K170" s="5">
        <v>1956</v>
      </c>
      <c r="L170" s="5">
        <v>1884</v>
      </c>
      <c r="M170" s="6">
        <f t="shared" si="36"/>
        <v>0.03821656050955414</v>
      </c>
      <c r="N170" s="7"/>
      <c r="O170" s="7"/>
      <c r="P170" s="6"/>
      <c r="Q170" s="5">
        <v>2608</v>
      </c>
      <c r="R170" s="5">
        <v>2512</v>
      </c>
      <c r="S170" s="6">
        <f t="shared" si="37"/>
        <v>0.03821656050955414</v>
      </c>
    </row>
    <row r="171" spans="1:19" ht="12.75">
      <c r="A171" s="22" t="s">
        <v>32</v>
      </c>
      <c r="B171" s="29"/>
      <c r="C171" s="29"/>
      <c r="D171" s="6"/>
      <c r="E171" s="5"/>
      <c r="F171" s="5"/>
      <c r="G171" s="6"/>
      <c r="H171" s="5"/>
      <c r="I171" s="5"/>
      <c r="J171" s="6"/>
      <c r="K171" s="5"/>
      <c r="L171" s="5"/>
      <c r="M171" s="6"/>
      <c r="N171" s="7"/>
      <c r="O171" s="7"/>
      <c r="P171" s="6"/>
      <c r="Q171" s="5"/>
      <c r="R171" s="5"/>
      <c r="S171" s="6"/>
    </row>
    <row r="172" spans="1:19" ht="12.75">
      <c r="A172" s="22" t="s">
        <v>22</v>
      </c>
      <c r="B172" s="29">
        <f t="shared" si="31"/>
        <v>68257</v>
      </c>
      <c r="C172" s="29">
        <f t="shared" si="32"/>
        <v>56020</v>
      </c>
      <c r="D172" s="6">
        <f t="shared" si="33"/>
        <v>0.21843984291324528</v>
      </c>
      <c r="E172" s="5">
        <v>27741</v>
      </c>
      <c r="F172" s="5">
        <v>25808</v>
      </c>
      <c r="G172" s="6">
        <f t="shared" si="34"/>
        <v>0.07489925604463732</v>
      </c>
      <c r="H172" s="5">
        <v>22260</v>
      </c>
      <c r="I172" s="5">
        <v>17024</v>
      </c>
      <c r="J172" s="6">
        <f t="shared" si="35"/>
        <v>0.30756578947368424</v>
      </c>
      <c r="K172" s="5">
        <v>9128</v>
      </c>
      <c r="L172" s="5">
        <v>6908</v>
      </c>
      <c r="M172" s="6">
        <f t="shared" si="36"/>
        <v>0.32136653155761435</v>
      </c>
      <c r="N172" s="7"/>
      <c r="O172" s="7"/>
      <c r="P172" s="6"/>
      <c r="Q172" s="5">
        <v>9128</v>
      </c>
      <c r="R172" s="5">
        <v>6280</v>
      </c>
      <c r="S172" s="6">
        <f t="shared" si="37"/>
        <v>0.4535031847133758</v>
      </c>
    </row>
    <row r="173" spans="1:19" ht="12.75">
      <c r="A173" s="22" t="s">
        <v>33</v>
      </c>
      <c r="B173" s="29">
        <f>E173+H173+K173+N173+Q173</f>
        <v>0</v>
      </c>
      <c r="C173" s="29">
        <f>F173+I173+L173+O173+R173</f>
        <v>912</v>
      </c>
      <c r="D173" s="6">
        <f>(B173-C173)/C173</f>
        <v>-1</v>
      </c>
      <c r="E173" s="5">
        <v>0</v>
      </c>
      <c r="F173" s="5">
        <v>912</v>
      </c>
      <c r="G173" s="6">
        <f t="shared" si="34"/>
        <v>-1</v>
      </c>
      <c r="H173" s="7"/>
      <c r="I173" s="7"/>
      <c r="J173" s="6"/>
      <c r="K173" s="7"/>
      <c r="L173" s="7"/>
      <c r="M173" s="6"/>
      <c r="N173" s="7"/>
      <c r="O173" s="7"/>
      <c r="P173" s="6"/>
      <c r="Q173" s="7"/>
      <c r="R173" s="7"/>
      <c r="S173" s="6"/>
    </row>
    <row r="174" spans="1:19" ht="12.75">
      <c r="A174" s="22" t="s">
        <v>34</v>
      </c>
      <c r="B174" s="29"/>
      <c r="C174" s="29"/>
      <c r="D174" s="6"/>
      <c r="E174" s="5"/>
      <c r="F174" s="5"/>
      <c r="G174" s="6"/>
      <c r="H174" s="7"/>
      <c r="I174" s="7"/>
      <c r="J174" s="6"/>
      <c r="K174" s="7"/>
      <c r="L174" s="7"/>
      <c r="M174" s="6"/>
      <c r="N174" s="7"/>
      <c r="O174" s="7"/>
      <c r="P174" s="6"/>
      <c r="Q174" s="7"/>
      <c r="R174" s="7"/>
      <c r="S174" s="6"/>
    </row>
    <row r="175" spans="1:19" ht="12.75">
      <c r="A175" s="21" t="s">
        <v>85</v>
      </c>
      <c r="B175" s="28">
        <f t="shared" si="31"/>
        <v>62936</v>
      </c>
      <c r="C175" s="28">
        <f t="shared" si="32"/>
        <v>61100</v>
      </c>
      <c r="D175" s="14">
        <f t="shared" si="33"/>
        <v>0.03004909983633388</v>
      </c>
      <c r="E175" s="13">
        <f>SUM(E176:E182)</f>
        <v>53930</v>
      </c>
      <c r="F175" s="13">
        <f>SUM(F176:F182)</f>
        <v>54996</v>
      </c>
      <c r="G175" s="14">
        <f t="shared" si="34"/>
        <v>-0.0193832278711179</v>
      </c>
      <c r="H175" s="13">
        <f>SUM(H176:H182)</f>
        <v>9006</v>
      </c>
      <c r="I175" s="13">
        <f>SUM(I176:I182)</f>
        <v>6104</v>
      </c>
      <c r="J175" s="14">
        <f>(H175-I175)/I175</f>
        <v>0.4754259501965924</v>
      </c>
      <c r="K175" s="16"/>
      <c r="L175" s="16"/>
      <c r="M175" s="14"/>
      <c r="N175" s="16"/>
      <c r="O175" s="16"/>
      <c r="P175" s="14"/>
      <c r="Q175" s="16"/>
      <c r="R175" s="16"/>
      <c r="S175" s="14"/>
    </row>
    <row r="176" spans="1:19" ht="12.75">
      <c r="A176" s="22" t="s">
        <v>46</v>
      </c>
      <c r="B176" s="29">
        <f t="shared" si="31"/>
        <v>8204</v>
      </c>
      <c r="C176" s="29">
        <f t="shared" si="32"/>
        <v>8344</v>
      </c>
      <c r="D176" s="6">
        <f t="shared" si="33"/>
        <v>-0.016778523489932886</v>
      </c>
      <c r="E176" s="5">
        <v>8204</v>
      </c>
      <c r="F176" s="5">
        <v>8344</v>
      </c>
      <c r="G176" s="6">
        <f t="shared" si="34"/>
        <v>-0.016778523489932886</v>
      </c>
      <c r="H176" s="7"/>
      <c r="I176" s="7"/>
      <c r="J176" s="6"/>
      <c r="K176" s="7"/>
      <c r="L176" s="7"/>
      <c r="M176" s="6"/>
      <c r="N176" s="7"/>
      <c r="O176" s="7"/>
      <c r="P176" s="6"/>
      <c r="Q176" s="7"/>
      <c r="R176" s="7"/>
      <c r="S176" s="6"/>
    </row>
    <row r="177" spans="1:19" ht="12.75">
      <c r="A177" s="22" t="s">
        <v>36</v>
      </c>
      <c r="B177" s="29">
        <f t="shared" si="31"/>
        <v>11008</v>
      </c>
      <c r="C177" s="29">
        <f t="shared" si="32"/>
        <v>9632</v>
      </c>
      <c r="D177" s="6">
        <f t="shared" si="33"/>
        <v>0.14285714285714285</v>
      </c>
      <c r="E177" s="5">
        <v>9632</v>
      </c>
      <c r="F177" s="5">
        <v>9632</v>
      </c>
      <c r="G177" s="6">
        <f t="shared" si="34"/>
        <v>0</v>
      </c>
      <c r="H177" s="5">
        <v>1376</v>
      </c>
      <c r="I177" s="5">
        <v>0</v>
      </c>
      <c r="J177" s="6" t="s">
        <v>93</v>
      </c>
      <c r="K177" s="7"/>
      <c r="L177" s="7"/>
      <c r="M177" s="6"/>
      <c r="N177" s="7"/>
      <c r="O177" s="7"/>
      <c r="P177" s="6"/>
      <c r="Q177" s="7"/>
      <c r="R177" s="7"/>
      <c r="S177" s="6"/>
    </row>
    <row r="178" spans="1:19" ht="12.75">
      <c r="A178" s="22" t="s">
        <v>37</v>
      </c>
      <c r="B178" s="29">
        <f t="shared" si="31"/>
        <v>20710</v>
      </c>
      <c r="C178" s="29">
        <f t="shared" si="32"/>
        <v>18312</v>
      </c>
      <c r="D178" s="6">
        <f t="shared" si="33"/>
        <v>0.13095238095238096</v>
      </c>
      <c r="E178" s="5">
        <v>13080</v>
      </c>
      <c r="F178" s="5">
        <v>12208</v>
      </c>
      <c r="G178" s="6">
        <f t="shared" si="34"/>
        <v>0.07142857142857142</v>
      </c>
      <c r="H178" s="5">
        <v>7630</v>
      </c>
      <c r="I178" s="5">
        <v>6104</v>
      </c>
      <c r="J178" s="6">
        <f>(H178-I178)/I178</f>
        <v>0.25</v>
      </c>
      <c r="K178" s="7"/>
      <c r="L178" s="7"/>
      <c r="M178" s="6"/>
      <c r="N178" s="7"/>
      <c r="O178" s="7"/>
      <c r="P178" s="6"/>
      <c r="Q178" s="7"/>
      <c r="R178" s="7"/>
      <c r="S178" s="6"/>
    </row>
    <row r="179" spans="1:19" ht="12.75">
      <c r="A179" s="22" t="s">
        <v>71</v>
      </c>
      <c r="B179" s="29">
        <f t="shared" si="31"/>
        <v>9632</v>
      </c>
      <c r="C179" s="29">
        <f t="shared" si="32"/>
        <v>9632</v>
      </c>
      <c r="D179" s="6">
        <f t="shared" si="33"/>
        <v>0</v>
      </c>
      <c r="E179" s="5">
        <v>9632</v>
      </c>
      <c r="F179" s="5">
        <v>9632</v>
      </c>
      <c r="G179" s="6">
        <f t="shared" si="34"/>
        <v>0</v>
      </c>
      <c r="H179" s="7"/>
      <c r="I179" s="7"/>
      <c r="J179" s="6"/>
      <c r="K179" s="7"/>
      <c r="L179" s="7"/>
      <c r="M179" s="6"/>
      <c r="N179" s="7"/>
      <c r="O179" s="7"/>
      <c r="P179" s="6"/>
      <c r="Q179" s="7"/>
      <c r="R179" s="7"/>
      <c r="S179" s="6"/>
    </row>
    <row r="180" spans="1:19" ht="12.75">
      <c r="A180" s="22" t="s">
        <v>55</v>
      </c>
      <c r="B180" s="29">
        <f t="shared" si="31"/>
        <v>5880</v>
      </c>
      <c r="C180" s="29">
        <f t="shared" si="32"/>
        <v>6468</v>
      </c>
      <c r="D180" s="6">
        <f t="shared" si="33"/>
        <v>-0.09090909090909091</v>
      </c>
      <c r="E180" s="5">
        <v>5880</v>
      </c>
      <c r="F180" s="7">
        <v>6468</v>
      </c>
      <c r="G180" s="6">
        <f t="shared" si="34"/>
        <v>-0.09090909090909091</v>
      </c>
      <c r="H180" s="7"/>
      <c r="I180" s="7"/>
      <c r="J180" s="6"/>
      <c r="K180" s="7"/>
      <c r="L180" s="7"/>
      <c r="M180" s="6"/>
      <c r="N180" s="7"/>
      <c r="O180" s="7"/>
      <c r="P180" s="6"/>
      <c r="Q180" s="7"/>
      <c r="R180" s="7"/>
      <c r="S180" s="6"/>
    </row>
    <row r="181" spans="1:19" ht="12.75">
      <c r="A181" s="22" t="s">
        <v>74</v>
      </c>
      <c r="B181" s="29">
        <f t="shared" si="31"/>
        <v>6534</v>
      </c>
      <c r="C181" s="29">
        <f t="shared" si="32"/>
        <v>6776</v>
      </c>
      <c r="D181" s="6">
        <f t="shared" si="33"/>
        <v>-0.03571428571428571</v>
      </c>
      <c r="E181" s="5">
        <v>6534</v>
      </c>
      <c r="F181" s="5">
        <v>6776</v>
      </c>
      <c r="G181" s="6">
        <f t="shared" si="34"/>
        <v>-0.03571428571428571</v>
      </c>
      <c r="H181" s="7"/>
      <c r="I181" s="7"/>
      <c r="J181" s="6"/>
      <c r="K181" s="7"/>
      <c r="L181" s="7"/>
      <c r="M181" s="6"/>
      <c r="N181" s="7"/>
      <c r="O181" s="7"/>
      <c r="P181" s="6"/>
      <c r="Q181" s="7"/>
      <c r="R181" s="7"/>
      <c r="S181" s="6"/>
    </row>
    <row r="182" spans="1:19" ht="12.75">
      <c r="A182" s="22" t="s">
        <v>76</v>
      </c>
      <c r="B182" s="29">
        <f t="shared" si="31"/>
        <v>968</v>
      </c>
      <c r="C182" s="29">
        <f t="shared" si="32"/>
        <v>1936</v>
      </c>
      <c r="D182" s="6">
        <f t="shared" si="33"/>
        <v>-0.5</v>
      </c>
      <c r="E182" s="5">
        <v>968</v>
      </c>
      <c r="F182" s="7">
        <v>1936</v>
      </c>
      <c r="G182" s="6">
        <f t="shared" si="34"/>
        <v>-0.5</v>
      </c>
      <c r="H182" s="7"/>
      <c r="I182" s="7"/>
      <c r="J182" s="6"/>
      <c r="K182" s="7"/>
      <c r="L182" s="7"/>
      <c r="M182" s="6"/>
      <c r="N182" s="7"/>
      <c r="O182" s="7"/>
      <c r="P182" s="6"/>
      <c r="Q182" s="7"/>
      <c r="R182" s="7"/>
      <c r="S182" s="6"/>
    </row>
    <row r="183" spans="1:19" ht="12.75">
      <c r="A183" s="21" t="s">
        <v>96</v>
      </c>
      <c r="B183" s="28">
        <f t="shared" si="31"/>
        <v>304624</v>
      </c>
      <c r="C183" s="28">
        <f t="shared" si="32"/>
        <v>302981</v>
      </c>
      <c r="D183" s="14">
        <f t="shared" si="33"/>
        <v>0.0054227822866780425</v>
      </c>
      <c r="E183" s="13">
        <f>E184+E191+E197+E202+E207</f>
        <v>267840</v>
      </c>
      <c r="F183" s="13">
        <f>F184+F191+F197+F202+F207</f>
        <v>268413</v>
      </c>
      <c r="G183" s="14">
        <f t="shared" si="34"/>
        <v>-0.0021347699254507047</v>
      </c>
      <c r="H183" s="13">
        <f>H184+H191+H197+H202+H207</f>
        <v>26196</v>
      </c>
      <c r="I183" s="13">
        <f>I184+I191+I197+I202+I207</f>
        <v>23980</v>
      </c>
      <c r="J183" s="14">
        <f>(H183-I183)/I183</f>
        <v>0.09241034195162635</v>
      </c>
      <c r="K183" s="13">
        <f>K184+K191+K197+K202+K207</f>
        <v>5716</v>
      </c>
      <c r="L183" s="13">
        <f>L184+L191+L197+L202+L207</f>
        <v>5716</v>
      </c>
      <c r="M183" s="14">
        <f>(K183-L183)/L183</f>
        <v>0</v>
      </c>
      <c r="N183" s="16"/>
      <c r="O183" s="16"/>
      <c r="P183" s="14"/>
      <c r="Q183" s="13">
        <f>Q184+Q191+Q197+Q202+Q207</f>
        <v>4872</v>
      </c>
      <c r="R183" s="13">
        <f>R184+R191+R197+R202+R207</f>
        <v>4872</v>
      </c>
      <c r="S183" s="14">
        <f>(Q183-R183)/R183</f>
        <v>0</v>
      </c>
    </row>
    <row r="184" spans="1:19" ht="12.75">
      <c r="A184" s="23" t="s">
        <v>86</v>
      </c>
      <c r="B184" s="28">
        <f t="shared" si="31"/>
        <v>149604</v>
      </c>
      <c r="C184" s="28">
        <f t="shared" si="32"/>
        <v>160145</v>
      </c>
      <c r="D184" s="14">
        <f t="shared" si="33"/>
        <v>-0.06582159917574698</v>
      </c>
      <c r="E184" s="13">
        <f>SUM(E185:E190)</f>
        <v>149604</v>
      </c>
      <c r="F184" s="13">
        <f>SUM(F185:F190)</f>
        <v>160145</v>
      </c>
      <c r="G184" s="14">
        <f t="shared" si="34"/>
        <v>-0.06582159917574698</v>
      </c>
      <c r="H184" s="7"/>
      <c r="I184" s="7"/>
      <c r="J184" s="14"/>
      <c r="K184" s="7"/>
      <c r="L184" s="7"/>
      <c r="M184" s="14"/>
      <c r="N184" s="7"/>
      <c r="O184" s="7"/>
      <c r="P184" s="14"/>
      <c r="Q184" s="7"/>
      <c r="R184" s="7"/>
      <c r="S184" s="14"/>
    </row>
    <row r="185" spans="1:19" ht="12.75">
      <c r="A185" s="22" t="s">
        <v>47</v>
      </c>
      <c r="B185" s="29">
        <f t="shared" si="31"/>
        <v>6328</v>
      </c>
      <c r="C185" s="29">
        <f t="shared" si="32"/>
        <v>13580</v>
      </c>
      <c r="D185" s="6">
        <f t="shared" si="33"/>
        <v>-0.534020618556701</v>
      </c>
      <c r="E185" s="5">
        <v>6328</v>
      </c>
      <c r="F185" s="5">
        <v>13580</v>
      </c>
      <c r="G185" s="6">
        <f t="shared" si="34"/>
        <v>-0.534020618556701</v>
      </c>
      <c r="H185" s="7"/>
      <c r="I185" s="7"/>
      <c r="J185" s="6"/>
      <c r="K185" s="7"/>
      <c r="L185" s="7"/>
      <c r="M185" s="6"/>
      <c r="N185" s="7"/>
      <c r="O185" s="7"/>
      <c r="P185" s="6"/>
      <c r="Q185" s="7"/>
      <c r="R185" s="7"/>
      <c r="S185" s="6"/>
    </row>
    <row r="186" spans="1:19" ht="12.75">
      <c r="A186" s="22" t="s">
        <v>48</v>
      </c>
      <c r="B186" s="29">
        <f t="shared" si="31"/>
        <v>17220</v>
      </c>
      <c r="C186" s="29">
        <f t="shared" si="32"/>
        <v>17220</v>
      </c>
      <c r="D186" s="6">
        <f t="shared" si="33"/>
        <v>0</v>
      </c>
      <c r="E186" s="5">
        <v>17220</v>
      </c>
      <c r="F186" s="5">
        <v>17220</v>
      </c>
      <c r="G186" s="6">
        <f t="shared" si="34"/>
        <v>0</v>
      </c>
      <c r="H186" s="7"/>
      <c r="I186" s="7"/>
      <c r="J186" s="6"/>
      <c r="K186" s="7"/>
      <c r="L186" s="7"/>
      <c r="M186" s="6"/>
      <c r="N186" s="7"/>
      <c r="O186" s="7"/>
      <c r="P186" s="6"/>
      <c r="Q186" s="7"/>
      <c r="R186" s="7"/>
      <c r="S186" s="6"/>
    </row>
    <row r="187" spans="1:19" ht="12.75">
      <c r="A187" s="22" t="s">
        <v>49</v>
      </c>
      <c r="B187" s="29">
        <f t="shared" si="31"/>
        <v>29652</v>
      </c>
      <c r="C187" s="29">
        <f t="shared" si="32"/>
        <v>27328</v>
      </c>
      <c r="D187" s="6">
        <f t="shared" si="33"/>
        <v>0.08504098360655737</v>
      </c>
      <c r="E187" s="5">
        <v>29652</v>
      </c>
      <c r="F187" s="5">
        <v>27328</v>
      </c>
      <c r="G187" s="6">
        <f t="shared" si="34"/>
        <v>0.08504098360655737</v>
      </c>
      <c r="H187" s="7"/>
      <c r="I187" s="7"/>
      <c r="J187" s="6"/>
      <c r="K187" s="7"/>
      <c r="L187" s="7"/>
      <c r="M187" s="6"/>
      <c r="N187" s="7"/>
      <c r="O187" s="7"/>
      <c r="P187" s="6"/>
      <c r="Q187" s="7"/>
      <c r="R187" s="7"/>
      <c r="S187" s="6"/>
    </row>
    <row r="188" spans="1:19" ht="12.75">
      <c r="A188" s="22" t="s">
        <v>59</v>
      </c>
      <c r="B188" s="29">
        <f t="shared" si="31"/>
        <v>3108</v>
      </c>
      <c r="C188" s="29">
        <f t="shared" si="32"/>
        <v>3108</v>
      </c>
      <c r="D188" s="6">
        <f t="shared" si="33"/>
        <v>0</v>
      </c>
      <c r="E188" s="5">
        <v>3108</v>
      </c>
      <c r="F188" s="7">
        <v>3108</v>
      </c>
      <c r="G188" s="6">
        <f t="shared" si="34"/>
        <v>0</v>
      </c>
      <c r="H188" s="7"/>
      <c r="I188" s="7"/>
      <c r="J188" s="6"/>
      <c r="K188" s="7"/>
      <c r="L188" s="7"/>
      <c r="M188" s="6"/>
      <c r="N188" s="7"/>
      <c r="O188" s="7"/>
      <c r="P188" s="6"/>
      <c r="Q188" s="7"/>
      <c r="R188" s="7"/>
      <c r="S188" s="6"/>
    </row>
    <row r="189" spans="1:19" ht="12.75">
      <c r="A189" s="22" t="s">
        <v>24</v>
      </c>
      <c r="B189" s="29">
        <f t="shared" si="31"/>
        <v>25116</v>
      </c>
      <c r="C189" s="29">
        <f t="shared" si="32"/>
        <v>25116</v>
      </c>
      <c r="D189" s="6">
        <f t="shared" si="33"/>
        <v>0</v>
      </c>
      <c r="E189" s="5">
        <v>25116</v>
      </c>
      <c r="F189" s="5">
        <v>25116</v>
      </c>
      <c r="G189" s="6">
        <f t="shared" si="34"/>
        <v>0</v>
      </c>
      <c r="H189" s="7"/>
      <c r="I189" s="7"/>
      <c r="J189" s="6"/>
      <c r="K189" s="7"/>
      <c r="L189" s="7"/>
      <c r="M189" s="6"/>
      <c r="N189" s="7"/>
      <c r="O189" s="7"/>
      <c r="P189" s="6"/>
      <c r="Q189" s="7"/>
      <c r="R189" s="7"/>
      <c r="S189" s="6"/>
    </row>
    <row r="190" spans="1:19" ht="12.75">
      <c r="A190" s="22" t="s">
        <v>25</v>
      </c>
      <c r="B190" s="29">
        <f t="shared" si="31"/>
        <v>68180</v>
      </c>
      <c r="C190" s="29">
        <f t="shared" si="32"/>
        <v>73793</v>
      </c>
      <c r="D190" s="6">
        <f t="shared" si="33"/>
        <v>-0.07606412532354018</v>
      </c>
      <c r="E190" s="5">
        <v>68180</v>
      </c>
      <c r="F190" s="5">
        <v>73793</v>
      </c>
      <c r="G190" s="6">
        <f t="shared" si="34"/>
        <v>-0.07606412532354018</v>
      </c>
      <c r="H190" s="7"/>
      <c r="I190" s="7"/>
      <c r="J190" s="6"/>
      <c r="K190" s="7"/>
      <c r="L190" s="7"/>
      <c r="M190" s="6"/>
      <c r="N190" s="7"/>
      <c r="O190" s="7"/>
      <c r="P190" s="6"/>
      <c r="Q190" s="7"/>
      <c r="R190" s="7"/>
      <c r="S190" s="6"/>
    </row>
    <row r="191" spans="1:19" ht="12.75">
      <c r="A191" s="21" t="s">
        <v>87</v>
      </c>
      <c r="B191" s="28">
        <f t="shared" si="31"/>
        <v>57680</v>
      </c>
      <c r="C191" s="28">
        <f t="shared" si="32"/>
        <v>50728</v>
      </c>
      <c r="D191" s="14">
        <f t="shared" si="33"/>
        <v>0.1370446301845135</v>
      </c>
      <c r="E191" s="13">
        <f>SUM(E192:E196)</f>
        <v>20896</v>
      </c>
      <c r="F191" s="13">
        <f>SUM(F192:F196)</f>
        <v>16160</v>
      </c>
      <c r="G191" s="14">
        <f t="shared" si="34"/>
        <v>0.29306930693069305</v>
      </c>
      <c r="H191" s="13">
        <f>SUM(H192:H196)</f>
        <v>26196</v>
      </c>
      <c r="I191" s="13">
        <f>SUM(I192:I196)</f>
        <v>23980</v>
      </c>
      <c r="J191" s="14">
        <f>(H191-I191)/I191</f>
        <v>0.09241034195162635</v>
      </c>
      <c r="K191" s="13">
        <f>SUM(K192:K196)</f>
        <v>5716</v>
      </c>
      <c r="L191" s="13">
        <f>SUM(L192:L196)</f>
        <v>5716</v>
      </c>
      <c r="M191" s="14">
        <f>(K191-L191)/L191</f>
        <v>0</v>
      </c>
      <c r="N191" s="16"/>
      <c r="O191" s="16"/>
      <c r="P191" s="14"/>
      <c r="Q191" s="13">
        <f>SUM(Q192:Q196)</f>
        <v>4872</v>
      </c>
      <c r="R191" s="13">
        <f>SUM(R192:R196)</f>
        <v>4872</v>
      </c>
      <c r="S191" s="14">
        <f>(Q191-R191)/R191</f>
        <v>0</v>
      </c>
    </row>
    <row r="192" spans="1:19" ht="12.75">
      <c r="A192" s="22" t="s">
        <v>97</v>
      </c>
      <c r="B192" s="29">
        <f aca="true" t="shared" si="38" ref="B192:C194">E192+H192+K192+N192+Q192</f>
        <v>8344</v>
      </c>
      <c r="C192" s="29">
        <f t="shared" si="38"/>
        <v>8344</v>
      </c>
      <c r="D192" s="6">
        <f t="shared" si="33"/>
        <v>0</v>
      </c>
      <c r="E192" s="5">
        <v>1656</v>
      </c>
      <c r="F192" s="5">
        <v>1656</v>
      </c>
      <c r="G192" s="6">
        <f t="shared" si="34"/>
        <v>0</v>
      </c>
      <c r="H192" s="5">
        <v>6688</v>
      </c>
      <c r="I192" s="5">
        <v>6688</v>
      </c>
      <c r="J192" s="6">
        <f>(H192-I192)/I192</f>
        <v>0</v>
      </c>
      <c r="K192" s="16"/>
      <c r="L192" s="16"/>
      <c r="M192" s="14"/>
      <c r="N192" s="16"/>
      <c r="O192" s="16"/>
      <c r="P192" s="14"/>
      <c r="Q192" s="16"/>
      <c r="R192" s="16"/>
      <c r="S192" s="14"/>
    </row>
    <row r="193" spans="1:19" ht="12.75">
      <c r="A193" s="22" t="s">
        <v>98</v>
      </c>
      <c r="B193" s="29">
        <f t="shared" si="38"/>
        <v>2484</v>
      </c>
      <c r="C193" s="29">
        <f t="shared" si="38"/>
        <v>2484</v>
      </c>
      <c r="D193" s="6">
        <f>(B193-C193)/C193</f>
        <v>0</v>
      </c>
      <c r="E193" s="13"/>
      <c r="F193" s="13"/>
      <c r="G193" s="14"/>
      <c r="H193" s="5">
        <v>2484</v>
      </c>
      <c r="I193" s="5">
        <v>2484</v>
      </c>
      <c r="J193" s="6">
        <f>(H193-I193)/I193</f>
        <v>0</v>
      </c>
      <c r="K193" s="16"/>
      <c r="L193" s="16"/>
      <c r="M193" s="14"/>
      <c r="N193" s="16"/>
      <c r="O193" s="16"/>
      <c r="P193" s="14"/>
      <c r="Q193" s="16"/>
      <c r="R193" s="16"/>
      <c r="S193" s="14"/>
    </row>
    <row r="194" spans="1:19" ht="12.75">
      <c r="A194" s="22" t="s">
        <v>103</v>
      </c>
      <c r="B194" s="29">
        <f t="shared" si="38"/>
        <v>2240</v>
      </c>
      <c r="C194" s="29">
        <f t="shared" si="38"/>
        <v>0</v>
      </c>
      <c r="D194" s="6" t="s">
        <v>93</v>
      </c>
      <c r="E194" s="5">
        <v>2240</v>
      </c>
      <c r="F194" s="5">
        <v>0</v>
      </c>
      <c r="G194" s="6" t="s">
        <v>93</v>
      </c>
      <c r="H194" s="5"/>
      <c r="I194" s="5"/>
      <c r="J194" s="6"/>
      <c r="K194" s="16"/>
      <c r="L194" s="16"/>
      <c r="M194" s="14"/>
      <c r="N194" s="16"/>
      <c r="O194" s="16"/>
      <c r="P194" s="14"/>
      <c r="Q194" s="16"/>
      <c r="R194" s="16"/>
      <c r="S194" s="14"/>
    </row>
    <row r="195" spans="1:19" ht="12.75">
      <c r="A195" s="22" t="s">
        <v>4</v>
      </c>
      <c r="B195" s="29">
        <f t="shared" si="31"/>
        <v>44068</v>
      </c>
      <c r="C195" s="29">
        <f t="shared" si="32"/>
        <v>39356</v>
      </c>
      <c r="D195" s="6">
        <f aca="true" t="shared" si="39" ref="D195:D201">(B195-C195)/C195</f>
        <v>0.11972761459497916</v>
      </c>
      <c r="E195" s="5">
        <v>16456</v>
      </c>
      <c r="F195" s="5">
        <v>13960</v>
      </c>
      <c r="G195" s="6">
        <f aca="true" t="shared" si="40" ref="G195:G201">(E195-F195)/F195</f>
        <v>0.17879656160458451</v>
      </c>
      <c r="H195" s="5">
        <v>17024</v>
      </c>
      <c r="I195" s="5">
        <v>14808</v>
      </c>
      <c r="J195" s="6">
        <f>(H195-I195)/I195</f>
        <v>0.1496488384656942</v>
      </c>
      <c r="K195" s="5">
        <v>5716</v>
      </c>
      <c r="L195" s="5">
        <v>5716</v>
      </c>
      <c r="M195" s="6">
        <f>(K195-L195)/L195</f>
        <v>0</v>
      </c>
      <c r="N195" s="7"/>
      <c r="O195" s="7"/>
      <c r="P195" s="6"/>
      <c r="Q195" s="5">
        <v>4872</v>
      </c>
      <c r="R195" s="5">
        <v>4872</v>
      </c>
      <c r="S195" s="6">
        <f>(Q195-R195)/R195</f>
        <v>0</v>
      </c>
    </row>
    <row r="196" spans="1:19" ht="12.75">
      <c r="A196" s="22" t="s">
        <v>99</v>
      </c>
      <c r="B196" s="29">
        <f>E196+H196+K196+N196+Q196</f>
        <v>544</v>
      </c>
      <c r="C196" s="29">
        <f>F196+I196+L196+O196+R196</f>
        <v>544</v>
      </c>
      <c r="D196" s="6">
        <f t="shared" si="39"/>
        <v>0</v>
      </c>
      <c r="E196" s="5">
        <v>544</v>
      </c>
      <c r="F196" s="5">
        <v>544</v>
      </c>
      <c r="G196" s="6">
        <f t="shared" si="40"/>
        <v>0</v>
      </c>
      <c r="H196" s="5"/>
      <c r="I196" s="5"/>
      <c r="J196" s="14"/>
      <c r="K196" s="7"/>
      <c r="L196" s="7"/>
      <c r="M196" s="14"/>
      <c r="N196" s="7"/>
      <c r="O196" s="7"/>
      <c r="P196" s="14"/>
      <c r="Q196" s="7"/>
      <c r="R196" s="7"/>
      <c r="S196" s="14"/>
    </row>
    <row r="197" spans="1:19" ht="12.75">
      <c r="A197" s="21" t="s">
        <v>88</v>
      </c>
      <c r="B197" s="28">
        <f t="shared" si="31"/>
        <v>37394</v>
      </c>
      <c r="C197" s="28">
        <f t="shared" si="32"/>
        <v>43368</v>
      </c>
      <c r="D197" s="14">
        <f t="shared" si="39"/>
        <v>-0.13775133739162515</v>
      </c>
      <c r="E197" s="13">
        <f>SUM(E198:E201)</f>
        <v>37394</v>
      </c>
      <c r="F197" s="13">
        <f>SUM(F198:F201)</f>
        <v>43368</v>
      </c>
      <c r="G197" s="14">
        <f t="shared" si="40"/>
        <v>-0.13775133739162515</v>
      </c>
      <c r="H197" s="16"/>
      <c r="I197" s="16"/>
      <c r="J197" s="14"/>
      <c r="K197" s="16"/>
      <c r="L197" s="16"/>
      <c r="M197" s="14"/>
      <c r="N197" s="16"/>
      <c r="O197" s="16"/>
      <c r="P197" s="14"/>
      <c r="Q197" s="16"/>
      <c r="R197" s="16"/>
      <c r="S197" s="14"/>
    </row>
    <row r="198" spans="1:19" ht="12.75">
      <c r="A198" s="22" t="s">
        <v>101</v>
      </c>
      <c r="B198" s="29">
        <f>E198+H198+K198+N198+Q198</f>
        <v>7794</v>
      </c>
      <c r="C198" s="29">
        <f>F198+I198+L198+O198+R198</f>
        <v>3396</v>
      </c>
      <c r="D198" s="6">
        <f t="shared" si="39"/>
        <v>1.295053003533569</v>
      </c>
      <c r="E198" s="5">
        <v>7794</v>
      </c>
      <c r="F198" s="5">
        <v>3396</v>
      </c>
      <c r="G198" s="6">
        <f t="shared" si="40"/>
        <v>1.295053003533569</v>
      </c>
      <c r="H198" s="16"/>
      <c r="I198" s="16"/>
      <c r="J198" s="14"/>
      <c r="K198" s="16"/>
      <c r="L198" s="16"/>
      <c r="M198" s="14"/>
      <c r="N198" s="16"/>
      <c r="O198" s="16"/>
      <c r="P198" s="14"/>
      <c r="Q198" s="16"/>
      <c r="R198" s="16"/>
      <c r="S198" s="14"/>
    </row>
    <row r="199" spans="1:19" ht="12.75">
      <c r="A199" s="30" t="s">
        <v>40</v>
      </c>
      <c r="B199" s="29">
        <f t="shared" si="31"/>
        <v>21600</v>
      </c>
      <c r="C199" s="29">
        <f t="shared" si="32"/>
        <v>27922</v>
      </c>
      <c r="D199" s="6">
        <f t="shared" si="39"/>
        <v>-0.22641644581333714</v>
      </c>
      <c r="E199" s="5">
        <v>21600</v>
      </c>
      <c r="F199" s="5">
        <v>27922</v>
      </c>
      <c r="G199" s="6">
        <f t="shared" si="40"/>
        <v>-0.22641644581333714</v>
      </c>
      <c r="H199" s="7"/>
      <c r="I199" s="7"/>
      <c r="J199" s="6"/>
      <c r="K199" s="7"/>
      <c r="L199" s="7"/>
      <c r="M199" s="6"/>
      <c r="N199" s="7"/>
      <c r="O199" s="7"/>
      <c r="P199" s="6"/>
      <c r="Q199" s="7"/>
      <c r="R199" s="7"/>
      <c r="S199" s="6"/>
    </row>
    <row r="200" spans="1:19" ht="12.75">
      <c r="A200" s="22" t="s">
        <v>44</v>
      </c>
      <c r="B200" s="29">
        <f t="shared" si="31"/>
        <v>5544</v>
      </c>
      <c r="C200" s="29">
        <f t="shared" si="32"/>
        <v>6066</v>
      </c>
      <c r="D200" s="6">
        <f t="shared" si="39"/>
        <v>-0.08605341246290801</v>
      </c>
      <c r="E200" s="5">
        <v>5544</v>
      </c>
      <c r="F200" s="5">
        <v>6066</v>
      </c>
      <c r="G200" s="6">
        <f t="shared" si="40"/>
        <v>-0.08605341246290801</v>
      </c>
      <c r="H200" s="7"/>
      <c r="I200" s="7"/>
      <c r="J200" s="6"/>
      <c r="K200" s="7"/>
      <c r="L200" s="7"/>
      <c r="M200" s="6"/>
      <c r="N200" s="7"/>
      <c r="O200" s="7"/>
      <c r="P200" s="6"/>
      <c r="Q200" s="7"/>
      <c r="R200" s="7"/>
      <c r="S200" s="6"/>
    </row>
    <row r="201" spans="1:19" ht="12.75">
      <c r="A201" s="22" t="s">
        <v>42</v>
      </c>
      <c r="B201" s="29">
        <f t="shared" si="31"/>
        <v>2456</v>
      </c>
      <c r="C201" s="29">
        <f t="shared" si="32"/>
        <v>5984</v>
      </c>
      <c r="D201" s="6">
        <f t="shared" si="39"/>
        <v>-0.589572192513369</v>
      </c>
      <c r="E201" s="5">
        <v>2456</v>
      </c>
      <c r="F201" s="5">
        <v>5984</v>
      </c>
      <c r="G201" s="6">
        <f t="shared" si="40"/>
        <v>-0.589572192513369</v>
      </c>
      <c r="H201" s="7"/>
      <c r="I201" s="7"/>
      <c r="J201" s="14"/>
      <c r="K201" s="7"/>
      <c r="L201" s="7"/>
      <c r="M201" s="14"/>
      <c r="N201" s="7"/>
      <c r="O201" s="7"/>
      <c r="P201" s="14"/>
      <c r="Q201" s="7"/>
      <c r="R201" s="7"/>
      <c r="S201" s="14"/>
    </row>
    <row r="202" spans="1:19" ht="12.75">
      <c r="A202" s="21" t="s">
        <v>89</v>
      </c>
      <c r="B202" s="28">
        <f t="shared" si="31"/>
        <v>36014</v>
      </c>
      <c r="C202" s="28">
        <f t="shared" si="32"/>
        <v>28908</v>
      </c>
      <c r="D202" s="14">
        <f aca="true" t="shared" si="41" ref="D202:D215">(B202-C202)/C202</f>
        <v>0.24581430745814306</v>
      </c>
      <c r="E202" s="13">
        <f>SUM(E203:E206)</f>
        <v>36014</v>
      </c>
      <c r="F202" s="13">
        <f>SUM(F203:F206)</f>
        <v>28908</v>
      </c>
      <c r="G202" s="14">
        <f aca="true" t="shared" si="42" ref="G202:G215">(E202-F202)/F202</f>
        <v>0.24581430745814306</v>
      </c>
      <c r="H202" s="16"/>
      <c r="I202" s="16"/>
      <c r="J202" s="14"/>
      <c r="K202" s="16"/>
      <c r="L202" s="16"/>
      <c r="M202" s="14"/>
      <c r="N202" s="16"/>
      <c r="O202" s="16"/>
      <c r="P202" s="14"/>
      <c r="Q202" s="16"/>
      <c r="R202" s="16"/>
      <c r="S202" s="14"/>
    </row>
    <row r="203" spans="1:19" ht="12.75">
      <c r="A203" s="22" t="s">
        <v>8</v>
      </c>
      <c r="B203" s="29">
        <f t="shared" si="31"/>
        <v>6336</v>
      </c>
      <c r="C203" s="29">
        <f t="shared" si="32"/>
        <v>6336</v>
      </c>
      <c r="D203" s="6">
        <f t="shared" si="41"/>
        <v>0</v>
      </c>
      <c r="E203" s="5">
        <v>6336</v>
      </c>
      <c r="F203" s="5">
        <v>6336</v>
      </c>
      <c r="G203" s="6">
        <f t="shared" si="42"/>
        <v>0</v>
      </c>
      <c r="H203" s="7"/>
      <c r="I203" s="7"/>
      <c r="J203" s="6"/>
      <c r="K203" s="7"/>
      <c r="L203" s="7"/>
      <c r="M203" s="6"/>
      <c r="N203" s="7"/>
      <c r="O203" s="7"/>
      <c r="P203" s="6"/>
      <c r="Q203" s="7"/>
      <c r="R203" s="7"/>
      <c r="S203" s="6"/>
    </row>
    <row r="204" spans="1:19" ht="12.75">
      <c r="A204" s="22" t="s">
        <v>53</v>
      </c>
      <c r="B204" s="29">
        <f t="shared" si="31"/>
        <v>8340</v>
      </c>
      <c r="C204" s="29">
        <f t="shared" si="32"/>
        <v>3108</v>
      </c>
      <c r="D204" s="6">
        <f t="shared" si="41"/>
        <v>1.6833976833976834</v>
      </c>
      <c r="E204" s="5">
        <v>8340</v>
      </c>
      <c r="F204" s="7">
        <v>3108</v>
      </c>
      <c r="G204" s="6">
        <f t="shared" si="42"/>
        <v>1.6833976833976834</v>
      </c>
      <c r="H204" s="7"/>
      <c r="I204" s="7"/>
      <c r="J204" s="6"/>
      <c r="K204" s="7"/>
      <c r="L204" s="7"/>
      <c r="M204" s="6"/>
      <c r="N204" s="7"/>
      <c r="O204" s="7"/>
      <c r="P204" s="6"/>
      <c r="Q204" s="7"/>
      <c r="R204" s="7"/>
      <c r="S204" s="6"/>
    </row>
    <row r="205" spans="1:19" ht="12.75">
      <c r="A205" s="22" t="s">
        <v>63</v>
      </c>
      <c r="B205" s="29">
        <f t="shared" si="31"/>
        <v>3333</v>
      </c>
      <c r="C205" s="29">
        <f t="shared" si="32"/>
        <v>2424</v>
      </c>
      <c r="D205" s="6">
        <f t="shared" si="41"/>
        <v>0.375</v>
      </c>
      <c r="E205" s="5">
        <v>3333</v>
      </c>
      <c r="F205" s="7">
        <v>2424</v>
      </c>
      <c r="G205" s="6">
        <f t="shared" si="42"/>
        <v>0.375</v>
      </c>
      <c r="H205" s="7"/>
      <c r="I205" s="7"/>
      <c r="J205" s="6"/>
      <c r="K205" s="7"/>
      <c r="L205" s="7"/>
      <c r="M205" s="6"/>
      <c r="N205" s="7"/>
      <c r="O205" s="7"/>
      <c r="P205" s="6"/>
      <c r="Q205" s="7"/>
      <c r="R205" s="7"/>
      <c r="S205" s="6"/>
    </row>
    <row r="206" spans="1:19" ht="12.75">
      <c r="A206" s="22" t="s">
        <v>60</v>
      </c>
      <c r="B206" s="29">
        <f t="shared" si="31"/>
        <v>18005</v>
      </c>
      <c r="C206" s="29">
        <f t="shared" si="32"/>
        <v>17040</v>
      </c>
      <c r="D206" s="6">
        <f t="shared" si="41"/>
        <v>0.05663145539906103</v>
      </c>
      <c r="E206" s="5">
        <v>18005</v>
      </c>
      <c r="F206" s="5">
        <v>17040</v>
      </c>
      <c r="G206" s="6">
        <f t="shared" si="42"/>
        <v>0.05663145539906103</v>
      </c>
      <c r="H206" s="7"/>
      <c r="I206" s="7"/>
      <c r="J206" s="6"/>
      <c r="K206" s="7"/>
      <c r="L206" s="7"/>
      <c r="M206" s="6"/>
      <c r="N206" s="7"/>
      <c r="O206" s="7"/>
      <c r="P206" s="6"/>
      <c r="Q206" s="7"/>
      <c r="R206" s="7"/>
      <c r="S206" s="6"/>
    </row>
    <row r="207" spans="1:19" ht="12.75">
      <c r="A207" s="21" t="s">
        <v>90</v>
      </c>
      <c r="B207" s="28">
        <f t="shared" si="31"/>
        <v>23932</v>
      </c>
      <c r="C207" s="28">
        <f t="shared" si="32"/>
        <v>19832</v>
      </c>
      <c r="D207" s="14">
        <f t="shared" si="41"/>
        <v>0.20673658733360226</v>
      </c>
      <c r="E207" s="13">
        <f>SUM(E208:E215)</f>
        <v>23932</v>
      </c>
      <c r="F207" s="13">
        <f>SUM(F208:F215)</f>
        <v>19832</v>
      </c>
      <c r="G207" s="14">
        <f t="shared" si="42"/>
        <v>0.20673658733360226</v>
      </c>
      <c r="H207" s="16"/>
      <c r="I207" s="16"/>
      <c r="J207" s="14"/>
      <c r="K207" s="16"/>
      <c r="L207" s="16"/>
      <c r="M207" s="14"/>
      <c r="N207" s="16"/>
      <c r="O207" s="16"/>
      <c r="P207" s="14"/>
      <c r="Q207" s="16"/>
      <c r="R207" s="16"/>
      <c r="S207" s="14"/>
    </row>
    <row r="208" spans="1:19" ht="12.75">
      <c r="A208" s="22" t="s">
        <v>9</v>
      </c>
      <c r="B208" s="29">
        <f t="shared" si="31"/>
        <v>656</v>
      </c>
      <c r="C208" s="29">
        <f t="shared" si="32"/>
        <v>656</v>
      </c>
      <c r="D208" s="6">
        <f t="shared" si="41"/>
        <v>0</v>
      </c>
      <c r="E208" s="7">
        <v>656</v>
      </c>
      <c r="F208" s="7">
        <v>656</v>
      </c>
      <c r="G208" s="6">
        <f t="shared" si="42"/>
        <v>0</v>
      </c>
      <c r="H208" s="7"/>
      <c r="I208" s="7"/>
      <c r="J208" s="6"/>
      <c r="K208" s="7"/>
      <c r="L208" s="7"/>
      <c r="M208" s="6"/>
      <c r="N208" s="7"/>
      <c r="O208" s="7"/>
      <c r="P208" s="6"/>
      <c r="Q208" s="7"/>
      <c r="R208" s="7"/>
      <c r="S208" s="6"/>
    </row>
    <row r="209" spans="1:19" ht="12.75">
      <c r="A209" s="22" t="s">
        <v>10</v>
      </c>
      <c r="B209" s="29">
        <f t="shared" si="31"/>
        <v>488</v>
      </c>
      <c r="C209" s="29">
        <f t="shared" si="32"/>
        <v>488</v>
      </c>
      <c r="D209" s="6">
        <f t="shared" si="41"/>
        <v>0</v>
      </c>
      <c r="E209" s="7">
        <v>488</v>
      </c>
      <c r="F209" s="7">
        <v>488</v>
      </c>
      <c r="G209" s="6">
        <f t="shared" si="42"/>
        <v>0</v>
      </c>
      <c r="H209" s="7"/>
      <c r="I209" s="7"/>
      <c r="J209" s="6"/>
      <c r="K209" s="7"/>
      <c r="L209" s="7"/>
      <c r="M209" s="6"/>
      <c r="N209" s="7"/>
      <c r="O209" s="7"/>
      <c r="P209" s="6"/>
      <c r="Q209" s="7"/>
      <c r="R209" s="7"/>
      <c r="S209" s="6"/>
    </row>
    <row r="210" spans="1:19" ht="12.75">
      <c r="A210" s="22" t="s">
        <v>70</v>
      </c>
      <c r="B210" s="29">
        <f t="shared" si="31"/>
        <v>9632</v>
      </c>
      <c r="C210" s="29">
        <f t="shared" si="32"/>
        <v>9744</v>
      </c>
      <c r="D210" s="6">
        <f t="shared" si="41"/>
        <v>-0.011494252873563218</v>
      </c>
      <c r="E210" s="5">
        <v>9632</v>
      </c>
      <c r="F210" s="5">
        <v>9744</v>
      </c>
      <c r="G210" s="6">
        <f t="shared" si="42"/>
        <v>-0.011494252873563218</v>
      </c>
      <c r="H210" s="7"/>
      <c r="I210" s="7"/>
      <c r="J210" s="6"/>
      <c r="K210" s="7"/>
      <c r="L210" s="7"/>
      <c r="M210" s="6"/>
      <c r="N210" s="7"/>
      <c r="O210" s="7"/>
      <c r="P210" s="6"/>
      <c r="Q210" s="7"/>
      <c r="R210" s="7"/>
      <c r="S210" s="6"/>
    </row>
    <row r="211" spans="1:19" ht="12.75">
      <c r="A211" s="22" t="s">
        <v>73</v>
      </c>
      <c r="B211" s="29">
        <f t="shared" si="31"/>
        <v>1860</v>
      </c>
      <c r="C211" s="29">
        <f t="shared" si="32"/>
        <v>1860</v>
      </c>
      <c r="D211" s="6">
        <f t="shared" si="41"/>
        <v>0</v>
      </c>
      <c r="E211" s="5">
        <v>1860</v>
      </c>
      <c r="F211" s="5">
        <v>1860</v>
      </c>
      <c r="G211" s="6">
        <f t="shared" si="42"/>
        <v>0</v>
      </c>
      <c r="H211" s="7"/>
      <c r="I211" s="7"/>
      <c r="J211" s="6"/>
      <c r="K211" s="7"/>
      <c r="L211" s="7"/>
      <c r="M211" s="6"/>
      <c r="N211" s="7"/>
      <c r="O211" s="7"/>
      <c r="P211" s="6"/>
      <c r="Q211" s="7"/>
      <c r="R211" s="7"/>
      <c r="S211" s="6"/>
    </row>
    <row r="212" spans="1:19" ht="12.75">
      <c r="A212" s="22" t="s">
        <v>54</v>
      </c>
      <c r="B212" s="29">
        <f t="shared" si="31"/>
        <v>7392</v>
      </c>
      <c r="C212" s="29">
        <f t="shared" si="32"/>
        <v>3168</v>
      </c>
      <c r="D212" s="6">
        <f t="shared" si="41"/>
        <v>1.3333333333333333</v>
      </c>
      <c r="E212" s="5">
        <v>7392</v>
      </c>
      <c r="F212" s="5">
        <v>3168</v>
      </c>
      <c r="G212" s="6">
        <f t="shared" si="42"/>
        <v>1.3333333333333333</v>
      </c>
      <c r="H212" s="7"/>
      <c r="I212" s="7"/>
      <c r="J212" s="6"/>
      <c r="K212" s="7"/>
      <c r="L212" s="7"/>
      <c r="M212" s="6"/>
      <c r="N212" s="7"/>
      <c r="O212" s="7"/>
      <c r="P212" s="6"/>
      <c r="Q212" s="7"/>
      <c r="R212" s="7"/>
      <c r="S212" s="6"/>
    </row>
    <row r="213" spans="1:19" ht="12.75">
      <c r="A213" s="22" t="s">
        <v>11</v>
      </c>
      <c r="B213" s="29">
        <f t="shared" si="31"/>
        <v>656</v>
      </c>
      <c r="C213" s="29">
        <f t="shared" si="32"/>
        <v>668</v>
      </c>
      <c r="D213" s="6">
        <f t="shared" si="41"/>
        <v>-0.017964071856287425</v>
      </c>
      <c r="E213" s="7">
        <v>656</v>
      </c>
      <c r="F213" s="7">
        <v>668</v>
      </c>
      <c r="G213" s="6">
        <f t="shared" si="42"/>
        <v>-0.017964071856287425</v>
      </c>
      <c r="H213" s="7"/>
      <c r="I213" s="7"/>
      <c r="J213" s="6"/>
      <c r="K213" s="7"/>
      <c r="L213" s="7"/>
      <c r="M213" s="6"/>
      <c r="N213" s="7"/>
      <c r="O213" s="7"/>
      <c r="P213" s="6"/>
      <c r="Q213" s="7"/>
      <c r="R213" s="7"/>
      <c r="S213" s="6"/>
    </row>
    <row r="214" spans="1:19" ht="12.75">
      <c r="A214" s="22" t="s">
        <v>56</v>
      </c>
      <c r="B214" s="29">
        <f t="shared" si="31"/>
        <v>2072</v>
      </c>
      <c r="C214" s="29">
        <f t="shared" si="32"/>
        <v>2072</v>
      </c>
      <c r="D214" s="6">
        <f t="shared" si="41"/>
        <v>0</v>
      </c>
      <c r="E214" s="5">
        <v>2072</v>
      </c>
      <c r="F214" s="5">
        <v>2072</v>
      </c>
      <c r="G214" s="6">
        <f t="shared" si="42"/>
        <v>0</v>
      </c>
      <c r="H214" s="7"/>
      <c r="I214" s="7"/>
      <c r="J214" s="6"/>
      <c r="K214" s="7"/>
      <c r="L214" s="7"/>
      <c r="M214" s="6"/>
      <c r="N214" s="7"/>
      <c r="O214" s="7"/>
      <c r="P214" s="6"/>
      <c r="Q214" s="7"/>
      <c r="R214" s="7"/>
      <c r="S214" s="6"/>
    </row>
    <row r="215" spans="1:19" ht="12.75">
      <c r="A215" s="24" t="s">
        <v>57</v>
      </c>
      <c r="B215" s="29">
        <f t="shared" si="31"/>
        <v>1176</v>
      </c>
      <c r="C215" s="29">
        <f t="shared" si="32"/>
        <v>1176</v>
      </c>
      <c r="D215" s="6">
        <f t="shared" si="41"/>
        <v>0</v>
      </c>
      <c r="E215" s="25">
        <v>1176</v>
      </c>
      <c r="F215" s="25">
        <v>1176</v>
      </c>
      <c r="G215" s="6">
        <f t="shared" si="42"/>
        <v>0</v>
      </c>
      <c r="H215" s="26"/>
      <c r="I215" s="26"/>
      <c r="J215" s="6"/>
      <c r="K215" s="26"/>
      <c r="L215" s="26"/>
      <c r="M215" s="6"/>
      <c r="N215" s="26"/>
      <c r="O215" s="26"/>
      <c r="P215" s="6"/>
      <c r="Q215" s="26"/>
      <c r="R215" s="26"/>
      <c r="S215" s="6"/>
    </row>
    <row r="216" ht="12.75">
      <c r="A216" s="17" t="s">
        <v>111</v>
      </c>
    </row>
    <row r="218" spans="1:19" ht="13.5" customHeight="1">
      <c r="A218" s="43" t="s">
        <v>113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2:18" ht="12.75">
      <c r="B219" s="12"/>
      <c r="C219" s="12"/>
      <c r="E219" s="12"/>
      <c r="F219" s="12"/>
      <c r="H219" s="12"/>
      <c r="I219" s="12"/>
      <c r="K219" s="12"/>
      <c r="L219" s="12"/>
      <c r="N219" s="12"/>
      <c r="O219" s="12"/>
      <c r="Q219" s="12"/>
      <c r="R219" s="12"/>
    </row>
    <row r="220" spans="1:19" ht="13.5" customHeight="1">
      <c r="A220" s="18"/>
      <c r="B220" s="40" t="s">
        <v>92</v>
      </c>
      <c r="C220" s="41"/>
      <c r="D220" s="44"/>
      <c r="E220" s="40" t="s">
        <v>79</v>
      </c>
      <c r="F220" s="41"/>
      <c r="G220" s="44"/>
      <c r="H220" s="45" t="s">
        <v>80</v>
      </c>
      <c r="I220" s="46"/>
      <c r="J220" s="47"/>
      <c r="K220" s="40" t="s">
        <v>81</v>
      </c>
      <c r="L220" s="41"/>
      <c r="M220" s="44"/>
      <c r="N220" s="40" t="s">
        <v>82</v>
      </c>
      <c r="O220" s="41"/>
      <c r="P220" s="44"/>
      <c r="Q220" s="40" t="s">
        <v>83</v>
      </c>
      <c r="R220" s="41"/>
      <c r="S220" s="42"/>
    </row>
    <row r="221" spans="1:19" ht="12.75">
      <c r="A221" s="19" t="s">
        <v>1</v>
      </c>
      <c r="B221" s="3">
        <v>2015</v>
      </c>
      <c r="C221" s="3">
        <v>2014</v>
      </c>
      <c r="D221" s="4" t="s">
        <v>91</v>
      </c>
      <c r="E221" s="3">
        <v>2015</v>
      </c>
      <c r="F221" s="3">
        <v>2014</v>
      </c>
      <c r="G221" s="4" t="s">
        <v>91</v>
      </c>
      <c r="H221" s="3">
        <v>2015</v>
      </c>
      <c r="I221" s="3">
        <v>2014</v>
      </c>
      <c r="J221" s="27" t="s">
        <v>91</v>
      </c>
      <c r="K221" s="3">
        <v>2015</v>
      </c>
      <c r="L221" s="3">
        <v>2014</v>
      </c>
      <c r="M221" s="4" t="s">
        <v>91</v>
      </c>
      <c r="N221" s="3">
        <v>2015</v>
      </c>
      <c r="O221" s="3">
        <v>2014</v>
      </c>
      <c r="P221" s="4" t="s">
        <v>91</v>
      </c>
      <c r="Q221" s="3">
        <v>2015</v>
      </c>
      <c r="R221" s="3">
        <v>2014</v>
      </c>
      <c r="S221" s="20" t="s">
        <v>91</v>
      </c>
    </row>
    <row r="222" spans="1:19" ht="12.75">
      <c r="A222" s="21" t="s">
        <v>94</v>
      </c>
      <c r="B222" s="28">
        <f>E222+H222+K222+N222+Q222</f>
        <v>1043755</v>
      </c>
      <c r="C222" s="28">
        <f>F222+I222+L222+O222+R222</f>
        <v>975254</v>
      </c>
      <c r="D222" s="14">
        <f>(B222-C222)/C222</f>
        <v>0.07023913770156287</v>
      </c>
      <c r="E222" s="13">
        <f>E223+E255</f>
        <v>685143</v>
      </c>
      <c r="F222" s="13">
        <f>F223+F255</f>
        <v>662259</v>
      </c>
      <c r="G222" s="14">
        <f>(E222-F222)/F222</f>
        <v>0.03455445679107419</v>
      </c>
      <c r="H222" s="13">
        <f>H223+H255</f>
        <v>217661</v>
      </c>
      <c r="I222" s="13">
        <f>I223+I255</f>
        <v>184956</v>
      </c>
      <c r="J222" s="14">
        <f>(H222-I222)/I222</f>
        <v>0.17682583965916218</v>
      </c>
      <c r="K222" s="13">
        <f>K223+K255</f>
        <v>79538</v>
      </c>
      <c r="L222" s="13">
        <f>L223+L255</f>
        <v>68451</v>
      </c>
      <c r="M222" s="14">
        <f>(K222-L222)/L222</f>
        <v>0.16196987626185155</v>
      </c>
      <c r="N222" s="13">
        <f>N223+N255</f>
        <v>3388</v>
      </c>
      <c r="O222" s="13">
        <f>O223+O255</f>
        <v>3424</v>
      </c>
      <c r="P222" s="14">
        <f>(N222-O222)/O222</f>
        <v>-0.010514018691588784</v>
      </c>
      <c r="Q222" s="13">
        <f>Q223+Q255</f>
        <v>58025</v>
      </c>
      <c r="R222" s="13">
        <f>R223+R255</f>
        <v>56164</v>
      </c>
      <c r="S222" s="14">
        <f>(Q222-R222)/R222</f>
        <v>0.03313510433729791</v>
      </c>
    </row>
    <row r="223" spans="1:19" ht="12.75">
      <c r="A223" s="21" t="s">
        <v>95</v>
      </c>
      <c r="B223" s="28">
        <f aca="true" t="shared" si="43" ref="B223:B287">E223+H223+K223+N223+Q223</f>
        <v>707974</v>
      </c>
      <c r="C223" s="28">
        <f aca="true" t="shared" si="44" ref="C223:C287">F223+I223+L223+O223+R223</f>
        <v>644355</v>
      </c>
      <c r="D223" s="14">
        <f aca="true" t="shared" si="45" ref="D223:D264">(B223-C223)/C223</f>
        <v>0.09873284136850029</v>
      </c>
      <c r="E223" s="13">
        <f>E224+E247</f>
        <v>390677</v>
      </c>
      <c r="F223" s="13">
        <f>F224+F247</f>
        <v>370106</v>
      </c>
      <c r="G223" s="14">
        <f aca="true" t="shared" si="46" ref="G223:G264">(E223-F223)/F223</f>
        <v>0.05558137398475031</v>
      </c>
      <c r="H223" s="13">
        <f>H224+H247</f>
        <v>187978</v>
      </c>
      <c r="I223" s="13">
        <f>I224+I247</f>
        <v>158053</v>
      </c>
      <c r="J223" s="14">
        <f aca="true" t="shared" si="47" ref="J223:J244">(H223-I223)/I223</f>
        <v>0.1893352229948182</v>
      </c>
      <c r="K223" s="13">
        <f>K224+K247</f>
        <v>73300</v>
      </c>
      <c r="L223" s="13">
        <f>L224+L247</f>
        <v>62002</v>
      </c>
      <c r="M223" s="14">
        <f aca="true" t="shared" si="48" ref="M223:M244">(K223-L223)/L223</f>
        <v>0.1822199283894068</v>
      </c>
      <c r="N223" s="13">
        <f>N224+N247</f>
        <v>3388</v>
      </c>
      <c r="O223" s="13">
        <f>O224+O247</f>
        <v>3424</v>
      </c>
      <c r="P223" s="14">
        <f>(N223-O223)/O223</f>
        <v>-0.010514018691588784</v>
      </c>
      <c r="Q223" s="13">
        <f>Q224+Q247</f>
        <v>52631</v>
      </c>
      <c r="R223" s="13">
        <f>R224+R247</f>
        <v>50770</v>
      </c>
      <c r="S223" s="14">
        <f aca="true" t="shared" si="49" ref="S223:S244">(Q223-R223)/R223</f>
        <v>0.036655505219617884</v>
      </c>
    </row>
    <row r="224" spans="1:19" ht="12.75">
      <c r="A224" s="21" t="s">
        <v>84</v>
      </c>
      <c r="B224" s="28">
        <f t="shared" si="43"/>
        <v>629068</v>
      </c>
      <c r="C224" s="28">
        <f t="shared" si="44"/>
        <v>571786</v>
      </c>
      <c r="D224" s="14">
        <f t="shared" si="45"/>
        <v>0.10018083688652747</v>
      </c>
      <c r="E224" s="13">
        <f>SUM(E225:E246)</f>
        <v>329081</v>
      </c>
      <c r="F224" s="13">
        <f>SUM(F225:F246)</f>
        <v>306693</v>
      </c>
      <c r="G224" s="14">
        <f t="shared" si="46"/>
        <v>0.0729980795127375</v>
      </c>
      <c r="H224" s="13">
        <f>SUM(H225:H246)</f>
        <v>170668</v>
      </c>
      <c r="I224" s="13">
        <f>SUM(I225:I246)</f>
        <v>148897</v>
      </c>
      <c r="J224" s="14">
        <f t="shared" si="47"/>
        <v>0.14621516887512845</v>
      </c>
      <c r="K224" s="13">
        <f>SUM(K225:K246)</f>
        <v>73300</v>
      </c>
      <c r="L224" s="13">
        <f>SUM(L225:L246)</f>
        <v>62002</v>
      </c>
      <c r="M224" s="14">
        <f t="shared" si="48"/>
        <v>0.1822199283894068</v>
      </c>
      <c r="N224" s="13">
        <f>SUM(N225:N246)</f>
        <v>3388</v>
      </c>
      <c r="O224" s="13">
        <f>SUM(O225:O246)</f>
        <v>3424</v>
      </c>
      <c r="P224" s="14">
        <f>(N224-O224)/O224</f>
        <v>-0.010514018691588784</v>
      </c>
      <c r="Q224" s="13">
        <f>SUM(Q225:Q246)</f>
        <v>52631</v>
      </c>
      <c r="R224" s="13">
        <f>SUM(R225:R246)</f>
        <v>50770</v>
      </c>
      <c r="S224" s="14">
        <f t="shared" si="49"/>
        <v>0.036655505219617884</v>
      </c>
    </row>
    <row r="225" spans="1:19" ht="12.75">
      <c r="A225" s="22" t="s">
        <v>13</v>
      </c>
      <c r="B225" s="29">
        <f t="shared" si="43"/>
        <v>7987</v>
      </c>
      <c r="C225" s="29">
        <f t="shared" si="44"/>
        <v>7850</v>
      </c>
      <c r="D225" s="6">
        <f t="shared" si="45"/>
        <v>0.01745222929936306</v>
      </c>
      <c r="E225" s="5">
        <v>4564</v>
      </c>
      <c r="F225" s="5">
        <v>4867</v>
      </c>
      <c r="G225" s="6">
        <f t="shared" si="46"/>
        <v>-0.062256009862338195</v>
      </c>
      <c r="H225" s="5">
        <v>2119</v>
      </c>
      <c r="I225" s="5">
        <v>2198</v>
      </c>
      <c r="J225" s="6">
        <f t="shared" si="47"/>
        <v>-0.0359417652411283</v>
      </c>
      <c r="K225" s="7">
        <v>1304</v>
      </c>
      <c r="L225" s="7">
        <v>785</v>
      </c>
      <c r="M225" s="6">
        <f t="shared" si="48"/>
        <v>0.6611464968152866</v>
      </c>
      <c r="N225" s="7"/>
      <c r="O225" s="7"/>
      <c r="P225" s="6"/>
      <c r="Q225" s="7"/>
      <c r="R225" s="7"/>
      <c r="S225" s="6"/>
    </row>
    <row r="226" spans="1:19" ht="12.75">
      <c r="A226" s="30" t="s">
        <v>14</v>
      </c>
      <c r="B226" s="29">
        <f t="shared" si="43"/>
        <v>7335</v>
      </c>
      <c r="C226" s="29">
        <f t="shared" si="44"/>
        <v>10855</v>
      </c>
      <c r="D226" s="6">
        <f t="shared" si="45"/>
        <v>-0.32427452786734223</v>
      </c>
      <c r="E226" s="5">
        <v>4401</v>
      </c>
      <c r="F226" s="5">
        <v>6134</v>
      </c>
      <c r="G226" s="6">
        <f t="shared" si="46"/>
        <v>-0.2825236387349201</v>
      </c>
      <c r="H226" s="5">
        <v>2934</v>
      </c>
      <c r="I226" s="5">
        <v>4721</v>
      </c>
      <c r="J226" s="6">
        <f t="shared" si="47"/>
        <v>-0.3785214996822707</v>
      </c>
      <c r="K226" s="7"/>
      <c r="L226" s="7"/>
      <c r="M226" s="6"/>
      <c r="N226" s="7"/>
      <c r="O226" s="7"/>
      <c r="P226" s="6"/>
      <c r="Q226" s="7"/>
      <c r="R226" s="7"/>
      <c r="S226" s="6"/>
    </row>
    <row r="227" spans="1:19" ht="12.75">
      <c r="A227" s="30" t="s">
        <v>27</v>
      </c>
      <c r="B227" s="29">
        <f>E227+H227+K227+N227+Q227</f>
        <v>0</v>
      </c>
      <c r="C227" s="29">
        <f>F227+I227+L227+O227+R227</f>
        <v>1140</v>
      </c>
      <c r="D227" s="6">
        <f>(B227-C227)/C227</f>
        <v>-1</v>
      </c>
      <c r="E227" s="5">
        <v>0</v>
      </c>
      <c r="F227" s="5">
        <v>1140</v>
      </c>
      <c r="G227" s="6">
        <f t="shared" si="46"/>
        <v>-1</v>
      </c>
      <c r="H227" s="5"/>
      <c r="I227" s="5"/>
      <c r="J227" s="6"/>
      <c r="K227" s="7"/>
      <c r="L227" s="7"/>
      <c r="M227" s="6"/>
      <c r="N227" s="7"/>
      <c r="O227" s="7"/>
      <c r="P227" s="6"/>
      <c r="Q227" s="7"/>
      <c r="R227" s="7"/>
      <c r="S227" s="6"/>
    </row>
    <row r="228" spans="1:19" ht="12.75">
      <c r="A228" s="30" t="s">
        <v>69</v>
      </c>
      <c r="B228" s="29">
        <f t="shared" si="43"/>
        <v>20349</v>
      </c>
      <c r="C228" s="29">
        <f t="shared" si="44"/>
        <v>12922</v>
      </c>
      <c r="D228" s="6">
        <f t="shared" si="45"/>
        <v>0.5747562296858072</v>
      </c>
      <c r="E228" s="5">
        <v>10664</v>
      </c>
      <c r="F228" s="5">
        <v>5642</v>
      </c>
      <c r="G228" s="6">
        <f t="shared" si="46"/>
        <v>0.8901098901098901</v>
      </c>
      <c r="H228" s="5">
        <v>5070</v>
      </c>
      <c r="I228" s="5">
        <v>5460</v>
      </c>
      <c r="J228" s="6">
        <f t="shared" si="47"/>
        <v>-0.07142857142857142</v>
      </c>
      <c r="K228" s="7">
        <v>3887</v>
      </c>
      <c r="L228" s="7">
        <v>910</v>
      </c>
      <c r="M228" s="6">
        <f t="shared" si="48"/>
        <v>3.2714285714285714</v>
      </c>
      <c r="N228" s="7"/>
      <c r="O228" s="7"/>
      <c r="P228" s="6"/>
      <c r="Q228" s="5">
        <v>728</v>
      </c>
      <c r="R228" s="5">
        <v>910</v>
      </c>
      <c r="S228" s="6">
        <f t="shared" si="49"/>
        <v>-0.2</v>
      </c>
    </row>
    <row r="229" spans="1:19" ht="12.75">
      <c r="A229" s="30" t="s">
        <v>28</v>
      </c>
      <c r="B229" s="29"/>
      <c r="C229" s="29"/>
      <c r="D229" s="6"/>
      <c r="E229" s="5"/>
      <c r="F229" s="5"/>
      <c r="G229" s="6"/>
      <c r="H229" s="5"/>
      <c r="I229" s="5"/>
      <c r="J229" s="6"/>
      <c r="K229" s="7"/>
      <c r="L229" s="7"/>
      <c r="M229" s="6"/>
      <c r="N229" s="7"/>
      <c r="O229" s="7"/>
      <c r="P229" s="6"/>
      <c r="Q229" s="7"/>
      <c r="R229" s="7"/>
      <c r="S229" s="6"/>
    </row>
    <row r="230" spans="1:19" ht="12.75">
      <c r="A230" s="30" t="s">
        <v>29</v>
      </c>
      <c r="B230" s="29"/>
      <c r="C230" s="29"/>
      <c r="D230" s="6"/>
      <c r="E230" s="5"/>
      <c r="F230" s="5"/>
      <c r="G230" s="6"/>
      <c r="H230" s="5"/>
      <c r="I230" s="5"/>
      <c r="J230" s="6"/>
      <c r="K230" s="7"/>
      <c r="L230" s="7"/>
      <c r="M230" s="6"/>
      <c r="N230" s="7"/>
      <c r="O230" s="7"/>
      <c r="P230" s="6"/>
      <c r="Q230" s="7"/>
      <c r="R230" s="7"/>
      <c r="S230" s="6"/>
    </row>
    <row r="231" spans="1:19" ht="12.75">
      <c r="A231" s="30" t="s">
        <v>30</v>
      </c>
      <c r="B231" s="29">
        <f t="shared" si="43"/>
        <v>25014</v>
      </c>
      <c r="C231" s="29">
        <f t="shared" si="44"/>
        <v>25242</v>
      </c>
      <c r="D231" s="6">
        <f t="shared" si="45"/>
        <v>-0.009032564772997385</v>
      </c>
      <c r="E231" s="5">
        <v>25014</v>
      </c>
      <c r="F231" s="5">
        <v>25242</v>
      </c>
      <c r="G231" s="6">
        <f t="shared" si="46"/>
        <v>-0.009032564772997385</v>
      </c>
      <c r="H231" s="5"/>
      <c r="I231" s="5"/>
      <c r="J231" s="6"/>
      <c r="K231" s="7"/>
      <c r="L231" s="7"/>
      <c r="M231" s="6"/>
      <c r="N231" s="7"/>
      <c r="O231" s="7"/>
      <c r="P231" s="6"/>
      <c r="Q231" s="7"/>
      <c r="R231" s="7"/>
      <c r="S231" s="6"/>
    </row>
    <row r="232" spans="1:19" ht="12.75">
      <c r="A232" s="30" t="s">
        <v>38</v>
      </c>
      <c r="B232" s="29">
        <f t="shared" si="43"/>
        <v>208082</v>
      </c>
      <c r="C232" s="29">
        <f t="shared" si="44"/>
        <v>195970</v>
      </c>
      <c r="D232" s="6">
        <f t="shared" si="45"/>
        <v>0.06180537837424095</v>
      </c>
      <c r="E232" s="5">
        <v>113365</v>
      </c>
      <c r="F232" s="5">
        <v>102445</v>
      </c>
      <c r="G232" s="6">
        <f t="shared" si="46"/>
        <v>0.10659378202938162</v>
      </c>
      <c r="H232" s="5">
        <v>46702</v>
      </c>
      <c r="I232" s="5">
        <v>45581</v>
      </c>
      <c r="J232" s="6">
        <f t="shared" si="47"/>
        <v>0.024593580658607752</v>
      </c>
      <c r="K232" s="5">
        <v>24278</v>
      </c>
      <c r="L232" s="5">
        <v>22834</v>
      </c>
      <c r="M232" s="6">
        <f t="shared" si="48"/>
        <v>0.06323902951738636</v>
      </c>
      <c r="N232" s="5">
        <v>3388</v>
      </c>
      <c r="O232" s="5">
        <v>3424</v>
      </c>
      <c r="P232" s="6">
        <f>(N232-O232)/O232</f>
        <v>-0.010514018691588784</v>
      </c>
      <c r="Q232" s="5">
        <v>20349</v>
      </c>
      <c r="R232" s="5">
        <v>21686</v>
      </c>
      <c r="S232" s="6">
        <f t="shared" si="49"/>
        <v>-0.061652679147837314</v>
      </c>
    </row>
    <row r="233" spans="1:19" ht="12.75">
      <c r="A233" s="30" t="s">
        <v>15</v>
      </c>
      <c r="B233" s="29">
        <f t="shared" si="43"/>
        <v>29750</v>
      </c>
      <c r="C233" s="29">
        <f t="shared" si="44"/>
        <v>29874</v>
      </c>
      <c r="D233" s="6">
        <f t="shared" si="45"/>
        <v>-0.004150766552855326</v>
      </c>
      <c r="E233" s="5">
        <v>10311</v>
      </c>
      <c r="F233" s="5">
        <v>12425</v>
      </c>
      <c r="G233" s="6">
        <f t="shared" si="46"/>
        <v>-0.17014084507042254</v>
      </c>
      <c r="H233" s="5">
        <v>13082</v>
      </c>
      <c r="I233" s="5">
        <v>12582</v>
      </c>
      <c r="J233" s="6">
        <f t="shared" si="47"/>
        <v>0.03973931012557622</v>
      </c>
      <c r="K233" s="5">
        <v>4075</v>
      </c>
      <c r="L233" s="5">
        <v>2826</v>
      </c>
      <c r="M233" s="6">
        <f t="shared" si="48"/>
        <v>0.4419674451521585</v>
      </c>
      <c r="N233" s="7"/>
      <c r="O233" s="7"/>
      <c r="P233" s="6"/>
      <c r="Q233" s="5">
        <v>2282</v>
      </c>
      <c r="R233" s="5">
        <v>2041</v>
      </c>
      <c r="S233" s="6">
        <f t="shared" si="49"/>
        <v>0.11807937285644292</v>
      </c>
    </row>
    <row r="234" spans="1:19" ht="12.75">
      <c r="A234" s="30" t="s">
        <v>75</v>
      </c>
      <c r="B234" s="29"/>
      <c r="C234" s="29"/>
      <c r="D234" s="6"/>
      <c r="E234" s="5"/>
      <c r="F234" s="5"/>
      <c r="G234" s="6"/>
      <c r="H234" s="5"/>
      <c r="I234" s="5"/>
      <c r="J234" s="6"/>
      <c r="K234" s="5"/>
      <c r="L234" s="5"/>
      <c r="M234" s="6"/>
      <c r="N234" s="7"/>
      <c r="O234" s="7"/>
      <c r="P234" s="6"/>
      <c r="Q234" s="5"/>
      <c r="R234" s="5"/>
      <c r="S234" s="6"/>
    </row>
    <row r="235" spans="1:19" ht="12.75">
      <c r="A235" s="30" t="s">
        <v>58</v>
      </c>
      <c r="B235" s="29">
        <f t="shared" si="43"/>
        <v>46875</v>
      </c>
      <c r="C235" s="29">
        <f t="shared" si="44"/>
        <v>46789</v>
      </c>
      <c r="D235" s="6">
        <f t="shared" si="45"/>
        <v>0.001838038855286499</v>
      </c>
      <c r="E235" s="5">
        <v>23419</v>
      </c>
      <c r="F235" s="5">
        <v>24179</v>
      </c>
      <c r="G235" s="6">
        <f t="shared" si="46"/>
        <v>-0.031432234583729686</v>
      </c>
      <c r="H235" s="5">
        <v>11106</v>
      </c>
      <c r="I235" s="5">
        <v>9880</v>
      </c>
      <c r="J235" s="6">
        <f t="shared" si="47"/>
        <v>0.12408906882591093</v>
      </c>
      <c r="K235" s="5">
        <v>6650</v>
      </c>
      <c r="L235" s="5">
        <v>6840</v>
      </c>
      <c r="M235" s="6">
        <f t="shared" si="48"/>
        <v>-0.027777777777777776</v>
      </c>
      <c r="N235" s="7"/>
      <c r="O235" s="7"/>
      <c r="P235" s="6"/>
      <c r="Q235" s="5">
        <v>5700</v>
      </c>
      <c r="R235" s="5">
        <v>5890</v>
      </c>
      <c r="S235" s="6">
        <f t="shared" si="49"/>
        <v>-0.03225806451612903</v>
      </c>
    </row>
    <row r="236" spans="1:19" ht="12.75">
      <c r="A236" s="30" t="s">
        <v>31</v>
      </c>
      <c r="B236" s="29"/>
      <c r="C236" s="29"/>
      <c r="D236" s="6"/>
      <c r="E236" s="5"/>
      <c r="F236" s="5"/>
      <c r="G236" s="6"/>
      <c r="H236" s="5"/>
      <c r="I236" s="5"/>
      <c r="J236" s="6"/>
      <c r="K236" s="7"/>
      <c r="L236" s="7"/>
      <c r="M236" s="6"/>
      <c r="N236" s="7"/>
      <c r="O236" s="7"/>
      <c r="P236" s="6"/>
      <c r="Q236" s="7"/>
      <c r="R236" s="7"/>
      <c r="S236" s="6"/>
    </row>
    <row r="237" spans="1:19" ht="12.75">
      <c r="A237" s="30" t="s">
        <v>18</v>
      </c>
      <c r="B237" s="29">
        <f t="shared" si="43"/>
        <v>32097</v>
      </c>
      <c r="C237" s="29">
        <f t="shared" si="44"/>
        <v>31251</v>
      </c>
      <c r="D237" s="6">
        <f t="shared" si="45"/>
        <v>0.02707113372372084</v>
      </c>
      <c r="E237" s="5">
        <v>14167</v>
      </c>
      <c r="F237" s="5">
        <v>13981</v>
      </c>
      <c r="G237" s="6">
        <f t="shared" si="46"/>
        <v>0.013303769401330377</v>
      </c>
      <c r="H237" s="5">
        <v>9943</v>
      </c>
      <c r="I237" s="5">
        <v>9577</v>
      </c>
      <c r="J237" s="6">
        <f t="shared" si="47"/>
        <v>0.03821656050955414</v>
      </c>
      <c r="K237" s="5">
        <v>5053</v>
      </c>
      <c r="L237" s="5">
        <v>4867</v>
      </c>
      <c r="M237" s="6">
        <f t="shared" si="48"/>
        <v>0.03821656050955414</v>
      </c>
      <c r="N237" s="7"/>
      <c r="O237" s="7"/>
      <c r="P237" s="6"/>
      <c r="Q237" s="5">
        <v>2934</v>
      </c>
      <c r="R237" s="5">
        <v>2826</v>
      </c>
      <c r="S237" s="6">
        <f t="shared" si="49"/>
        <v>0.03821656050955414</v>
      </c>
    </row>
    <row r="238" spans="1:19" ht="12.75">
      <c r="A238" s="30" t="s">
        <v>19</v>
      </c>
      <c r="B238" s="29">
        <f t="shared" si="43"/>
        <v>13082</v>
      </c>
      <c r="C238" s="29">
        <f t="shared" si="44"/>
        <v>12896</v>
      </c>
      <c r="D238" s="6">
        <f t="shared" si="45"/>
        <v>0.014423076923076924</v>
      </c>
      <c r="E238" s="5">
        <v>8029</v>
      </c>
      <c r="F238" s="5">
        <v>8029</v>
      </c>
      <c r="G238" s="6">
        <f t="shared" si="46"/>
        <v>0</v>
      </c>
      <c r="H238" s="5">
        <v>5053</v>
      </c>
      <c r="I238" s="5">
        <v>4867</v>
      </c>
      <c r="J238" s="6">
        <f t="shared" si="47"/>
        <v>0.03821656050955414</v>
      </c>
      <c r="K238" s="7"/>
      <c r="L238" s="7"/>
      <c r="M238" s="6"/>
      <c r="N238" s="7"/>
      <c r="O238" s="7"/>
      <c r="P238" s="6"/>
      <c r="Q238" s="7"/>
      <c r="R238" s="7"/>
      <c r="S238" s="6"/>
    </row>
    <row r="239" spans="1:19" ht="12.75">
      <c r="A239" s="30" t="s">
        <v>50</v>
      </c>
      <c r="B239" s="29">
        <f t="shared" si="43"/>
        <v>8091</v>
      </c>
      <c r="C239" s="29">
        <f t="shared" si="44"/>
        <v>8091</v>
      </c>
      <c r="D239" s="6">
        <f t="shared" si="45"/>
        <v>0</v>
      </c>
      <c r="E239" s="5">
        <v>8091</v>
      </c>
      <c r="F239" s="5">
        <v>8091</v>
      </c>
      <c r="G239" s="6">
        <f t="shared" si="46"/>
        <v>0</v>
      </c>
      <c r="H239" s="5"/>
      <c r="I239" s="5"/>
      <c r="J239" s="6"/>
      <c r="K239" s="7"/>
      <c r="L239" s="7"/>
      <c r="M239" s="6"/>
      <c r="N239" s="7"/>
      <c r="O239" s="7"/>
      <c r="P239" s="6"/>
      <c r="Q239" s="7"/>
      <c r="R239" s="7"/>
      <c r="S239" s="6"/>
    </row>
    <row r="240" spans="1:19" ht="12.75">
      <c r="A240" s="30" t="s">
        <v>20</v>
      </c>
      <c r="B240" s="29">
        <f t="shared" si="43"/>
        <v>22643</v>
      </c>
      <c r="C240" s="29">
        <f t="shared" si="44"/>
        <v>20575</v>
      </c>
      <c r="D240" s="6">
        <f t="shared" si="45"/>
        <v>0.10051032806804375</v>
      </c>
      <c r="E240" s="5">
        <v>13515</v>
      </c>
      <c r="F240" s="5">
        <v>13667</v>
      </c>
      <c r="G240" s="6">
        <f t="shared" si="46"/>
        <v>-0.01112167995902539</v>
      </c>
      <c r="H240" s="5">
        <v>5053</v>
      </c>
      <c r="I240" s="5">
        <v>4867</v>
      </c>
      <c r="J240" s="6">
        <f t="shared" si="47"/>
        <v>0.03821656050955414</v>
      </c>
      <c r="K240" s="7">
        <v>1956</v>
      </c>
      <c r="L240" s="7">
        <v>0</v>
      </c>
      <c r="M240" s="6" t="s">
        <v>93</v>
      </c>
      <c r="N240" s="7"/>
      <c r="O240" s="7"/>
      <c r="P240" s="6"/>
      <c r="Q240" s="5">
        <v>2119</v>
      </c>
      <c r="R240" s="7">
        <v>2041</v>
      </c>
      <c r="S240" s="6">
        <f t="shared" si="49"/>
        <v>0.03821656050955414</v>
      </c>
    </row>
    <row r="241" spans="1:19" ht="12.75">
      <c r="A241" s="30" t="s">
        <v>51</v>
      </c>
      <c r="B241" s="29">
        <f t="shared" si="43"/>
        <v>97671</v>
      </c>
      <c r="C241" s="29">
        <f t="shared" si="44"/>
        <v>81780</v>
      </c>
      <c r="D241" s="6">
        <f t="shared" si="45"/>
        <v>0.19431401320616287</v>
      </c>
      <c r="E241" s="5">
        <v>47745</v>
      </c>
      <c r="F241" s="5">
        <v>45198</v>
      </c>
      <c r="G241" s="6">
        <f t="shared" si="46"/>
        <v>0.05635205097570689</v>
      </c>
      <c r="H241" s="5">
        <v>31879</v>
      </c>
      <c r="I241" s="5">
        <v>17734</v>
      </c>
      <c r="J241" s="6">
        <f t="shared" si="47"/>
        <v>0.7976203902108944</v>
      </c>
      <c r="K241" s="5">
        <v>12405</v>
      </c>
      <c r="L241" s="5">
        <v>13206</v>
      </c>
      <c r="M241" s="6">
        <f t="shared" si="48"/>
        <v>-0.060654248069059516</v>
      </c>
      <c r="N241" s="7"/>
      <c r="O241" s="7"/>
      <c r="P241" s="33"/>
      <c r="Q241" s="5">
        <v>5642</v>
      </c>
      <c r="R241" s="5">
        <v>5642</v>
      </c>
      <c r="S241" s="6">
        <f t="shared" si="49"/>
        <v>0</v>
      </c>
    </row>
    <row r="242" spans="1:19" ht="12.75">
      <c r="A242" s="30" t="s">
        <v>21</v>
      </c>
      <c r="B242" s="29">
        <f t="shared" si="43"/>
        <v>30076</v>
      </c>
      <c r="C242" s="29">
        <f t="shared" si="44"/>
        <v>22159</v>
      </c>
      <c r="D242" s="6">
        <f t="shared" si="45"/>
        <v>0.357281465770116</v>
      </c>
      <c r="E242" s="5">
        <v>10800</v>
      </c>
      <c r="F242" s="5">
        <v>4710</v>
      </c>
      <c r="G242" s="6">
        <f t="shared" si="46"/>
        <v>1.2929936305732483</v>
      </c>
      <c r="H242" s="5">
        <v>13082</v>
      </c>
      <c r="I242" s="5">
        <v>12582</v>
      </c>
      <c r="J242" s="6">
        <f t="shared" si="47"/>
        <v>0.03973931012557622</v>
      </c>
      <c r="K242" s="5">
        <v>3423</v>
      </c>
      <c r="L242" s="5">
        <v>2041</v>
      </c>
      <c r="M242" s="6">
        <f t="shared" si="48"/>
        <v>0.6771190592846644</v>
      </c>
      <c r="N242" s="7"/>
      <c r="O242" s="7"/>
      <c r="P242" s="6"/>
      <c r="Q242" s="5">
        <v>2771</v>
      </c>
      <c r="R242" s="5">
        <v>2826</v>
      </c>
      <c r="S242" s="6">
        <f t="shared" si="49"/>
        <v>-0.019462137296532202</v>
      </c>
    </row>
    <row r="243" spans="1:19" ht="12.75">
      <c r="A243" s="30" t="s">
        <v>32</v>
      </c>
      <c r="B243" s="29"/>
      <c r="C243" s="29"/>
      <c r="D243" s="6"/>
      <c r="E243" s="5"/>
      <c r="F243" s="5"/>
      <c r="G243" s="6"/>
      <c r="H243" s="5"/>
      <c r="I243" s="5"/>
      <c r="J243" s="6"/>
      <c r="K243" s="7"/>
      <c r="L243" s="7"/>
      <c r="M243" s="6"/>
      <c r="N243" s="7"/>
      <c r="O243" s="7"/>
      <c r="P243" s="6"/>
      <c r="Q243" s="7"/>
      <c r="R243" s="7"/>
      <c r="S243" s="6"/>
    </row>
    <row r="244" spans="1:19" ht="12.75">
      <c r="A244" s="30" t="s">
        <v>22</v>
      </c>
      <c r="B244" s="29">
        <f t="shared" si="43"/>
        <v>80016</v>
      </c>
      <c r="C244" s="29">
        <f t="shared" si="44"/>
        <v>63480</v>
      </c>
      <c r="D244" s="6">
        <f t="shared" si="45"/>
        <v>0.2604914933837429</v>
      </c>
      <c r="E244" s="5">
        <v>34996</v>
      </c>
      <c r="F244" s="5">
        <v>30031</v>
      </c>
      <c r="G244" s="6">
        <f t="shared" si="46"/>
        <v>0.16532915986813626</v>
      </c>
      <c r="H244" s="5">
        <v>24645</v>
      </c>
      <c r="I244" s="5">
        <v>18848</v>
      </c>
      <c r="J244" s="6">
        <f t="shared" si="47"/>
        <v>0.30756578947368424</v>
      </c>
      <c r="K244" s="5">
        <v>10269</v>
      </c>
      <c r="L244" s="5">
        <v>7693</v>
      </c>
      <c r="M244" s="6">
        <f t="shared" si="48"/>
        <v>0.3348498635122839</v>
      </c>
      <c r="N244" s="7"/>
      <c r="O244" s="7"/>
      <c r="P244" s="6"/>
      <c r="Q244" s="5">
        <v>10106</v>
      </c>
      <c r="R244" s="5">
        <v>6908</v>
      </c>
      <c r="S244" s="6">
        <f t="shared" si="49"/>
        <v>0.4629415170816445</v>
      </c>
    </row>
    <row r="245" spans="1:19" ht="12.75">
      <c r="A245" s="30" t="s">
        <v>33</v>
      </c>
      <c r="B245" s="29">
        <f>E245+H245+K245+N245+Q245</f>
        <v>0</v>
      </c>
      <c r="C245" s="29">
        <f>F245+I245+L245+O245+R245</f>
        <v>912</v>
      </c>
      <c r="D245" s="6">
        <f>(B245-C245)/C245</f>
        <v>-1</v>
      </c>
      <c r="E245" s="5">
        <v>0</v>
      </c>
      <c r="F245" s="5">
        <v>912</v>
      </c>
      <c r="G245" s="6">
        <f t="shared" si="46"/>
        <v>-1</v>
      </c>
      <c r="H245" s="7"/>
      <c r="I245" s="7"/>
      <c r="J245" s="6"/>
      <c r="K245" s="7"/>
      <c r="L245" s="7"/>
      <c r="M245" s="6"/>
      <c r="N245" s="7"/>
      <c r="O245" s="7"/>
      <c r="P245" s="6"/>
      <c r="Q245" s="7"/>
      <c r="R245" s="7"/>
      <c r="S245" s="6"/>
    </row>
    <row r="246" spans="1:19" ht="12.75">
      <c r="A246" s="30" t="s">
        <v>34</v>
      </c>
      <c r="B246" s="29"/>
      <c r="C246" s="29"/>
      <c r="D246" s="6"/>
      <c r="E246" s="5"/>
      <c r="F246" s="5"/>
      <c r="G246" s="6"/>
      <c r="H246" s="7"/>
      <c r="I246" s="7"/>
      <c r="J246" s="6"/>
      <c r="K246" s="7"/>
      <c r="L246" s="7"/>
      <c r="M246" s="6"/>
      <c r="N246" s="7"/>
      <c r="O246" s="7"/>
      <c r="P246" s="6"/>
      <c r="Q246" s="7"/>
      <c r="R246" s="7"/>
      <c r="S246" s="6"/>
    </row>
    <row r="247" spans="1:19" ht="12.75">
      <c r="A247" s="31" t="s">
        <v>85</v>
      </c>
      <c r="B247" s="28">
        <f t="shared" si="43"/>
        <v>78906</v>
      </c>
      <c r="C247" s="28">
        <f t="shared" si="44"/>
        <v>72569</v>
      </c>
      <c r="D247" s="14">
        <f t="shared" si="45"/>
        <v>0.08732378839449352</v>
      </c>
      <c r="E247" s="13">
        <f>SUM(E248:E254)</f>
        <v>61596</v>
      </c>
      <c r="F247" s="13">
        <f>SUM(F248:F254)</f>
        <v>63413</v>
      </c>
      <c r="G247" s="14">
        <f t="shared" si="46"/>
        <v>-0.028653430684559947</v>
      </c>
      <c r="H247" s="13">
        <f>SUM(H248:H254)</f>
        <v>17310</v>
      </c>
      <c r="I247" s="13">
        <f>SUM(I248:I254)</f>
        <v>9156</v>
      </c>
      <c r="J247" s="14">
        <f>(H247-I247)/I247</f>
        <v>0.8905635648754915</v>
      </c>
      <c r="K247" s="16"/>
      <c r="L247" s="16"/>
      <c r="M247" s="14"/>
      <c r="N247" s="16"/>
      <c r="O247" s="16"/>
      <c r="P247" s="14"/>
      <c r="Q247" s="16"/>
      <c r="R247" s="16"/>
      <c r="S247" s="14"/>
    </row>
    <row r="248" spans="1:19" ht="12.75">
      <c r="A248" s="30" t="s">
        <v>46</v>
      </c>
      <c r="B248" s="29">
        <f t="shared" si="43"/>
        <v>9083</v>
      </c>
      <c r="C248" s="29">
        <f t="shared" si="44"/>
        <v>9223</v>
      </c>
      <c r="D248" s="6">
        <f t="shared" si="45"/>
        <v>-0.015179442697603816</v>
      </c>
      <c r="E248" s="5">
        <v>9083</v>
      </c>
      <c r="F248" s="5">
        <v>9223</v>
      </c>
      <c r="G248" s="6">
        <f t="shared" si="46"/>
        <v>-0.015179442697603816</v>
      </c>
      <c r="H248" s="7"/>
      <c r="I248" s="7"/>
      <c r="J248" s="6"/>
      <c r="K248" s="7"/>
      <c r="L248" s="7"/>
      <c r="M248" s="6"/>
      <c r="N248" s="7"/>
      <c r="O248" s="7"/>
      <c r="P248" s="6"/>
      <c r="Q248" s="7"/>
      <c r="R248" s="7"/>
      <c r="S248" s="6"/>
    </row>
    <row r="249" spans="1:19" ht="12.75">
      <c r="A249" s="30" t="s">
        <v>36</v>
      </c>
      <c r="B249" s="29">
        <f t="shared" si="43"/>
        <v>16856</v>
      </c>
      <c r="C249" s="29">
        <f t="shared" si="44"/>
        <v>10664</v>
      </c>
      <c r="D249" s="6">
        <f t="shared" si="45"/>
        <v>0.5806451612903226</v>
      </c>
      <c r="E249" s="5">
        <v>10664</v>
      </c>
      <c r="F249" s="5">
        <v>10664</v>
      </c>
      <c r="G249" s="6">
        <f t="shared" si="46"/>
        <v>0</v>
      </c>
      <c r="H249" s="5">
        <v>6192</v>
      </c>
      <c r="I249" s="5">
        <v>0</v>
      </c>
      <c r="J249" s="6" t="s">
        <v>93</v>
      </c>
      <c r="K249" s="7"/>
      <c r="L249" s="7"/>
      <c r="M249" s="6"/>
      <c r="N249" s="7"/>
      <c r="O249" s="7"/>
      <c r="P249" s="6"/>
      <c r="Q249" s="7"/>
      <c r="R249" s="7"/>
      <c r="S249" s="6"/>
    </row>
    <row r="250" spans="1:19" ht="12.75">
      <c r="A250" s="30" t="s">
        <v>37</v>
      </c>
      <c r="B250" s="29">
        <f t="shared" si="43"/>
        <v>25506</v>
      </c>
      <c r="C250" s="29">
        <f t="shared" si="44"/>
        <v>22672</v>
      </c>
      <c r="D250" s="6">
        <f t="shared" si="45"/>
        <v>0.125</v>
      </c>
      <c r="E250" s="5">
        <v>14388</v>
      </c>
      <c r="F250" s="5">
        <v>13516</v>
      </c>
      <c r="G250" s="6">
        <f t="shared" si="46"/>
        <v>0.06451612903225806</v>
      </c>
      <c r="H250" s="5">
        <v>11118</v>
      </c>
      <c r="I250" s="5">
        <v>9156</v>
      </c>
      <c r="J250" s="6">
        <f>(H250-I250)/I250</f>
        <v>0.21428571428571427</v>
      </c>
      <c r="K250" s="7"/>
      <c r="L250" s="7"/>
      <c r="M250" s="6"/>
      <c r="N250" s="7"/>
      <c r="O250" s="7"/>
      <c r="P250" s="6"/>
      <c r="Q250" s="7"/>
      <c r="R250" s="7"/>
      <c r="S250" s="6"/>
    </row>
    <row r="251" spans="1:19" ht="12.75">
      <c r="A251" s="30" t="s">
        <v>71</v>
      </c>
      <c r="B251" s="29">
        <f t="shared" si="43"/>
        <v>8893</v>
      </c>
      <c r="C251" s="29">
        <f t="shared" si="44"/>
        <v>10664</v>
      </c>
      <c r="D251" s="6">
        <f t="shared" si="45"/>
        <v>-0.16607276819204803</v>
      </c>
      <c r="E251" s="5">
        <v>8893</v>
      </c>
      <c r="F251" s="5">
        <v>10664</v>
      </c>
      <c r="G251" s="6">
        <f t="shared" si="46"/>
        <v>-0.16607276819204803</v>
      </c>
      <c r="H251" s="7"/>
      <c r="I251" s="7"/>
      <c r="J251" s="6"/>
      <c r="K251" s="7"/>
      <c r="L251" s="7"/>
      <c r="M251" s="6"/>
      <c r="N251" s="7"/>
      <c r="O251" s="7"/>
      <c r="P251" s="6"/>
      <c r="Q251" s="7"/>
      <c r="R251" s="7"/>
      <c r="S251" s="6"/>
    </row>
    <row r="252" spans="1:19" ht="12.75">
      <c r="A252" s="30" t="s">
        <v>55</v>
      </c>
      <c r="B252" s="29">
        <f t="shared" si="43"/>
        <v>6468</v>
      </c>
      <c r="C252" s="29">
        <f t="shared" si="44"/>
        <v>6762</v>
      </c>
      <c r="D252" s="6">
        <f t="shared" si="45"/>
        <v>-0.043478260869565216</v>
      </c>
      <c r="E252" s="5">
        <v>6468</v>
      </c>
      <c r="F252" s="7">
        <v>6762</v>
      </c>
      <c r="G252" s="6">
        <f t="shared" si="46"/>
        <v>-0.043478260869565216</v>
      </c>
      <c r="H252" s="7"/>
      <c r="I252" s="7"/>
      <c r="J252" s="6"/>
      <c r="K252" s="7"/>
      <c r="L252" s="7"/>
      <c r="M252" s="6"/>
      <c r="N252" s="7"/>
      <c r="O252" s="7"/>
      <c r="P252" s="6"/>
      <c r="Q252" s="7"/>
      <c r="R252" s="7"/>
      <c r="S252" s="6"/>
    </row>
    <row r="253" spans="1:19" ht="12.75">
      <c r="A253" s="30" t="s">
        <v>74</v>
      </c>
      <c r="B253" s="29">
        <f t="shared" si="43"/>
        <v>7502</v>
      </c>
      <c r="C253" s="29">
        <f t="shared" si="44"/>
        <v>7502</v>
      </c>
      <c r="D253" s="6">
        <f t="shared" si="45"/>
        <v>0</v>
      </c>
      <c r="E253" s="5">
        <v>7502</v>
      </c>
      <c r="F253" s="5">
        <v>7502</v>
      </c>
      <c r="G253" s="6">
        <f t="shared" si="46"/>
        <v>0</v>
      </c>
      <c r="H253" s="7"/>
      <c r="I253" s="7"/>
      <c r="J253" s="6"/>
      <c r="K253" s="7"/>
      <c r="L253" s="7"/>
      <c r="M253" s="6"/>
      <c r="N253" s="7"/>
      <c r="O253" s="7"/>
      <c r="P253" s="6"/>
      <c r="Q253" s="7"/>
      <c r="R253" s="7"/>
      <c r="S253" s="6"/>
    </row>
    <row r="254" spans="1:19" ht="12.75">
      <c r="A254" s="30" t="s">
        <v>76</v>
      </c>
      <c r="B254" s="29">
        <f t="shared" si="43"/>
        <v>4598</v>
      </c>
      <c r="C254" s="29">
        <f t="shared" si="44"/>
        <v>5082</v>
      </c>
      <c r="D254" s="6">
        <f t="shared" si="45"/>
        <v>-0.09523809523809523</v>
      </c>
      <c r="E254" s="5">
        <v>4598</v>
      </c>
      <c r="F254" s="5">
        <v>5082</v>
      </c>
      <c r="G254" s="6">
        <f t="shared" si="46"/>
        <v>-0.09523809523809523</v>
      </c>
      <c r="H254" s="7"/>
      <c r="I254" s="7"/>
      <c r="J254" s="6"/>
      <c r="K254" s="7"/>
      <c r="L254" s="7"/>
      <c r="M254" s="6"/>
      <c r="N254" s="7"/>
      <c r="O254" s="7"/>
      <c r="P254" s="6"/>
      <c r="Q254" s="7"/>
      <c r="R254" s="7"/>
      <c r="S254" s="6"/>
    </row>
    <row r="255" spans="1:19" ht="12.75">
      <c r="A255" s="31" t="s">
        <v>96</v>
      </c>
      <c r="B255" s="28">
        <f t="shared" si="43"/>
        <v>335781</v>
      </c>
      <c r="C255" s="28">
        <f t="shared" si="44"/>
        <v>330899</v>
      </c>
      <c r="D255" s="14">
        <f t="shared" si="45"/>
        <v>0.014753746611503813</v>
      </c>
      <c r="E255" s="13">
        <f>E256+E263+E269+E274+E279</f>
        <v>294466</v>
      </c>
      <c r="F255" s="13">
        <f>F256+F263+F269+F274+F279</f>
        <v>292153</v>
      </c>
      <c r="G255" s="14">
        <f t="shared" si="46"/>
        <v>0.007917084541319104</v>
      </c>
      <c r="H255" s="13">
        <f>H256+H263+H269+H274+H279</f>
        <v>29683</v>
      </c>
      <c r="I255" s="13">
        <f>I256+I263+I269+I274+I279</f>
        <v>26903</v>
      </c>
      <c r="J255" s="14">
        <f>(H255-I255)/I255</f>
        <v>0.10333420064676802</v>
      </c>
      <c r="K255" s="13">
        <f>K256+K263+K269+K274+K279</f>
        <v>6238</v>
      </c>
      <c r="L255" s="13">
        <f>L256+L263+L269+L274+L279</f>
        <v>6449</v>
      </c>
      <c r="M255" s="14">
        <f>(K255-L255)/L255</f>
        <v>-0.0327182508916111</v>
      </c>
      <c r="N255" s="16"/>
      <c r="O255" s="16"/>
      <c r="P255" s="14"/>
      <c r="Q255" s="13">
        <f>Q256+Q263+Q269+Q274+Q279</f>
        <v>5394</v>
      </c>
      <c r="R255" s="13">
        <f>R256+R263+R269+R274+R279</f>
        <v>5394</v>
      </c>
      <c r="S255" s="14">
        <f>(Q255-R255)/R255</f>
        <v>0</v>
      </c>
    </row>
    <row r="256" spans="1:19" ht="12.75">
      <c r="A256" s="32" t="s">
        <v>86</v>
      </c>
      <c r="B256" s="28">
        <f t="shared" si="43"/>
        <v>165668</v>
      </c>
      <c r="C256" s="28">
        <f t="shared" si="44"/>
        <v>178875</v>
      </c>
      <c r="D256" s="14">
        <f t="shared" si="45"/>
        <v>-0.07383368273934311</v>
      </c>
      <c r="E256" s="13">
        <f>SUM(E257:E262)</f>
        <v>165668</v>
      </c>
      <c r="F256" s="13">
        <f>SUM(F257:F262)</f>
        <v>178875</v>
      </c>
      <c r="G256" s="14">
        <f t="shared" si="46"/>
        <v>-0.07383368273934311</v>
      </c>
      <c r="H256" s="7"/>
      <c r="I256" s="7"/>
      <c r="J256" s="14"/>
      <c r="K256" s="7"/>
      <c r="L256" s="7"/>
      <c r="M256" s="14"/>
      <c r="N256" s="7"/>
      <c r="O256" s="7"/>
      <c r="P256" s="14"/>
      <c r="Q256" s="7"/>
      <c r="R256" s="7"/>
      <c r="S256" s="14"/>
    </row>
    <row r="257" spans="1:19" ht="12.75">
      <c r="A257" s="30" t="s">
        <v>47</v>
      </c>
      <c r="B257" s="29">
        <f t="shared" si="43"/>
        <v>7006</v>
      </c>
      <c r="C257" s="29">
        <f t="shared" si="44"/>
        <v>15035</v>
      </c>
      <c r="D257" s="6">
        <f t="shared" si="45"/>
        <v>-0.534020618556701</v>
      </c>
      <c r="E257" s="5">
        <v>7006</v>
      </c>
      <c r="F257" s="5">
        <v>15035</v>
      </c>
      <c r="G257" s="6">
        <f t="shared" si="46"/>
        <v>-0.534020618556701</v>
      </c>
      <c r="H257" s="7"/>
      <c r="I257" s="7"/>
      <c r="J257" s="6"/>
      <c r="K257" s="7"/>
      <c r="L257" s="7"/>
      <c r="M257" s="6"/>
      <c r="N257" s="7"/>
      <c r="O257" s="7"/>
      <c r="P257" s="6"/>
      <c r="Q257" s="7"/>
      <c r="R257" s="7"/>
      <c r="S257" s="6"/>
    </row>
    <row r="258" spans="1:19" ht="12.75">
      <c r="A258" s="30" t="s">
        <v>48</v>
      </c>
      <c r="B258" s="29">
        <f t="shared" si="43"/>
        <v>18613</v>
      </c>
      <c r="C258" s="29">
        <f t="shared" si="44"/>
        <v>19065</v>
      </c>
      <c r="D258" s="6">
        <f t="shared" si="45"/>
        <v>-0.023708366115919224</v>
      </c>
      <c r="E258" s="5">
        <v>18613</v>
      </c>
      <c r="F258" s="5">
        <v>19065</v>
      </c>
      <c r="G258" s="6">
        <f t="shared" si="46"/>
        <v>-0.023708366115919224</v>
      </c>
      <c r="H258" s="7"/>
      <c r="I258" s="7"/>
      <c r="J258" s="6"/>
      <c r="K258" s="7"/>
      <c r="L258" s="7"/>
      <c r="M258" s="6"/>
      <c r="N258" s="7"/>
      <c r="O258" s="7"/>
      <c r="P258" s="6"/>
      <c r="Q258" s="7"/>
      <c r="R258" s="7"/>
      <c r="S258" s="6"/>
    </row>
    <row r="259" spans="1:19" ht="12.75">
      <c r="A259" s="30" t="s">
        <v>49</v>
      </c>
      <c r="B259" s="29">
        <f t="shared" si="43"/>
        <v>32829</v>
      </c>
      <c r="C259" s="29">
        <f t="shared" si="44"/>
        <v>30256</v>
      </c>
      <c r="D259" s="6">
        <f t="shared" si="45"/>
        <v>0.08504098360655737</v>
      </c>
      <c r="E259" s="5">
        <v>32829</v>
      </c>
      <c r="F259" s="5">
        <v>30256</v>
      </c>
      <c r="G259" s="6">
        <f t="shared" si="46"/>
        <v>0.08504098360655737</v>
      </c>
      <c r="H259" s="7"/>
      <c r="I259" s="7"/>
      <c r="J259" s="6"/>
      <c r="K259" s="7"/>
      <c r="L259" s="7"/>
      <c r="M259" s="6"/>
      <c r="N259" s="7"/>
      <c r="O259" s="7"/>
      <c r="P259" s="6"/>
      <c r="Q259" s="7"/>
      <c r="R259" s="7"/>
      <c r="S259" s="6"/>
    </row>
    <row r="260" spans="1:19" ht="12.75">
      <c r="A260" s="30" t="s">
        <v>59</v>
      </c>
      <c r="B260" s="29">
        <f t="shared" si="43"/>
        <v>3367</v>
      </c>
      <c r="C260" s="29">
        <f t="shared" si="44"/>
        <v>3367</v>
      </c>
      <c r="D260" s="6">
        <f t="shared" si="45"/>
        <v>0</v>
      </c>
      <c r="E260" s="5">
        <v>3367</v>
      </c>
      <c r="F260" s="7">
        <v>3367</v>
      </c>
      <c r="G260" s="6">
        <f t="shared" si="46"/>
        <v>0</v>
      </c>
      <c r="H260" s="7"/>
      <c r="I260" s="7"/>
      <c r="J260" s="6"/>
      <c r="K260" s="7"/>
      <c r="L260" s="7"/>
      <c r="M260" s="6"/>
      <c r="N260" s="7"/>
      <c r="O260" s="7"/>
      <c r="P260" s="6"/>
      <c r="Q260" s="7"/>
      <c r="R260" s="7"/>
      <c r="S260" s="6"/>
    </row>
    <row r="261" spans="1:19" ht="12.75">
      <c r="A261" s="30" t="s">
        <v>24</v>
      </c>
      <c r="B261" s="29">
        <f t="shared" si="43"/>
        <v>27807</v>
      </c>
      <c r="C261" s="29">
        <f t="shared" si="44"/>
        <v>28021</v>
      </c>
      <c r="D261" s="6">
        <f t="shared" si="45"/>
        <v>-0.007637129295885229</v>
      </c>
      <c r="E261" s="5">
        <v>27807</v>
      </c>
      <c r="F261" s="5">
        <v>28021</v>
      </c>
      <c r="G261" s="6">
        <f t="shared" si="46"/>
        <v>-0.007637129295885229</v>
      </c>
      <c r="H261" s="7"/>
      <c r="I261" s="7"/>
      <c r="J261" s="6"/>
      <c r="K261" s="7"/>
      <c r="L261" s="7"/>
      <c r="M261" s="6"/>
      <c r="N261" s="7"/>
      <c r="O261" s="7"/>
      <c r="P261" s="6"/>
      <c r="Q261" s="7"/>
      <c r="R261" s="7"/>
      <c r="S261" s="6"/>
    </row>
    <row r="262" spans="1:19" ht="12.75">
      <c r="A262" s="22" t="s">
        <v>25</v>
      </c>
      <c r="B262" s="29">
        <f t="shared" si="43"/>
        <v>76046</v>
      </c>
      <c r="C262" s="29">
        <f t="shared" si="44"/>
        <v>83131</v>
      </c>
      <c r="D262" s="6">
        <f t="shared" si="45"/>
        <v>-0.08522693098843993</v>
      </c>
      <c r="E262" s="5">
        <v>76046</v>
      </c>
      <c r="F262" s="5">
        <v>83131</v>
      </c>
      <c r="G262" s="6">
        <f t="shared" si="46"/>
        <v>-0.08522693098843993</v>
      </c>
      <c r="H262" s="7"/>
      <c r="I262" s="7"/>
      <c r="J262" s="6"/>
      <c r="K262" s="7"/>
      <c r="L262" s="7"/>
      <c r="M262" s="6"/>
      <c r="N262" s="7"/>
      <c r="O262" s="7"/>
      <c r="P262" s="6"/>
      <c r="Q262" s="7"/>
      <c r="R262" s="7"/>
      <c r="S262" s="6"/>
    </row>
    <row r="263" spans="1:19" ht="12.75">
      <c r="A263" s="21" t="s">
        <v>87</v>
      </c>
      <c r="B263" s="28">
        <f t="shared" si="43"/>
        <v>64824</v>
      </c>
      <c r="C263" s="28">
        <f t="shared" si="44"/>
        <v>56790</v>
      </c>
      <c r="D263" s="14">
        <f t="shared" si="45"/>
        <v>0.14146856840993133</v>
      </c>
      <c r="E263" s="13">
        <f>SUM(E264:E268)</f>
        <v>23509</v>
      </c>
      <c r="F263" s="13">
        <f>SUM(F264:F268)</f>
        <v>18044</v>
      </c>
      <c r="G263" s="14">
        <f t="shared" si="46"/>
        <v>0.30287076036355576</v>
      </c>
      <c r="H263" s="13">
        <f>SUM(H264:H268)</f>
        <v>29683</v>
      </c>
      <c r="I263" s="13">
        <f>SUM(I264:I268)</f>
        <v>26903</v>
      </c>
      <c r="J263" s="14">
        <f>(H263-I263)/I263</f>
        <v>0.10333420064676802</v>
      </c>
      <c r="K263" s="13">
        <f>SUM(K264:K268)</f>
        <v>6238</v>
      </c>
      <c r="L263" s="13">
        <f>SUM(L264:L268)</f>
        <v>6449</v>
      </c>
      <c r="M263" s="14">
        <f>(K263-L263)/L263</f>
        <v>-0.0327182508916111</v>
      </c>
      <c r="N263" s="16"/>
      <c r="O263" s="16"/>
      <c r="P263" s="14"/>
      <c r="Q263" s="13">
        <f>SUM(Q264:Q268)</f>
        <v>5394</v>
      </c>
      <c r="R263" s="13">
        <f>SUM(R264:R268)</f>
        <v>5394</v>
      </c>
      <c r="S263" s="14">
        <f>(Q263-R263)/R263</f>
        <v>0</v>
      </c>
    </row>
    <row r="264" spans="1:19" ht="12.75">
      <c r="A264" s="22" t="s">
        <v>97</v>
      </c>
      <c r="B264" s="29">
        <f aca="true" t="shared" si="50" ref="B264:C266">E264+H264+K264+N264+Q264</f>
        <v>9180</v>
      </c>
      <c r="C264" s="29">
        <f t="shared" si="50"/>
        <v>9387</v>
      </c>
      <c r="D264" s="6">
        <f t="shared" si="45"/>
        <v>-0.02205177372962608</v>
      </c>
      <c r="E264" s="5">
        <v>1863</v>
      </c>
      <c r="F264" s="5">
        <v>1863</v>
      </c>
      <c r="G264" s="6">
        <f t="shared" si="46"/>
        <v>0</v>
      </c>
      <c r="H264" s="5">
        <v>7317</v>
      </c>
      <c r="I264" s="5">
        <v>7524</v>
      </c>
      <c r="J264" s="6">
        <f>(H264-I264)/I264</f>
        <v>-0.02751196172248804</v>
      </c>
      <c r="K264" s="16"/>
      <c r="L264" s="16"/>
      <c r="M264" s="14"/>
      <c r="N264" s="16"/>
      <c r="O264" s="16"/>
      <c r="P264" s="14"/>
      <c r="Q264" s="16"/>
      <c r="R264" s="16"/>
      <c r="S264" s="14"/>
    </row>
    <row r="265" spans="1:19" ht="12.75">
      <c r="A265" s="22" t="s">
        <v>98</v>
      </c>
      <c r="B265" s="29">
        <f t="shared" si="50"/>
        <v>2898</v>
      </c>
      <c r="C265" s="29">
        <f t="shared" si="50"/>
        <v>3105</v>
      </c>
      <c r="D265" s="6">
        <f>(B265-C265)/C265</f>
        <v>-0.06666666666666667</v>
      </c>
      <c r="E265" s="13"/>
      <c r="F265" s="13"/>
      <c r="G265" s="6"/>
      <c r="H265" s="5">
        <v>2898</v>
      </c>
      <c r="I265" s="5">
        <v>3105</v>
      </c>
      <c r="J265" s="6">
        <f>(H265-I265)/I265</f>
        <v>-0.06666666666666667</v>
      </c>
      <c r="K265" s="16"/>
      <c r="L265" s="16"/>
      <c r="M265" s="14"/>
      <c r="N265" s="16"/>
      <c r="O265" s="16"/>
      <c r="P265" s="14"/>
      <c r="Q265" s="16"/>
      <c r="R265" s="16"/>
      <c r="S265" s="14"/>
    </row>
    <row r="266" spans="1:19" ht="12.75">
      <c r="A266" s="22" t="s">
        <v>103</v>
      </c>
      <c r="B266" s="29">
        <f t="shared" si="50"/>
        <v>2520</v>
      </c>
      <c r="C266" s="29">
        <f t="shared" si="50"/>
        <v>0</v>
      </c>
      <c r="D266" s="6" t="s">
        <v>93</v>
      </c>
      <c r="E266" s="5">
        <v>2520</v>
      </c>
      <c r="F266" s="5">
        <v>0</v>
      </c>
      <c r="G266" s="6" t="s">
        <v>93</v>
      </c>
      <c r="H266" s="5"/>
      <c r="I266" s="5"/>
      <c r="J266" s="6"/>
      <c r="K266" s="16"/>
      <c r="L266" s="16"/>
      <c r="M266" s="14"/>
      <c r="N266" s="16"/>
      <c r="O266" s="16"/>
      <c r="P266" s="14"/>
      <c r="Q266" s="16"/>
      <c r="R266" s="16"/>
      <c r="S266" s="14"/>
    </row>
    <row r="267" spans="1:19" ht="12.75">
      <c r="A267" s="22" t="s">
        <v>4</v>
      </c>
      <c r="B267" s="29">
        <f t="shared" si="43"/>
        <v>49682</v>
      </c>
      <c r="C267" s="29">
        <f t="shared" si="44"/>
        <v>43754</v>
      </c>
      <c r="D267" s="6">
        <f aca="true" t="shared" si="51" ref="D267:D273">(B267-C267)/C267</f>
        <v>0.13548475567948073</v>
      </c>
      <c r="E267" s="5">
        <v>18582</v>
      </c>
      <c r="F267" s="5">
        <v>15637</v>
      </c>
      <c r="G267" s="6">
        <f aca="true" t="shared" si="52" ref="G267:G273">(E267-F267)/F267</f>
        <v>0.18833535844471447</v>
      </c>
      <c r="H267" s="5">
        <v>19468</v>
      </c>
      <c r="I267" s="5">
        <v>16274</v>
      </c>
      <c r="J267" s="6">
        <f>(H267-I267)/I267</f>
        <v>0.19626397935357012</v>
      </c>
      <c r="K267" s="34">
        <v>6238</v>
      </c>
      <c r="L267" s="35">
        <v>6449</v>
      </c>
      <c r="M267" s="6">
        <f>(K267-L267)/L267</f>
        <v>-0.0327182508916111</v>
      </c>
      <c r="N267" s="7"/>
      <c r="O267" s="7"/>
      <c r="P267" s="6"/>
      <c r="Q267" s="5">
        <v>5394</v>
      </c>
      <c r="R267" s="5">
        <v>5394</v>
      </c>
      <c r="S267" s="6">
        <f>(Q267-R267)/R267</f>
        <v>0</v>
      </c>
    </row>
    <row r="268" spans="1:19" ht="12.75">
      <c r="A268" s="22" t="s">
        <v>99</v>
      </c>
      <c r="B268" s="29">
        <f>E268+H268+K268+N268+Q268</f>
        <v>544</v>
      </c>
      <c r="C268" s="29">
        <f>F268+I268+L268+O268+R268</f>
        <v>544</v>
      </c>
      <c r="D268" s="6">
        <f t="shared" si="51"/>
        <v>0</v>
      </c>
      <c r="E268" s="5">
        <v>544</v>
      </c>
      <c r="F268" s="5">
        <v>544</v>
      </c>
      <c r="G268" s="6">
        <f t="shared" si="52"/>
        <v>0</v>
      </c>
      <c r="H268" s="5"/>
      <c r="I268" s="5"/>
      <c r="J268" s="14"/>
      <c r="K268" s="7"/>
      <c r="L268" s="7"/>
      <c r="M268" s="14"/>
      <c r="N268" s="7"/>
      <c r="O268" s="7"/>
      <c r="P268" s="14"/>
      <c r="Q268" s="7"/>
      <c r="R268" s="7"/>
      <c r="S268" s="14"/>
    </row>
    <row r="269" spans="1:19" ht="12.75">
      <c r="A269" s="21" t="s">
        <v>88</v>
      </c>
      <c r="B269" s="28">
        <f t="shared" si="43"/>
        <v>38488</v>
      </c>
      <c r="C269" s="28">
        <f t="shared" si="44"/>
        <v>41277</v>
      </c>
      <c r="D269" s="14">
        <f t="shared" si="51"/>
        <v>-0.06756789495360613</v>
      </c>
      <c r="E269" s="13">
        <f>SUM(E270:E273)</f>
        <v>38488</v>
      </c>
      <c r="F269" s="13">
        <f>SUM(F270:F273)</f>
        <v>41277</v>
      </c>
      <c r="G269" s="14">
        <f t="shared" si="52"/>
        <v>-0.06756789495360613</v>
      </c>
      <c r="H269" s="16"/>
      <c r="I269" s="16"/>
      <c r="J269" s="14"/>
      <c r="K269" s="16"/>
      <c r="L269" s="16"/>
      <c r="M269" s="14"/>
      <c r="N269" s="16"/>
      <c r="O269" s="16"/>
      <c r="P269" s="14"/>
      <c r="Q269" s="16"/>
      <c r="R269" s="16"/>
      <c r="S269" s="14"/>
    </row>
    <row r="270" spans="1:19" ht="12.75">
      <c r="A270" s="22" t="s">
        <v>101</v>
      </c>
      <c r="B270" s="29">
        <f>E270+H270+K270+N270+Q270</f>
        <v>7140</v>
      </c>
      <c r="C270" s="29">
        <f>F270+I270+L270+O270+R270</f>
        <v>3350</v>
      </c>
      <c r="D270" s="6">
        <f t="shared" si="51"/>
        <v>1.1313432835820896</v>
      </c>
      <c r="E270" s="5">
        <v>7140</v>
      </c>
      <c r="F270" s="5">
        <v>3350</v>
      </c>
      <c r="G270" s="6">
        <f t="shared" si="52"/>
        <v>1.1313432835820896</v>
      </c>
      <c r="H270" s="16"/>
      <c r="I270" s="16"/>
      <c r="J270" s="14"/>
      <c r="K270" s="16"/>
      <c r="L270" s="16"/>
      <c r="M270" s="14"/>
      <c r="N270" s="16"/>
      <c r="O270" s="16"/>
      <c r="P270" s="14"/>
      <c r="Q270" s="16"/>
      <c r="R270" s="16"/>
      <c r="S270" s="14"/>
    </row>
    <row r="271" spans="1:19" ht="12.75">
      <c r="A271" s="22" t="s">
        <v>40</v>
      </c>
      <c r="B271" s="29">
        <f t="shared" si="43"/>
        <v>23833</v>
      </c>
      <c r="C271" s="29">
        <f t="shared" si="44"/>
        <v>26326</v>
      </c>
      <c r="D271" s="6">
        <f t="shared" si="51"/>
        <v>-0.09469725746410393</v>
      </c>
      <c r="E271" s="5">
        <v>23833</v>
      </c>
      <c r="F271" s="5">
        <v>26326</v>
      </c>
      <c r="G271" s="6">
        <f t="shared" si="52"/>
        <v>-0.09469725746410393</v>
      </c>
      <c r="H271" s="7"/>
      <c r="I271" s="7"/>
      <c r="J271" s="6"/>
      <c r="K271" s="7"/>
      <c r="L271" s="7"/>
      <c r="M271" s="6"/>
      <c r="N271" s="7"/>
      <c r="O271" s="7"/>
      <c r="P271" s="6"/>
      <c r="Q271" s="7"/>
      <c r="R271" s="7"/>
      <c r="S271" s="6"/>
    </row>
    <row r="272" spans="1:19" ht="12.75">
      <c r="A272" s="22" t="s">
        <v>44</v>
      </c>
      <c r="B272" s="29">
        <f t="shared" si="43"/>
        <v>4752</v>
      </c>
      <c r="C272" s="29">
        <f t="shared" si="44"/>
        <v>5016</v>
      </c>
      <c r="D272" s="6">
        <f t="shared" si="51"/>
        <v>-0.05263157894736842</v>
      </c>
      <c r="E272" s="5">
        <v>4752</v>
      </c>
      <c r="F272" s="5">
        <v>5016</v>
      </c>
      <c r="G272" s="6">
        <f t="shared" si="52"/>
        <v>-0.05263157894736842</v>
      </c>
      <c r="H272" s="7"/>
      <c r="I272" s="7"/>
      <c r="J272" s="6"/>
      <c r="K272" s="7"/>
      <c r="L272" s="7"/>
      <c r="M272" s="6"/>
      <c r="N272" s="7"/>
      <c r="O272" s="7"/>
      <c r="P272" s="6"/>
      <c r="Q272" s="7"/>
      <c r="R272" s="7"/>
      <c r="S272" s="6"/>
    </row>
    <row r="273" spans="1:19" ht="12.75">
      <c r="A273" s="22" t="s">
        <v>42</v>
      </c>
      <c r="B273" s="29">
        <f t="shared" si="43"/>
        <v>2763</v>
      </c>
      <c r="C273" s="29">
        <f t="shared" si="44"/>
        <v>6585</v>
      </c>
      <c r="D273" s="6">
        <f t="shared" si="51"/>
        <v>-0.5804100227790433</v>
      </c>
      <c r="E273" s="5">
        <v>2763</v>
      </c>
      <c r="F273" s="5">
        <v>6585</v>
      </c>
      <c r="G273" s="6">
        <f t="shared" si="52"/>
        <v>-0.5804100227790433</v>
      </c>
      <c r="H273" s="7"/>
      <c r="I273" s="7"/>
      <c r="J273" s="14"/>
      <c r="K273" s="7"/>
      <c r="L273" s="7"/>
      <c r="M273" s="14"/>
      <c r="N273" s="7"/>
      <c r="O273" s="7"/>
      <c r="P273" s="14"/>
      <c r="Q273" s="7"/>
      <c r="R273" s="7"/>
      <c r="S273" s="14"/>
    </row>
    <row r="274" spans="1:19" ht="12.75">
      <c r="A274" s="21" t="s">
        <v>89</v>
      </c>
      <c r="B274" s="28">
        <f t="shared" si="43"/>
        <v>40173</v>
      </c>
      <c r="C274" s="28">
        <f t="shared" si="44"/>
        <v>31949</v>
      </c>
      <c r="D274" s="14">
        <f aca="true" t="shared" si="53" ref="D274:D287">(B274-C274)/C274</f>
        <v>0.257410247582084</v>
      </c>
      <c r="E274" s="13">
        <f>SUM(E275:E278)</f>
        <v>40173</v>
      </c>
      <c r="F274" s="13">
        <f>SUM(F275:F278)</f>
        <v>31949</v>
      </c>
      <c r="G274" s="14">
        <f aca="true" t="shared" si="54" ref="G274:G287">(E274-F274)/F274</f>
        <v>0.257410247582084</v>
      </c>
      <c r="H274" s="16"/>
      <c r="I274" s="16"/>
      <c r="J274" s="14"/>
      <c r="K274" s="16"/>
      <c r="L274" s="16"/>
      <c r="M274" s="14"/>
      <c r="N274" s="16"/>
      <c r="O274" s="16"/>
      <c r="P274" s="14"/>
      <c r="Q274" s="16"/>
      <c r="R274" s="16"/>
      <c r="S274" s="14"/>
    </row>
    <row r="275" spans="1:19" ht="12.75">
      <c r="A275" s="22" t="s">
        <v>8</v>
      </c>
      <c r="B275" s="29">
        <f t="shared" si="43"/>
        <v>7098</v>
      </c>
      <c r="C275" s="29">
        <f t="shared" si="44"/>
        <v>7098</v>
      </c>
      <c r="D275" s="6">
        <f t="shared" si="53"/>
        <v>0</v>
      </c>
      <c r="E275" s="5">
        <v>7098</v>
      </c>
      <c r="F275" s="5">
        <v>7098</v>
      </c>
      <c r="G275" s="6">
        <f t="shared" si="54"/>
        <v>0</v>
      </c>
      <c r="H275" s="7"/>
      <c r="I275" s="7"/>
      <c r="J275" s="6"/>
      <c r="K275" s="7"/>
      <c r="L275" s="7"/>
      <c r="M275" s="6"/>
      <c r="N275" s="7"/>
      <c r="O275" s="7"/>
      <c r="P275" s="6"/>
      <c r="Q275" s="7"/>
      <c r="R275" s="7"/>
      <c r="S275" s="6"/>
    </row>
    <row r="276" spans="1:19" ht="12.75">
      <c r="A276" s="22" t="s">
        <v>53</v>
      </c>
      <c r="B276" s="29">
        <f t="shared" si="43"/>
        <v>8322</v>
      </c>
      <c r="C276" s="29">
        <f t="shared" si="44"/>
        <v>3367</v>
      </c>
      <c r="D276" s="6">
        <f t="shared" si="53"/>
        <v>1.4716364716364716</v>
      </c>
      <c r="E276" s="5">
        <v>8322</v>
      </c>
      <c r="F276" s="7">
        <v>3367</v>
      </c>
      <c r="G276" s="6">
        <f t="shared" si="54"/>
        <v>1.4716364716364716</v>
      </c>
      <c r="H276" s="7"/>
      <c r="I276" s="7"/>
      <c r="J276" s="6"/>
      <c r="K276" s="7"/>
      <c r="L276" s="7"/>
      <c r="M276" s="6"/>
      <c r="N276" s="7"/>
      <c r="O276" s="7"/>
      <c r="P276" s="6"/>
      <c r="Q276" s="7"/>
      <c r="R276" s="7"/>
      <c r="S276" s="6"/>
    </row>
    <row r="277" spans="1:19" ht="12.75">
      <c r="A277" s="22" t="s">
        <v>63</v>
      </c>
      <c r="B277" s="29">
        <f t="shared" si="43"/>
        <v>3939</v>
      </c>
      <c r="C277" s="29">
        <f t="shared" si="44"/>
        <v>2424</v>
      </c>
      <c r="D277" s="6">
        <f t="shared" si="53"/>
        <v>0.625</v>
      </c>
      <c r="E277" s="5">
        <v>3939</v>
      </c>
      <c r="F277" s="7">
        <v>2424</v>
      </c>
      <c r="G277" s="6">
        <f t="shared" si="54"/>
        <v>0.625</v>
      </c>
      <c r="H277" s="7"/>
      <c r="I277" s="7"/>
      <c r="J277" s="6"/>
      <c r="K277" s="7"/>
      <c r="L277" s="7"/>
      <c r="M277" s="6"/>
      <c r="N277" s="7"/>
      <c r="O277" s="7"/>
      <c r="P277" s="6"/>
      <c r="Q277" s="7"/>
      <c r="R277" s="7"/>
      <c r="S277" s="6"/>
    </row>
    <row r="278" spans="1:19" ht="12.75">
      <c r="A278" s="22" t="s">
        <v>60</v>
      </c>
      <c r="B278" s="29">
        <f t="shared" si="43"/>
        <v>20814</v>
      </c>
      <c r="C278" s="29">
        <f t="shared" si="44"/>
        <v>19060</v>
      </c>
      <c r="D278" s="6">
        <f t="shared" si="53"/>
        <v>0.09202518363064008</v>
      </c>
      <c r="E278" s="5">
        <v>20814</v>
      </c>
      <c r="F278" s="5">
        <v>19060</v>
      </c>
      <c r="G278" s="6">
        <f t="shared" si="54"/>
        <v>0.09202518363064008</v>
      </c>
      <c r="H278" s="7"/>
      <c r="I278" s="7"/>
      <c r="J278" s="6"/>
      <c r="K278" s="7"/>
      <c r="L278" s="7"/>
      <c r="M278" s="6"/>
      <c r="N278" s="7"/>
      <c r="O278" s="7"/>
      <c r="P278" s="6"/>
      <c r="Q278" s="7"/>
      <c r="R278" s="7"/>
      <c r="S278" s="6"/>
    </row>
    <row r="279" spans="1:19" ht="12.75">
      <c r="A279" s="21" t="s">
        <v>90</v>
      </c>
      <c r="B279" s="28">
        <f t="shared" si="43"/>
        <v>26628</v>
      </c>
      <c r="C279" s="28">
        <f t="shared" si="44"/>
        <v>22008</v>
      </c>
      <c r="D279" s="14">
        <f t="shared" si="53"/>
        <v>0.2099236641221374</v>
      </c>
      <c r="E279" s="13">
        <f>SUM(E280:E287)</f>
        <v>26628</v>
      </c>
      <c r="F279" s="13">
        <f>SUM(F280:F287)</f>
        <v>22008</v>
      </c>
      <c r="G279" s="14">
        <f t="shared" si="54"/>
        <v>0.2099236641221374</v>
      </c>
      <c r="H279" s="16"/>
      <c r="I279" s="16"/>
      <c r="J279" s="14"/>
      <c r="K279" s="16"/>
      <c r="L279" s="16"/>
      <c r="M279" s="14"/>
      <c r="N279" s="16"/>
      <c r="O279" s="16"/>
      <c r="P279" s="14"/>
      <c r="Q279" s="16"/>
      <c r="R279" s="16"/>
      <c r="S279" s="14"/>
    </row>
    <row r="280" spans="1:19" ht="12.75">
      <c r="A280" s="22" t="s">
        <v>9</v>
      </c>
      <c r="B280" s="29">
        <f t="shared" si="43"/>
        <v>656</v>
      </c>
      <c r="C280" s="29">
        <f t="shared" si="44"/>
        <v>656</v>
      </c>
      <c r="D280" s="6">
        <f t="shared" si="53"/>
        <v>0</v>
      </c>
      <c r="E280" s="7">
        <v>656</v>
      </c>
      <c r="F280" s="7">
        <v>656</v>
      </c>
      <c r="G280" s="6">
        <f t="shared" si="54"/>
        <v>0</v>
      </c>
      <c r="H280" s="7"/>
      <c r="I280" s="7"/>
      <c r="J280" s="6"/>
      <c r="K280" s="7"/>
      <c r="L280" s="7"/>
      <c r="M280" s="6"/>
      <c r="N280" s="7"/>
      <c r="O280" s="7"/>
      <c r="P280" s="6"/>
      <c r="Q280" s="7"/>
      <c r="R280" s="7"/>
      <c r="S280" s="6"/>
    </row>
    <row r="281" spans="1:19" ht="12.75">
      <c r="A281" s="22" t="s">
        <v>10</v>
      </c>
      <c r="B281" s="29">
        <f t="shared" si="43"/>
        <v>488</v>
      </c>
      <c r="C281" s="29">
        <f t="shared" si="44"/>
        <v>488</v>
      </c>
      <c r="D281" s="6">
        <f t="shared" si="53"/>
        <v>0</v>
      </c>
      <c r="E281" s="7">
        <v>488</v>
      </c>
      <c r="F281" s="7">
        <v>488</v>
      </c>
      <c r="G281" s="6">
        <f t="shared" si="54"/>
        <v>0</v>
      </c>
      <c r="H281" s="7"/>
      <c r="I281" s="7"/>
      <c r="J281" s="6"/>
      <c r="K281" s="7"/>
      <c r="L281" s="7"/>
      <c r="M281" s="6"/>
      <c r="N281" s="7"/>
      <c r="O281" s="7"/>
      <c r="P281" s="6"/>
      <c r="Q281" s="7"/>
      <c r="R281" s="7"/>
      <c r="S281" s="6"/>
    </row>
    <row r="282" spans="1:19" ht="12.75">
      <c r="A282" s="22" t="s">
        <v>70</v>
      </c>
      <c r="B282" s="29">
        <f t="shared" si="43"/>
        <v>10664</v>
      </c>
      <c r="C282" s="29">
        <f t="shared" si="44"/>
        <v>10784</v>
      </c>
      <c r="D282" s="6">
        <f t="shared" si="53"/>
        <v>-0.01112759643916914</v>
      </c>
      <c r="E282" s="5">
        <v>10664</v>
      </c>
      <c r="F282" s="5">
        <v>10784</v>
      </c>
      <c r="G282" s="6">
        <f t="shared" si="54"/>
        <v>-0.01112759643916914</v>
      </c>
      <c r="H282" s="7"/>
      <c r="I282" s="7"/>
      <c r="J282" s="6"/>
      <c r="K282" s="7"/>
      <c r="L282" s="7"/>
      <c r="M282" s="6"/>
      <c r="N282" s="7"/>
      <c r="O282" s="7"/>
      <c r="P282" s="6"/>
      <c r="Q282" s="7"/>
      <c r="R282" s="7"/>
      <c r="S282" s="6"/>
    </row>
    <row r="283" spans="1:19" ht="12.75">
      <c r="A283" s="22" t="s">
        <v>73</v>
      </c>
      <c r="B283" s="29">
        <f t="shared" si="43"/>
        <v>2015</v>
      </c>
      <c r="C283" s="29">
        <f t="shared" si="44"/>
        <v>2015</v>
      </c>
      <c r="D283" s="6">
        <f t="shared" si="53"/>
        <v>0</v>
      </c>
      <c r="E283" s="5">
        <v>2015</v>
      </c>
      <c r="F283" s="5">
        <v>2015</v>
      </c>
      <c r="G283" s="6">
        <f t="shared" si="54"/>
        <v>0</v>
      </c>
      <c r="H283" s="7"/>
      <c r="I283" s="7"/>
      <c r="J283" s="6"/>
      <c r="K283" s="7"/>
      <c r="L283" s="7"/>
      <c r="M283" s="6"/>
      <c r="N283" s="7"/>
      <c r="O283" s="7"/>
      <c r="P283" s="6"/>
      <c r="Q283" s="7"/>
      <c r="R283" s="7"/>
      <c r="S283" s="6"/>
    </row>
    <row r="284" spans="1:19" ht="12.75">
      <c r="A284" s="22" t="s">
        <v>54</v>
      </c>
      <c r="B284" s="29">
        <f t="shared" si="43"/>
        <v>8184</v>
      </c>
      <c r="C284" s="29">
        <f t="shared" si="44"/>
        <v>3432</v>
      </c>
      <c r="D284" s="6">
        <f t="shared" si="53"/>
        <v>1.3846153846153846</v>
      </c>
      <c r="E284" s="5">
        <v>8184</v>
      </c>
      <c r="F284" s="5">
        <v>3432</v>
      </c>
      <c r="G284" s="6">
        <f t="shared" si="54"/>
        <v>1.3846153846153846</v>
      </c>
      <c r="H284" s="7"/>
      <c r="I284" s="7"/>
      <c r="J284" s="6"/>
      <c r="K284" s="7"/>
      <c r="L284" s="7"/>
      <c r="M284" s="6"/>
      <c r="N284" s="7"/>
      <c r="O284" s="7"/>
      <c r="P284" s="6"/>
      <c r="Q284" s="7"/>
      <c r="R284" s="7"/>
      <c r="S284" s="6"/>
    </row>
    <row r="285" spans="1:19" ht="12.75">
      <c r="A285" s="22" t="s">
        <v>11</v>
      </c>
      <c r="B285" s="29">
        <f t="shared" si="43"/>
        <v>820</v>
      </c>
      <c r="C285" s="29">
        <f t="shared" si="44"/>
        <v>832</v>
      </c>
      <c r="D285" s="6">
        <f t="shared" si="53"/>
        <v>-0.014423076923076924</v>
      </c>
      <c r="E285" s="7">
        <v>820</v>
      </c>
      <c r="F285" s="7">
        <v>832</v>
      </c>
      <c r="G285" s="6">
        <f t="shared" si="54"/>
        <v>-0.014423076923076924</v>
      </c>
      <c r="H285" s="7"/>
      <c r="I285" s="7"/>
      <c r="J285" s="6"/>
      <c r="K285" s="7"/>
      <c r="L285" s="7"/>
      <c r="M285" s="6"/>
      <c r="N285" s="7"/>
      <c r="O285" s="7"/>
      <c r="P285" s="6"/>
      <c r="Q285" s="7"/>
      <c r="R285" s="7"/>
      <c r="S285" s="6"/>
    </row>
    <row r="286" spans="1:19" ht="12.75">
      <c r="A286" s="22" t="s">
        <v>56</v>
      </c>
      <c r="B286" s="29">
        <f t="shared" si="43"/>
        <v>2331</v>
      </c>
      <c r="C286" s="29">
        <f t="shared" si="44"/>
        <v>2331</v>
      </c>
      <c r="D286" s="6">
        <f t="shared" si="53"/>
        <v>0</v>
      </c>
      <c r="E286" s="5">
        <v>2331</v>
      </c>
      <c r="F286" s="5">
        <v>2331</v>
      </c>
      <c r="G286" s="6">
        <f t="shared" si="54"/>
        <v>0</v>
      </c>
      <c r="H286" s="7"/>
      <c r="I286" s="7"/>
      <c r="J286" s="6"/>
      <c r="K286" s="7"/>
      <c r="L286" s="7"/>
      <c r="M286" s="6"/>
      <c r="N286" s="7"/>
      <c r="O286" s="7"/>
      <c r="P286" s="6"/>
      <c r="Q286" s="7"/>
      <c r="R286" s="7"/>
      <c r="S286" s="6"/>
    </row>
    <row r="287" spans="1:19" ht="12.75">
      <c r="A287" s="24" t="s">
        <v>57</v>
      </c>
      <c r="B287" s="29">
        <f t="shared" si="43"/>
        <v>1470</v>
      </c>
      <c r="C287" s="29">
        <f t="shared" si="44"/>
        <v>1470</v>
      </c>
      <c r="D287" s="6">
        <f t="shared" si="53"/>
        <v>0</v>
      </c>
      <c r="E287" s="25">
        <v>1470</v>
      </c>
      <c r="F287" s="25">
        <v>1470</v>
      </c>
      <c r="G287" s="6">
        <f t="shared" si="54"/>
        <v>0</v>
      </c>
      <c r="H287" s="26"/>
      <c r="I287" s="26"/>
      <c r="J287" s="6"/>
      <c r="K287" s="26"/>
      <c r="L287" s="26"/>
      <c r="M287" s="6"/>
      <c r="N287" s="26"/>
      <c r="O287" s="26"/>
      <c r="P287" s="6"/>
      <c r="Q287" s="26"/>
      <c r="R287" s="26"/>
      <c r="S287" s="6"/>
    </row>
    <row r="288" ht="12.75">
      <c r="A288" s="17" t="s">
        <v>111</v>
      </c>
    </row>
  </sheetData>
  <sheetProtection/>
  <mergeCells count="28">
    <mergeCell ref="H75:J75"/>
    <mergeCell ref="K75:M75"/>
    <mergeCell ref="N75:P75"/>
    <mergeCell ref="Q75:S75"/>
    <mergeCell ref="E3:G3"/>
    <mergeCell ref="H3:J3"/>
    <mergeCell ref="K3:M3"/>
    <mergeCell ref="N3:P3"/>
    <mergeCell ref="H148:J148"/>
    <mergeCell ref="K148:M148"/>
    <mergeCell ref="N148:P148"/>
    <mergeCell ref="A1:S1"/>
    <mergeCell ref="A73:S73"/>
    <mergeCell ref="B75:D75"/>
    <mergeCell ref="E75:G75"/>
    <mergeCell ref="A146:S146"/>
    <mergeCell ref="Q3:S3"/>
    <mergeCell ref="B3:D3"/>
    <mergeCell ref="Q148:S148"/>
    <mergeCell ref="A218:S218"/>
    <mergeCell ref="B220:D220"/>
    <mergeCell ref="E220:G220"/>
    <mergeCell ref="H220:J220"/>
    <mergeCell ref="K220:M220"/>
    <mergeCell ref="N220:P220"/>
    <mergeCell ref="Q220:S220"/>
    <mergeCell ref="B148:D148"/>
    <mergeCell ref="E148:G148"/>
  </mergeCells>
  <printOptions/>
  <pageMargins left="0.7" right="0.7" top="0.75" bottom="0.75" header="0.3" footer="0.3"/>
  <pageSetup horizontalDpi="600" verticalDpi="600" orientation="landscape" scale="70" r:id="rId1"/>
  <rowBreaks count="7" manualBreakCount="7">
    <brk id="37" max="18" man="1"/>
    <brk id="71" max="18" man="1"/>
    <brk id="109" max="18" man="1"/>
    <brk id="143" max="18" man="1"/>
    <brk id="182" max="18" man="1"/>
    <brk id="216" max="18" man="1"/>
    <brk id="2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8"/>
  <sheetViews>
    <sheetView zoomScalePageLayoutView="0" workbookViewId="0" topLeftCell="A219">
      <selection activeCell="B220" sqref="B220:D220"/>
    </sheetView>
  </sheetViews>
  <sheetFormatPr defaultColWidth="8.8515625" defaultRowHeight="15"/>
  <cols>
    <col min="1" max="1" width="16.421875" style="1" customWidth="1"/>
    <col min="2" max="3" width="9.140625" style="1" bestFit="1" customWidth="1"/>
    <col min="4" max="4" width="8.421875" style="2" bestFit="1" customWidth="1"/>
    <col min="5" max="6" width="9.140625" style="1" bestFit="1" customWidth="1"/>
    <col min="7" max="7" width="8.421875" style="2" bestFit="1" customWidth="1"/>
    <col min="8" max="9" width="7.421875" style="1" bestFit="1" customWidth="1"/>
    <col min="10" max="10" width="7.8515625" style="2" bestFit="1" customWidth="1"/>
    <col min="11" max="12" width="7.421875" style="1" bestFit="1" customWidth="1"/>
    <col min="13" max="13" width="8.421875" style="2" bestFit="1" customWidth="1"/>
    <col min="14" max="15" width="6.421875" style="1" bestFit="1" customWidth="1"/>
    <col min="16" max="16" width="7.8515625" style="2" bestFit="1" customWidth="1"/>
    <col min="17" max="18" width="7.421875" style="1" bestFit="1" customWidth="1"/>
    <col min="19" max="19" width="8.421875" style="2" bestFit="1" customWidth="1"/>
    <col min="20" max="16384" width="8.8515625" style="1" customWidth="1"/>
  </cols>
  <sheetData>
    <row r="1" spans="1:19" ht="17.25" customHeight="1">
      <c r="A1" s="43" t="s">
        <v>114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8" ht="17.25" customHeight="1">
      <c r="B2" s="12"/>
      <c r="C2" s="12"/>
      <c r="E2" s="12"/>
      <c r="F2" s="12"/>
      <c r="H2" s="12"/>
      <c r="I2" s="12"/>
      <c r="K2" s="12"/>
      <c r="L2" s="12"/>
      <c r="N2" s="12"/>
      <c r="O2" s="12"/>
      <c r="Q2" s="12"/>
      <c r="R2" s="12"/>
    </row>
    <row r="3" spans="1:19" ht="17.25" customHeight="1">
      <c r="A3" s="18"/>
      <c r="B3" s="40" t="s">
        <v>92</v>
      </c>
      <c r="C3" s="41"/>
      <c r="D3" s="44"/>
      <c r="E3" s="40" t="s">
        <v>79</v>
      </c>
      <c r="F3" s="41"/>
      <c r="G3" s="44"/>
      <c r="H3" s="45" t="s">
        <v>80</v>
      </c>
      <c r="I3" s="46"/>
      <c r="J3" s="47"/>
      <c r="K3" s="40" t="s">
        <v>81</v>
      </c>
      <c r="L3" s="41"/>
      <c r="M3" s="44"/>
      <c r="N3" s="40" t="s">
        <v>82</v>
      </c>
      <c r="O3" s="41"/>
      <c r="P3" s="44"/>
      <c r="Q3" s="40" t="s">
        <v>83</v>
      </c>
      <c r="R3" s="41"/>
      <c r="S3" s="42"/>
    </row>
    <row r="4" spans="1:19" ht="17.25" customHeight="1">
      <c r="A4" s="19" t="s">
        <v>1</v>
      </c>
      <c r="B4" s="3">
        <v>2015</v>
      </c>
      <c r="C4" s="3">
        <v>2014</v>
      </c>
      <c r="D4" s="4" t="s">
        <v>91</v>
      </c>
      <c r="E4" s="3">
        <v>2015</v>
      </c>
      <c r="F4" s="3">
        <v>2014</v>
      </c>
      <c r="G4" s="4" t="s">
        <v>91</v>
      </c>
      <c r="H4" s="3">
        <v>2015</v>
      </c>
      <c r="I4" s="3">
        <v>2014</v>
      </c>
      <c r="J4" s="27" t="s">
        <v>91</v>
      </c>
      <c r="K4" s="3">
        <v>2015</v>
      </c>
      <c r="L4" s="3">
        <v>2014</v>
      </c>
      <c r="M4" s="4" t="s">
        <v>91</v>
      </c>
      <c r="N4" s="3">
        <v>2015</v>
      </c>
      <c r="O4" s="3">
        <v>2014</v>
      </c>
      <c r="P4" s="4" t="s">
        <v>91</v>
      </c>
      <c r="Q4" s="3">
        <v>2015</v>
      </c>
      <c r="R4" s="3">
        <v>2014</v>
      </c>
      <c r="S4" s="20" t="s">
        <v>91</v>
      </c>
    </row>
    <row r="5" spans="1:19" s="15" customFormat="1" ht="17.25" customHeight="1">
      <c r="A5" s="21" t="s">
        <v>94</v>
      </c>
      <c r="B5" s="28">
        <f>E5+H5+K5+N5+Q5</f>
        <v>12761</v>
      </c>
      <c r="C5" s="28">
        <f>F5+I5+L5+O5+R5</f>
        <v>12131</v>
      </c>
      <c r="D5" s="14">
        <f>(B5-C5)/C5</f>
        <v>0.05193306405077899</v>
      </c>
      <c r="E5" s="13">
        <f aca="true" t="shared" si="0" ref="E5:F10">E77+E150+E222</f>
        <v>7578</v>
      </c>
      <c r="F5" s="13">
        <f t="shared" si="0"/>
        <v>7507</v>
      </c>
      <c r="G5" s="14">
        <f>(E5-F5)/F5</f>
        <v>0.009457839349940055</v>
      </c>
      <c r="H5" s="13">
        <f aca="true" t="shared" si="1" ref="H5:I9">H77+H150+H222</f>
        <v>2978</v>
      </c>
      <c r="I5" s="13">
        <f t="shared" si="1"/>
        <v>2588</v>
      </c>
      <c r="J5" s="14">
        <f>(H5-I5)/I5</f>
        <v>0.15069551777434312</v>
      </c>
      <c r="K5" s="13">
        <f aca="true" t="shared" si="2" ref="K5:L7">K77+K150+K222</f>
        <v>1194</v>
      </c>
      <c r="L5" s="13">
        <f t="shared" si="2"/>
        <v>1048</v>
      </c>
      <c r="M5" s="14">
        <f>(K5-L5)/L5</f>
        <v>0.13931297709923665</v>
      </c>
      <c r="N5" s="13">
        <f aca="true" t="shared" si="3" ref="N5:O7">N77+N150+N222</f>
        <v>51</v>
      </c>
      <c r="O5" s="13">
        <f t="shared" si="3"/>
        <v>66</v>
      </c>
      <c r="P5" s="14">
        <f>(N5-O5)/O5</f>
        <v>-0.22727272727272727</v>
      </c>
      <c r="Q5" s="13">
        <f aca="true" t="shared" si="4" ref="Q5:R7">Q77+Q150+Q222</f>
        <v>960</v>
      </c>
      <c r="R5" s="13">
        <f t="shared" si="4"/>
        <v>922</v>
      </c>
      <c r="S5" s="14">
        <f>(Q5-R5)/R5</f>
        <v>0.04121475054229935</v>
      </c>
    </row>
    <row r="6" spans="1:19" s="15" customFormat="1" ht="17.25" customHeight="1">
      <c r="A6" s="21" t="s">
        <v>95</v>
      </c>
      <c r="B6" s="28">
        <f aca="true" t="shared" si="5" ref="B6:C70">E6+H6+K6+N6+Q6</f>
        <v>9088</v>
      </c>
      <c r="C6" s="28">
        <f t="shared" si="5"/>
        <v>8449</v>
      </c>
      <c r="D6" s="14">
        <f aca="true" t="shared" si="6" ref="D6:D47">(B6-C6)/C6</f>
        <v>0.07563025210084033</v>
      </c>
      <c r="E6" s="13">
        <f t="shared" si="0"/>
        <v>4510</v>
      </c>
      <c r="F6" s="13">
        <f t="shared" si="0"/>
        <v>4419</v>
      </c>
      <c r="G6" s="14">
        <f aca="true" t="shared" si="7" ref="G6:G47">(E6-F6)/F6</f>
        <v>0.020592894319981896</v>
      </c>
      <c r="H6" s="13">
        <f t="shared" si="1"/>
        <v>2566</v>
      </c>
      <c r="I6" s="13">
        <f t="shared" si="1"/>
        <v>2187</v>
      </c>
      <c r="J6" s="14">
        <f aca="true" t="shared" si="8" ref="J6:J27">(H6-I6)/I6</f>
        <v>0.17329675354366714</v>
      </c>
      <c r="K6" s="13">
        <f t="shared" si="2"/>
        <v>1091</v>
      </c>
      <c r="L6" s="13">
        <f t="shared" si="2"/>
        <v>945</v>
      </c>
      <c r="M6" s="14">
        <f>(K6-L6)/L6</f>
        <v>0.1544973544973545</v>
      </c>
      <c r="N6" s="13">
        <f t="shared" si="3"/>
        <v>51</v>
      </c>
      <c r="O6" s="13">
        <f t="shared" si="3"/>
        <v>66</v>
      </c>
      <c r="P6" s="14">
        <f>(N6-O6)/O6</f>
        <v>-0.22727272727272727</v>
      </c>
      <c r="Q6" s="13">
        <f t="shared" si="4"/>
        <v>870</v>
      </c>
      <c r="R6" s="13">
        <f t="shared" si="4"/>
        <v>832</v>
      </c>
      <c r="S6" s="14">
        <f>(Q6-R6)/R6</f>
        <v>0.04567307692307692</v>
      </c>
    </row>
    <row r="7" spans="1:19" s="15" customFormat="1" ht="17.25" customHeight="1">
      <c r="A7" s="21" t="s">
        <v>84</v>
      </c>
      <c r="B7" s="28">
        <f t="shared" si="5"/>
        <v>8267</v>
      </c>
      <c r="C7" s="28">
        <f t="shared" si="5"/>
        <v>7682</v>
      </c>
      <c r="D7" s="14">
        <f t="shared" si="6"/>
        <v>0.07615204373860973</v>
      </c>
      <c r="E7" s="13">
        <f t="shared" si="0"/>
        <v>3846</v>
      </c>
      <c r="F7" s="13">
        <f t="shared" si="0"/>
        <v>3753</v>
      </c>
      <c r="G7" s="14">
        <f t="shared" si="7"/>
        <v>0.02478017585931255</v>
      </c>
      <c r="H7" s="13">
        <f t="shared" si="1"/>
        <v>2409</v>
      </c>
      <c r="I7" s="13">
        <f t="shared" si="1"/>
        <v>2086</v>
      </c>
      <c r="J7" s="14">
        <f t="shared" si="8"/>
        <v>0.1548418024928092</v>
      </c>
      <c r="K7" s="13">
        <f t="shared" si="2"/>
        <v>1091</v>
      </c>
      <c r="L7" s="13">
        <f t="shared" si="2"/>
        <v>945</v>
      </c>
      <c r="M7" s="14">
        <f>(K7-L7)/L7</f>
        <v>0.1544973544973545</v>
      </c>
      <c r="N7" s="13">
        <f t="shared" si="3"/>
        <v>51</v>
      </c>
      <c r="O7" s="13">
        <f t="shared" si="3"/>
        <v>66</v>
      </c>
      <c r="P7" s="14">
        <f>(N7-O7)/O7</f>
        <v>-0.22727272727272727</v>
      </c>
      <c r="Q7" s="13">
        <f t="shared" si="4"/>
        <v>870</v>
      </c>
      <c r="R7" s="13">
        <f t="shared" si="4"/>
        <v>832</v>
      </c>
      <c r="S7" s="14">
        <f>(Q7-R7)/R7</f>
        <v>0.04567307692307692</v>
      </c>
    </row>
    <row r="8" spans="1:19" ht="17.25" customHeight="1">
      <c r="A8" s="22" t="s">
        <v>13</v>
      </c>
      <c r="B8" s="29">
        <f t="shared" si="5"/>
        <v>129</v>
      </c>
      <c r="C8" s="29">
        <f t="shared" si="5"/>
        <v>142</v>
      </c>
      <c r="D8" s="6">
        <f t="shared" si="6"/>
        <v>-0.09154929577464789</v>
      </c>
      <c r="E8" s="5">
        <f t="shared" si="0"/>
        <v>64</v>
      </c>
      <c r="F8" s="5">
        <f t="shared" si="0"/>
        <v>90</v>
      </c>
      <c r="G8" s="6">
        <f t="shared" si="7"/>
        <v>-0.28888888888888886</v>
      </c>
      <c r="H8" s="5">
        <f t="shared" si="1"/>
        <v>39</v>
      </c>
      <c r="I8" s="5">
        <f t="shared" si="1"/>
        <v>39</v>
      </c>
      <c r="J8" s="6">
        <f t="shared" si="8"/>
        <v>0</v>
      </c>
      <c r="K8" s="5">
        <f>K80+K153+K225</f>
        <v>26</v>
      </c>
      <c r="L8" s="5">
        <f>L80+L153+L225</f>
        <v>13</v>
      </c>
      <c r="M8" s="6">
        <f>(K8-L8)/L8</f>
        <v>1</v>
      </c>
      <c r="N8" s="5"/>
      <c r="O8" s="5"/>
      <c r="P8" s="6"/>
      <c r="Q8" s="5"/>
      <c r="R8" s="5"/>
      <c r="S8" s="6"/>
    </row>
    <row r="9" spans="1:19" ht="17.25" customHeight="1">
      <c r="A9" s="22" t="s">
        <v>14</v>
      </c>
      <c r="B9" s="29">
        <f t="shared" si="5"/>
        <v>105</v>
      </c>
      <c r="C9" s="29">
        <f t="shared" si="5"/>
        <v>167</v>
      </c>
      <c r="D9" s="6">
        <f t="shared" si="6"/>
        <v>-0.3712574850299401</v>
      </c>
      <c r="E9" s="5">
        <f t="shared" si="0"/>
        <v>54</v>
      </c>
      <c r="F9" s="5">
        <f t="shared" si="0"/>
        <v>96</v>
      </c>
      <c r="G9" s="6">
        <f t="shared" si="7"/>
        <v>-0.4375</v>
      </c>
      <c r="H9" s="5">
        <f t="shared" si="1"/>
        <v>51</v>
      </c>
      <c r="I9" s="5">
        <f t="shared" si="1"/>
        <v>71</v>
      </c>
      <c r="J9" s="6">
        <f>(H9-I9)/I9</f>
        <v>-0.28169014084507044</v>
      </c>
      <c r="K9" s="5"/>
      <c r="L9" s="5"/>
      <c r="M9" s="6"/>
      <c r="N9" s="5"/>
      <c r="O9" s="5"/>
      <c r="P9" s="6"/>
      <c r="Q9" s="5"/>
      <c r="R9" s="5"/>
      <c r="S9" s="6"/>
    </row>
    <row r="10" spans="1:19" ht="17.25" customHeight="1">
      <c r="A10" s="22" t="s">
        <v>27</v>
      </c>
      <c r="B10" s="29">
        <f>E10+H10+K10+N10+Q10</f>
        <v>0</v>
      </c>
      <c r="C10" s="29">
        <f>F10+I10+L10+O10+R10</f>
        <v>13</v>
      </c>
      <c r="D10" s="6">
        <f>(B10-C10)/C10</f>
        <v>-1</v>
      </c>
      <c r="E10" s="5">
        <f t="shared" si="0"/>
        <v>0</v>
      </c>
      <c r="F10" s="5">
        <f t="shared" si="0"/>
        <v>13</v>
      </c>
      <c r="G10" s="6">
        <f>(E10-F10)/F10</f>
        <v>-1</v>
      </c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</row>
    <row r="11" spans="1:19" ht="17.25" customHeight="1">
      <c r="A11" s="22" t="s">
        <v>69</v>
      </c>
      <c r="B11" s="29">
        <f t="shared" si="5"/>
        <v>215</v>
      </c>
      <c r="C11" s="29">
        <f t="shared" si="5"/>
        <v>192</v>
      </c>
      <c r="D11" s="6">
        <f t="shared" si="6"/>
        <v>0.11979166666666667</v>
      </c>
      <c r="E11" s="5">
        <f>E83+E156+E228</f>
        <v>90</v>
      </c>
      <c r="F11" s="5">
        <f>F83+F156+F228</f>
        <v>96</v>
      </c>
      <c r="G11" s="6">
        <f t="shared" si="7"/>
        <v>-0.0625</v>
      </c>
      <c r="H11" s="5">
        <f>H83+H156+H228</f>
        <v>72</v>
      </c>
      <c r="I11" s="5">
        <f>I83+I156+I228</f>
        <v>70</v>
      </c>
      <c r="J11" s="6">
        <f t="shared" si="8"/>
        <v>0.02857142857142857</v>
      </c>
      <c r="K11" s="5">
        <f>K83+K156+K228</f>
        <v>36</v>
      </c>
      <c r="L11" s="5">
        <f>L83+L156+L228</f>
        <v>13</v>
      </c>
      <c r="M11" s="6">
        <f>(K11-L11)/L11</f>
        <v>1.7692307692307692</v>
      </c>
      <c r="N11" s="5"/>
      <c r="O11" s="5"/>
      <c r="P11" s="6"/>
      <c r="Q11" s="5">
        <f>Q83+Q156+Q228</f>
        <v>17</v>
      </c>
      <c r="R11" s="5">
        <f>R83+R156+R228</f>
        <v>13</v>
      </c>
      <c r="S11" s="6">
        <f>(Q11-R11)/R11</f>
        <v>0.3076923076923077</v>
      </c>
    </row>
    <row r="12" spans="1:19" ht="17.25" customHeight="1">
      <c r="A12" s="22" t="s">
        <v>28</v>
      </c>
      <c r="B12" s="29"/>
      <c r="C12" s="29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</row>
    <row r="13" spans="1:19" ht="17.25" customHeight="1">
      <c r="A13" s="22" t="s">
        <v>29</v>
      </c>
      <c r="B13" s="29"/>
      <c r="C13" s="29"/>
      <c r="D13" s="6"/>
      <c r="E13" s="5"/>
      <c r="F13" s="5"/>
      <c r="G13" s="6"/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</row>
    <row r="14" spans="1:19" ht="17.25" customHeight="1">
      <c r="A14" s="22" t="s">
        <v>30</v>
      </c>
      <c r="B14" s="29">
        <f t="shared" si="5"/>
        <v>256</v>
      </c>
      <c r="C14" s="29">
        <f t="shared" si="5"/>
        <v>256</v>
      </c>
      <c r="D14" s="6">
        <f t="shared" si="6"/>
        <v>0</v>
      </c>
      <c r="E14" s="5">
        <f aca="true" t="shared" si="9" ref="E14:F16">E86+E159+E231</f>
        <v>256</v>
      </c>
      <c r="F14" s="5">
        <f t="shared" si="9"/>
        <v>256</v>
      </c>
      <c r="G14" s="6">
        <f t="shared" si="7"/>
        <v>0</v>
      </c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</row>
    <row r="15" spans="1:19" ht="17.25" customHeight="1">
      <c r="A15" s="22" t="s">
        <v>38</v>
      </c>
      <c r="B15" s="29">
        <f t="shared" si="5"/>
        <v>2756</v>
      </c>
      <c r="C15" s="29">
        <f t="shared" si="5"/>
        <v>2593</v>
      </c>
      <c r="D15" s="6">
        <f t="shared" si="6"/>
        <v>0.06286155032780563</v>
      </c>
      <c r="E15" s="5">
        <f t="shared" si="9"/>
        <v>1374</v>
      </c>
      <c r="F15" s="5">
        <f t="shared" si="9"/>
        <v>1266</v>
      </c>
      <c r="G15" s="6">
        <f t="shared" si="7"/>
        <v>0.08530805687203792</v>
      </c>
      <c r="H15" s="5">
        <f>H87+H160+H232</f>
        <v>667</v>
      </c>
      <c r="I15" s="5">
        <f>I87+I160+I232</f>
        <v>608</v>
      </c>
      <c r="J15" s="6">
        <f t="shared" si="8"/>
        <v>0.09703947368421052</v>
      </c>
      <c r="K15" s="5">
        <f>K87+K160+K232</f>
        <v>348</v>
      </c>
      <c r="L15" s="5">
        <f>L87+L160+L232</f>
        <v>315</v>
      </c>
      <c r="M15" s="6">
        <f>(K15-L15)/L15</f>
        <v>0.10476190476190476</v>
      </c>
      <c r="N15" s="5">
        <f>N87+N160+N232</f>
        <v>51</v>
      </c>
      <c r="O15" s="5">
        <f>O87+O160+O232</f>
        <v>66</v>
      </c>
      <c r="P15" s="6">
        <f>(N15-O15)/O15</f>
        <v>-0.22727272727272727</v>
      </c>
      <c r="Q15" s="5">
        <f>Q87+Q160+Q232</f>
        <v>316</v>
      </c>
      <c r="R15" s="5">
        <f>R87+R160+R232</f>
        <v>338</v>
      </c>
      <c r="S15" s="6">
        <f>(Q15-R15)/R15</f>
        <v>-0.0650887573964497</v>
      </c>
    </row>
    <row r="16" spans="1:19" ht="17.25" customHeight="1">
      <c r="A16" s="22" t="s">
        <v>15</v>
      </c>
      <c r="B16" s="29">
        <f t="shared" si="5"/>
        <v>407</v>
      </c>
      <c r="C16" s="29">
        <f t="shared" si="5"/>
        <v>405</v>
      </c>
      <c r="D16" s="6">
        <f t="shared" si="6"/>
        <v>0.0049382716049382715</v>
      </c>
      <c r="E16" s="5">
        <f t="shared" si="9"/>
        <v>129</v>
      </c>
      <c r="F16" s="5">
        <f t="shared" si="9"/>
        <v>153</v>
      </c>
      <c r="G16" s="6">
        <f t="shared" si="7"/>
        <v>-0.1568627450980392</v>
      </c>
      <c r="H16" s="5">
        <f>H88+H161+H233</f>
        <v>180</v>
      </c>
      <c r="I16" s="5">
        <f>I88+I161+I233</f>
        <v>162</v>
      </c>
      <c r="J16" s="6">
        <f t="shared" si="8"/>
        <v>0.1111111111111111</v>
      </c>
      <c r="K16" s="5">
        <f>K88+K161+K233</f>
        <v>59</v>
      </c>
      <c r="L16" s="5">
        <f>L88+L161+L233</f>
        <v>52</v>
      </c>
      <c r="M16" s="6">
        <f>(K16-L16)/L16</f>
        <v>0.1346153846153846</v>
      </c>
      <c r="N16" s="5"/>
      <c r="O16" s="5"/>
      <c r="P16" s="6"/>
      <c r="Q16" s="5">
        <f>Q88+Q161+Q233</f>
        <v>39</v>
      </c>
      <c r="R16" s="5">
        <f>R88+R161+R233</f>
        <v>38</v>
      </c>
      <c r="S16" s="6">
        <f>(Q16-R16)/R16</f>
        <v>0.02631578947368421</v>
      </c>
    </row>
    <row r="17" spans="1:19" ht="17.25" customHeight="1">
      <c r="A17" s="22" t="s">
        <v>75</v>
      </c>
      <c r="B17" s="29"/>
      <c r="C17" s="29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</row>
    <row r="18" spans="1:19" ht="17.25" customHeight="1">
      <c r="A18" s="22" t="s">
        <v>58</v>
      </c>
      <c r="B18" s="29">
        <f t="shared" si="5"/>
        <v>633</v>
      </c>
      <c r="C18" s="29">
        <f t="shared" si="5"/>
        <v>606</v>
      </c>
      <c r="D18" s="6">
        <f t="shared" si="6"/>
        <v>0.04455445544554455</v>
      </c>
      <c r="E18" s="5">
        <f>E90+E163+E235</f>
        <v>287</v>
      </c>
      <c r="F18" s="5">
        <f>F90+F163+F235</f>
        <v>288</v>
      </c>
      <c r="G18" s="6">
        <f t="shared" si="7"/>
        <v>-0.003472222222222222</v>
      </c>
      <c r="H18" s="5">
        <f>H90+H163+H235</f>
        <v>157</v>
      </c>
      <c r="I18" s="5">
        <f>I90+I163+I235</f>
        <v>133</v>
      </c>
      <c r="J18" s="6">
        <f t="shared" si="8"/>
        <v>0.18045112781954886</v>
      </c>
      <c r="K18" s="5">
        <f>K90+K163+K235</f>
        <v>102</v>
      </c>
      <c r="L18" s="5">
        <f>L90+L163+L235</f>
        <v>102</v>
      </c>
      <c r="M18" s="6">
        <f>(K18-L18)/L18</f>
        <v>0</v>
      </c>
      <c r="N18" s="5"/>
      <c r="O18" s="5"/>
      <c r="P18" s="6"/>
      <c r="Q18" s="5">
        <f>Q90+Q163+Q235</f>
        <v>87</v>
      </c>
      <c r="R18" s="5">
        <f>R90+R163+R235</f>
        <v>83</v>
      </c>
      <c r="S18" s="6">
        <f>(Q18-R18)/R18</f>
        <v>0.04819277108433735</v>
      </c>
    </row>
    <row r="19" spans="1:19" ht="17.25" customHeight="1">
      <c r="A19" s="22" t="s">
        <v>31</v>
      </c>
      <c r="B19" s="29"/>
      <c r="C19" s="29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</row>
    <row r="20" spans="1:19" ht="17.25" customHeight="1">
      <c r="A20" s="22" t="s">
        <v>18</v>
      </c>
      <c r="B20" s="29">
        <f t="shared" si="5"/>
        <v>492</v>
      </c>
      <c r="C20" s="29">
        <f t="shared" si="5"/>
        <v>493</v>
      </c>
      <c r="D20" s="6">
        <f t="shared" si="6"/>
        <v>-0.002028397565922921</v>
      </c>
      <c r="E20" s="5">
        <f aca="true" t="shared" si="10" ref="E20:F25">E92+E165+E237</f>
        <v>180</v>
      </c>
      <c r="F20" s="5">
        <f t="shared" si="10"/>
        <v>180</v>
      </c>
      <c r="G20" s="6">
        <f t="shared" si="7"/>
        <v>0</v>
      </c>
      <c r="H20" s="5">
        <f>H92+H165+H237</f>
        <v>171</v>
      </c>
      <c r="I20" s="5">
        <f>I92+I165+I237</f>
        <v>171</v>
      </c>
      <c r="J20" s="6">
        <f t="shared" si="8"/>
        <v>0</v>
      </c>
      <c r="K20" s="5">
        <f>K92+K165+K237</f>
        <v>90</v>
      </c>
      <c r="L20" s="5">
        <f>L92+L165+L237</f>
        <v>90</v>
      </c>
      <c r="M20" s="6">
        <f>(K20-L20)/L20</f>
        <v>0</v>
      </c>
      <c r="N20" s="5"/>
      <c r="O20" s="5"/>
      <c r="P20" s="6"/>
      <c r="Q20" s="5">
        <f>Q92+Q165+Q237</f>
        <v>51</v>
      </c>
      <c r="R20" s="5">
        <f>R92+R165+R237</f>
        <v>52</v>
      </c>
      <c r="S20" s="6">
        <f>(Q20-R20)/R20</f>
        <v>-0.019230769230769232</v>
      </c>
    </row>
    <row r="21" spans="1:19" ht="17.25" customHeight="1">
      <c r="A21" s="22" t="s">
        <v>19</v>
      </c>
      <c r="B21" s="29">
        <f t="shared" si="5"/>
        <v>180</v>
      </c>
      <c r="C21" s="29">
        <f t="shared" si="5"/>
        <v>180</v>
      </c>
      <c r="D21" s="6">
        <f t="shared" si="6"/>
        <v>0</v>
      </c>
      <c r="E21" s="5">
        <f t="shared" si="10"/>
        <v>90</v>
      </c>
      <c r="F21" s="5">
        <f t="shared" si="10"/>
        <v>90</v>
      </c>
      <c r="G21" s="6">
        <f t="shared" si="7"/>
        <v>0</v>
      </c>
      <c r="H21" s="5">
        <f>H93+H166+H238</f>
        <v>90</v>
      </c>
      <c r="I21" s="5">
        <f>I93+I166+I238</f>
        <v>90</v>
      </c>
      <c r="J21" s="6">
        <f t="shared" si="8"/>
        <v>0</v>
      </c>
      <c r="K21" s="5"/>
      <c r="L21" s="5"/>
      <c r="M21" s="6"/>
      <c r="N21" s="5"/>
      <c r="O21" s="5"/>
      <c r="P21" s="6"/>
      <c r="Q21" s="5"/>
      <c r="R21" s="5"/>
      <c r="S21" s="6"/>
    </row>
    <row r="22" spans="1:19" ht="17.25" customHeight="1">
      <c r="A22" s="22" t="s">
        <v>50</v>
      </c>
      <c r="B22" s="29">
        <f t="shared" si="5"/>
        <v>90</v>
      </c>
      <c r="C22" s="29">
        <f t="shared" si="5"/>
        <v>90</v>
      </c>
      <c r="D22" s="6">
        <f t="shared" si="6"/>
        <v>0</v>
      </c>
      <c r="E22" s="5">
        <f t="shared" si="10"/>
        <v>90</v>
      </c>
      <c r="F22" s="5">
        <f t="shared" si="10"/>
        <v>90</v>
      </c>
      <c r="G22" s="6">
        <f t="shared" si="7"/>
        <v>0</v>
      </c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</row>
    <row r="23" spans="1:19" ht="17.25" customHeight="1">
      <c r="A23" s="22" t="s">
        <v>20</v>
      </c>
      <c r="B23" s="29">
        <f t="shared" si="5"/>
        <v>309</v>
      </c>
      <c r="C23" s="29">
        <f t="shared" si="5"/>
        <v>298</v>
      </c>
      <c r="D23" s="6">
        <f t="shared" si="6"/>
        <v>0.03691275167785235</v>
      </c>
      <c r="E23" s="5">
        <f t="shared" si="10"/>
        <v>168</v>
      </c>
      <c r="F23" s="5">
        <f t="shared" si="10"/>
        <v>170</v>
      </c>
      <c r="G23" s="6">
        <f t="shared" si="7"/>
        <v>-0.011764705882352941</v>
      </c>
      <c r="H23" s="5">
        <f aca="true" t="shared" si="11" ref="H23:I25">H95+H168+H240</f>
        <v>90</v>
      </c>
      <c r="I23" s="5">
        <f t="shared" si="11"/>
        <v>90</v>
      </c>
      <c r="J23" s="6">
        <f t="shared" si="8"/>
        <v>0</v>
      </c>
      <c r="K23" s="5">
        <f aca="true" t="shared" si="12" ref="K23:L25">K95+K168+K240</f>
        <v>12</v>
      </c>
      <c r="L23" s="5">
        <f t="shared" si="12"/>
        <v>0</v>
      </c>
      <c r="M23" s="6" t="s">
        <v>93</v>
      </c>
      <c r="N23" s="5"/>
      <c r="O23" s="5"/>
      <c r="P23" s="6"/>
      <c r="Q23" s="5">
        <f aca="true" t="shared" si="13" ref="Q23:R25">Q95+Q168+Q240</f>
        <v>39</v>
      </c>
      <c r="R23" s="5">
        <f t="shared" si="13"/>
        <v>38</v>
      </c>
      <c r="S23" s="6">
        <f>(Q23-R23)/R23</f>
        <v>0.02631578947368421</v>
      </c>
    </row>
    <row r="24" spans="1:19" ht="17.25" customHeight="1">
      <c r="A24" s="22" t="s">
        <v>51</v>
      </c>
      <c r="B24" s="29">
        <f t="shared" si="5"/>
        <v>1099</v>
      </c>
      <c r="C24" s="29">
        <f t="shared" si="5"/>
        <v>950</v>
      </c>
      <c r="D24" s="6">
        <f t="shared" si="6"/>
        <v>0.1568421052631579</v>
      </c>
      <c r="E24" s="5">
        <f t="shared" si="10"/>
        <v>466</v>
      </c>
      <c r="F24" s="5">
        <f t="shared" si="10"/>
        <v>460</v>
      </c>
      <c r="G24" s="6">
        <f t="shared" si="7"/>
        <v>0.013043478260869565</v>
      </c>
      <c r="H24" s="5">
        <f t="shared" si="11"/>
        <v>352</v>
      </c>
      <c r="I24" s="5">
        <f t="shared" si="11"/>
        <v>220</v>
      </c>
      <c r="J24" s="6">
        <f t="shared" si="8"/>
        <v>0.6</v>
      </c>
      <c r="K24" s="5">
        <f t="shared" si="12"/>
        <v>191</v>
      </c>
      <c r="L24" s="5">
        <f t="shared" si="12"/>
        <v>180</v>
      </c>
      <c r="M24" s="6">
        <f>(K24-L24)/L24</f>
        <v>0.06111111111111111</v>
      </c>
      <c r="N24" s="5"/>
      <c r="O24" s="5"/>
      <c r="P24" s="6"/>
      <c r="Q24" s="5">
        <f t="shared" si="13"/>
        <v>90</v>
      </c>
      <c r="R24" s="5">
        <f t="shared" si="13"/>
        <v>90</v>
      </c>
      <c r="S24" s="6">
        <f>(Q24-R24)/R24</f>
        <v>0</v>
      </c>
    </row>
    <row r="25" spans="1:19" ht="17.25" customHeight="1">
      <c r="A25" s="22" t="s">
        <v>21</v>
      </c>
      <c r="B25" s="29">
        <f t="shared" si="5"/>
        <v>418</v>
      </c>
      <c r="C25" s="29">
        <f t="shared" si="5"/>
        <v>329</v>
      </c>
      <c r="D25" s="6">
        <f t="shared" si="6"/>
        <v>0.270516717325228</v>
      </c>
      <c r="E25" s="5">
        <f t="shared" si="10"/>
        <v>141</v>
      </c>
      <c r="F25" s="5">
        <f t="shared" si="10"/>
        <v>77</v>
      </c>
      <c r="G25" s="6">
        <f t="shared" si="7"/>
        <v>0.8311688311688312</v>
      </c>
      <c r="H25" s="5">
        <f t="shared" si="11"/>
        <v>180</v>
      </c>
      <c r="I25" s="5">
        <f t="shared" si="11"/>
        <v>162</v>
      </c>
      <c r="J25" s="6">
        <f t="shared" si="8"/>
        <v>0.1111111111111111</v>
      </c>
      <c r="K25" s="5">
        <f t="shared" si="12"/>
        <v>46</v>
      </c>
      <c r="L25" s="5">
        <f t="shared" si="12"/>
        <v>38</v>
      </c>
      <c r="M25" s="6">
        <f>(K25-L25)/L25</f>
        <v>0.21052631578947367</v>
      </c>
      <c r="N25" s="5"/>
      <c r="O25" s="5"/>
      <c r="P25" s="6"/>
      <c r="Q25" s="5">
        <f t="shared" si="13"/>
        <v>51</v>
      </c>
      <c r="R25" s="5">
        <f t="shared" si="13"/>
        <v>52</v>
      </c>
      <c r="S25" s="6">
        <f>(Q25-R25)/R25</f>
        <v>-0.019230769230769232</v>
      </c>
    </row>
    <row r="26" spans="1:19" ht="17.25" customHeight="1">
      <c r="A26" s="22" t="s">
        <v>32</v>
      </c>
      <c r="B26" s="29"/>
      <c r="C26" s="29"/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</row>
    <row r="27" spans="1:19" ht="17.25" customHeight="1">
      <c r="A27" s="22" t="s">
        <v>22</v>
      </c>
      <c r="B27" s="29">
        <f t="shared" si="5"/>
        <v>1178</v>
      </c>
      <c r="C27" s="29">
        <f t="shared" si="5"/>
        <v>955</v>
      </c>
      <c r="D27" s="6">
        <f t="shared" si="6"/>
        <v>0.23350785340314137</v>
      </c>
      <c r="E27" s="5">
        <f>E99+E172+E244</f>
        <v>457</v>
      </c>
      <c r="F27" s="5">
        <f>F99+F172+F244</f>
        <v>415</v>
      </c>
      <c r="G27" s="6">
        <f t="shared" si="7"/>
        <v>0.10120481927710843</v>
      </c>
      <c r="H27" s="5">
        <f>H99+H172+H244</f>
        <v>360</v>
      </c>
      <c r="I27" s="5">
        <f>I99+I172+I244</f>
        <v>270</v>
      </c>
      <c r="J27" s="6">
        <f t="shared" si="8"/>
        <v>0.3333333333333333</v>
      </c>
      <c r="K27" s="5">
        <f>K99+K172+K244</f>
        <v>181</v>
      </c>
      <c r="L27" s="5">
        <f>L99+L172+L244</f>
        <v>142</v>
      </c>
      <c r="M27" s="6">
        <f>(K27-L27)/L27</f>
        <v>0.2746478873239437</v>
      </c>
      <c r="N27" s="5"/>
      <c r="O27" s="5"/>
      <c r="P27" s="6"/>
      <c r="Q27" s="5">
        <f>Q99+Q172+Q244</f>
        <v>180</v>
      </c>
      <c r="R27" s="5">
        <f>R99+R172+R244</f>
        <v>128</v>
      </c>
      <c r="S27" s="6">
        <f>(Q27-R27)/R27</f>
        <v>0.40625</v>
      </c>
    </row>
    <row r="28" spans="1:19" ht="17.25" customHeight="1">
      <c r="A28" s="22" t="s">
        <v>33</v>
      </c>
      <c r="B28" s="29">
        <f>E28+H28+K28+N28+Q28</f>
        <v>0</v>
      </c>
      <c r="C28" s="29">
        <f>F28+I28+L28+O28+R28</f>
        <v>13</v>
      </c>
      <c r="D28" s="6">
        <f>(B28-C28)/C28</f>
        <v>-1</v>
      </c>
      <c r="E28" s="5">
        <f>E100+E173+E245</f>
        <v>0</v>
      </c>
      <c r="F28" s="5">
        <f>F100+F173+F245</f>
        <v>13</v>
      </c>
      <c r="G28" s="6">
        <f>(E28-F28)/F28</f>
        <v>-1</v>
      </c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</row>
    <row r="29" spans="1:19" ht="17.25" customHeight="1">
      <c r="A29" s="22" t="s">
        <v>34</v>
      </c>
      <c r="B29" s="29"/>
      <c r="C29" s="29"/>
      <c r="D29" s="6"/>
      <c r="E29" s="5"/>
      <c r="F29" s="5"/>
      <c r="G29" s="6"/>
      <c r="H29" s="5"/>
      <c r="I29" s="5"/>
      <c r="J29" s="6"/>
      <c r="K29" s="5"/>
      <c r="L29" s="5"/>
      <c r="M29" s="6"/>
      <c r="N29" s="5"/>
      <c r="O29" s="5"/>
      <c r="P29" s="6"/>
      <c r="Q29" s="5"/>
      <c r="R29" s="5"/>
      <c r="S29" s="6"/>
    </row>
    <row r="30" spans="1:19" s="15" customFormat="1" ht="17.25" customHeight="1">
      <c r="A30" s="21" t="s">
        <v>85</v>
      </c>
      <c r="B30" s="28">
        <f t="shared" si="5"/>
        <v>821</v>
      </c>
      <c r="C30" s="28">
        <f t="shared" si="5"/>
        <v>767</v>
      </c>
      <c r="D30" s="14">
        <f t="shared" si="6"/>
        <v>0.07040417209908735</v>
      </c>
      <c r="E30" s="13">
        <f aca="true" t="shared" si="14" ref="E30:F46">E102+E175+E247</f>
        <v>664</v>
      </c>
      <c r="F30" s="13">
        <f t="shared" si="14"/>
        <v>666</v>
      </c>
      <c r="G30" s="14">
        <f t="shared" si="7"/>
        <v>-0.003003003003003003</v>
      </c>
      <c r="H30" s="13">
        <f>H102+H175+H247</f>
        <v>157</v>
      </c>
      <c r="I30" s="13">
        <f>I102+I175+I247</f>
        <v>101</v>
      </c>
      <c r="J30" s="14">
        <f>(H30-I30)/I30</f>
        <v>0.5544554455445545</v>
      </c>
      <c r="K30" s="13"/>
      <c r="L30" s="13"/>
      <c r="M30" s="14"/>
      <c r="N30" s="13"/>
      <c r="O30" s="13"/>
      <c r="P30" s="14"/>
      <c r="Q30" s="13"/>
      <c r="R30" s="13"/>
      <c r="S30" s="14"/>
    </row>
    <row r="31" spans="1:19" ht="17.25" customHeight="1">
      <c r="A31" s="22" t="s">
        <v>46</v>
      </c>
      <c r="B31" s="29">
        <f t="shared" si="5"/>
        <v>90</v>
      </c>
      <c r="C31" s="29">
        <f t="shared" si="5"/>
        <v>90</v>
      </c>
      <c r="D31" s="6">
        <f t="shared" si="6"/>
        <v>0</v>
      </c>
      <c r="E31" s="5">
        <f t="shared" si="14"/>
        <v>90</v>
      </c>
      <c r="F31" s="5">
        <f t="shared" si="14"/>
        <v>90</v>
      </c>
      <c r="G31" s="6">
        <f t="shared" si="7"/>
        <v>0</v>
      </c>
      <c r="H31" s="5"/>
      <c r="I31" s="5"/>
      <c r="J31" s="6"/>
      <c r="K31" s="5"/>
      <c r="L31" s="5"/>
      <c r="M31" s="6"/>
      <c r="N31" s="5"/>
      <c r="O31" s="5"/>
      <c r="P31" s="6"/>
      <c r="Q31" s="5"/>
      <c r="R31" s="5"/>
      <c r="S31" s="6"/>
    </row>
    <row r="32" spans="1:19" ht="17.25" customHeight="1">
      <c r="A32" s="22" t="s">
        <v>36</v>
      </c>
      <c r="B32" s="29">
        <f t="shared" si="5"/>
        <v>121</v>
      </c>
      <c r="C32" s="29">
        <f t="shared" si="5"/>
        <v>104</v>
      </c>
      <c r="D32" s="6">
        <f t="shared" si="6"/>
        <v>0.16346153846153846</v>
      </c>
      <c r="E32" s="5">
        <f t="shared" si="14"/>
        <v>90</v>
      </c>
      <c r="F32" s="5">
        <f t="shared" si="14"/>
        <v>104</v>
      </c>
      <c r="G32" s="6">
        <f t="shared" si="7"/>
        <v>-0.1346153846153846</v>
      </c>
      <c r="H32" s="5">
        <f>H104+H177+H249</f>
        <v>31</v>
      </c>
      <c r="I32" s="5">
        <f>I104+I177+I249</f>
        <v>0</v>
      </c>
      <c r="J32" s="6" t="s">
        <v>93</v>
      </c>
      <c r="K32" s="5"/>
      <c r="L32" s="5"/>
      <c r="M32" s="6"/>
      <c r="N32" s="5"/>
      <c r="O32" s="5"/>
      <c r="P32" s="6"/>
      <c r="Q32" s="5"/>
      <c r="R32" s="5"/>
      <c r="S32" s="6"/>
    </row>
    <row r="33" spans="1:19" ht="17.25" customHeight="1">
      <c r="A33" s="22" t="s">
        <v>37</v>
      </c>
      <c r="B33" s="29">
        <f t="shared" si="5"/>
        <v>318</v>
      </c>
      <c r="C33" s="29">
        <f t="shared" si="5"/>
        <v>281</v>
      </c>
      <c r="D33" s="6">
        <f t="shared" si="6"/>
        <v>0.13167259786476868</v>
      </c>
      <c r="E33" s="5">
        <f t="shared" si="14"/>
        <v>192</v>
      </c>
      <c r="F33" s="5">
        <f t="shared" si="14"/>
        <v>180</v>
      </c>
      <c r="G33" s="6">
        <f t="shared" si="7"/>
        <v>0.06666666666666667</v>
      </c>
      <c r="H33" s="5">
        <f>H105+H178+H250</f>
        <v>126</v>
      </c>
      <c r="I33" s="5">
        <f>I105+I178+I250</f>
        <v>101</v>
      </c>
      <c r="J33" s="6">
        <f>(H33-I33)/I33</f>
        <v>0.24752475247524752</v>
      </c>
      <c r="K33" s="5"/>
      <c r="L33" s="5"/>
      <c r="M33" s="6"/>
      <c r="N33" s="5"/>
      <c r="O33" s="5"/>
      <c r="P33" s="6"/>
      <c r="Q33" s="5"/>
      <c r="R33" s="5"/>
      <c r="S33" s="6"/>
    </row>
    <row r="34" spans="1:19" ht="17.25" customHeight="1">
      <c r="A34" s="22" t="s">
        <v>71</v>
      </c>
      <c r="B34" s="29">
        <f t="shared" si="5"/>
        <v>90</v>
      </c>
      <c r="C34" s="29">
        <f t="shared" si="5"/>
        <v>90</v>
      </c>
      <c r="D34" s="6">
        <f t="shared" si="6"/>
        <v>0</v>
      </c>
      <c r="E34" s="5">
        <f t="shared" si="14"/>
        <v>90</v>
      </c>
      <c r="F34" s="5">
        <f t="shared" si="14"/>
        <v>90</v>
      </c>
      <c r="G34" s="6">
        <f t="shared" si="7"/>
        <v>0</v>
      </c>
      <c r="H34" s="5"/>
      <c r="I34" s="5"/>
      <c r="J34" s="6"/>
      <c r="K34" s="5"/>
      <c r="L34" s="5"/>
      <c r="M34" s="6"/>
      <c r="N34" s="5"/>
      <c r="O34" s="5"/>
      <c r="P34" s="6"/>
      <c r="Q34" s="5"/>
      <c r="R34" s="5"/>
      <c r="S34" s="6"/>
    </row>
    <row r="35" spans="1:19" ht="17.25" customHeight="1">
      <c r="A35" s="22" t="s">
        <v>55</v>
      </c>
      <c r="B35" s="29">
        <f t="shared" si="5"/>
        <v>82</v>
      </c>
      <c r="C35" s="29">
        <f t="shared" si="5"/>
        <v>74</v>
      </c>
      <c r="D35" s="6">
        <f t="shared" si="6"/>
        <v>0.10810810810810811</v>
      </c>
      <c r="E35" s="5">
        <f t="shared" si="14"/>
        <v>82</v>
      </c>
      <c r="F35" s="5">
        <f t="shared" si="14"/>
        <v>74</v>
      </c>
      <c r="G35" s="6">
        <f t="shared" si="7"/>
        <v>0.10810810810810811</v>
      </c>
      <c r="H35" s="5"/>
      <c r="I35" s="5"/>
      <c r="J35" s="6"/>
      <c r="K35" s="5"/>
      <c r="L35" s="5"/>
      <c r="M35" s="6"/>
      <c r="N35" s="5"/>
      <c r="O35" s="5"/>
      <c r="P35" s="6"/>
      <c r="Q35" s="5"/>
      <c r="R35" s="5"/>
      <c r="S35" s="6"/>
    </row>
    <row r="36" spans="1:19" ht="17.25" customHeight="1">
      <c r="A36" s="22" t="s">
        <v>74</v>
      </c>
      <c r="B36" s="29">
        <f t="shared" si="5"/>
        <v>89</v>
      </c>
      <c r="C36" s="29">
        <f t="shared" si="5"/>
        <v>90</v>
      </c>
      <c r="D36" s="6">
        <f t="shared" si="6"/>
        <v>-0.011111111111111112</v>
      </c>
      <c r="E36" s="5">
        <f t="shared" si="14"/>
        <v>89</v>
      </c>
      <c r="F36" s="5">
        <f t="shared" si="14"/>
        <v>90</v>
      </c>
      <c r="G36" s="6">
        <f t="shared" si="7"/>
        <v>-0.011111111111111112</v>
      </c>
      <c r="H36" s="5"/>
      <c r="I36" s="5"/>
      <c r="J36" s="6"/>
      <c r="K36" s="5"/>
      <c r="L36" s="5"/>
      <c r="M36" s="6"/>
      <c r="N36" s="5"/>
      <c r="O36" s="5"/>
      <c r="P36" s="6"/>
      <c r="Q36" s="5"/>
      <c r="R36" s="5"/>
      <c r="S36" s="6"/>
    </row>
    <row r="37" spans="1:19" ht="17.25" customHeight="1">
      <c r="A37" s="22" t="s">
        <v>76</v>
      </c>
      <c r="B37" s="29">
        <f t="shared" si="5"/>
        <v>31</v>
      </c>
      <c r="C37" s="29">
        <f t="shared" si="5"/>
        <v>38</v>
      </c>
      <c r="D37" s="6">
        <f t="shared" si="6"/>
        <v>-0.18421052631578946</v>
      </c>
      <c r="E37" s="5">
        <f t="shared" si="14"/>
        <v>31</v>
      </c>
      <c r="F37" s="5">
        <f t="shared" si="14"/>
        <v>38</v>
      </c>
      <c r="G37" s="6">
        <f t="shared" si="7"/>
        <v>-0.18421052631578946</v>
      </c>
      <c r="H37" s="5"/>
      <c r="I37" s="5"/>
      <c r="J37" s="6"/>
      <c r="K37" s="5"/>
      <c r="L37" s="5"/>
      <c r="M37" s="6"/>
      <c r="N37" s="5"/>
      <c r="O37" s="5"/>
      <c r="P37" s="6"/>
      <c r="Q37" s="5"/>
      <c r="R37" s="5"/>
      <c r="S37" s="6"/>
    </row>
    <row r="38" spans="1:19" s="15" customFormat="1" ht="17.25" customHeight="1">
      <c r="A38" s="21" t="s">
        <v>96</v>
      </c>
      <c r="B38" s="28">
        <f t="shared" si="5"/>
        <v>3673</v>
      </c>
      <c r="C38" s="28">
        <f t="shared" si="5"/>
        <v>3682</v>
      </c>
      <c r="D38" s="14">
        <f t="shared" si="6"/>
        <v>-0.0024443237370994023</v>
      </c>
      <c r="E38" s="13">
        <f t="shared" si="14"/>
        <v>3068</v>
      </c>
      <c r="F38" s="13">
        <f t="shared" si="14"/>
        <v>3088</v>
      </c>
      <c r="G38" s="14">
        <f t="shared" si="7"/>
        <v>-0.006476683937823834</v>
      </c>
      <c r="H38" s="13">
        <f>H110+H183+H255</f>
        <v>412</v>
      </c>
      <c r="I38" s="13">
        <f>I110+I183+I255</f>
        <v>401</v>
      </c>
      <c r="J38" s="14">
        <f>(H38-I38)/I38</f>
        <v>0.02743142144638404</v>
      </c>
      <c r="K38" s="13">
        <f>K110+K183+K255</f>
        <v>103</v>
      </c>
      <c r="L38" s="13">
        <f>L110+L183+L255</f>
        <v>103</v>
      </c>
      <c r="M38" s="14">
        <f>(K38-L38)/L38</f>
        <v>0</v>
      </c>
      <c r="N38" s="13"/>
      <c r="O38" s="13"/>
      <c r="P38" s="14"/>
      <c r="Q38" s="13">
        <f>Q110+Q183+Q255</f>
        <v>90</v>
      </c>
      <c r="R38" s="13">
        <f>R110+R183+R255</f>
        <v>90</v>
      </c>
      <c r="S38" s="14">
        <f>(Q38-R38)/R38</f>
        <v>0</v>
      </c>
    </row>
    <row r="39" spans="1:19" s="15" customFormat="1" ht="17.25" customHeight="1">
      <c r="A39" s="23" t="s">
        <v>86</v>
      </c>
      <c r="B39" s="28">
        <f t="shared" si="5"/>
        <v>1649</v>
      </c>
      <c r="C39" s="28">
        <f t="shared" si="5"/>
        <v>1753</v>
      </c>
      <c r="D39" s="14">
        <f t="shared" si="6"/>
        <v>-0.05932686822589846</v>
      </c>
      <c r="E39" s="13">
        <f t="shared" si="14"/>
        <v>1649</v>
      </c>
      <c r="F39" s="13">
        <f t="shared" si="14"/>
        <v>1753</v>
      </c>
      <c r="G39" s="14">
        <f t="shared" si="7"/>
        <v>-0.05932686822589846</v>
      </c>
      <c r="H39" s="13"/>
      <c r="I39" s="13"/>
      <c r="J39" s="14"/>
      <c r="K39" s="13"/>
      <c r="L39" s="13"/>
      <c r="M39" s="14"/>
      <c r="N39" s="13"/>
      <c r="O39" s="13"/>
      <c r="P39" s="14"/>
      <c r="Q39" s="13"/>
      <c r="R39" s="13"/>
      <c r="S39" s="14"/>
    </row>
    <row r="40" spans="1:19" ht="17.25" customHeight="1">
      <c r="A40" s="22" t="s">
        <v>47</v>
      </c>
      <c r="B40" s="29">
        <f t="shared" si="5"/>
        <v>89</v>
      </c>
      <c r="C40" s="29">
        <f t="shared" si="5"/>
        <v>180</v>
      </c>
      <c r="D40" s="6">
        <f t="shared" si="6"/>
        <v>-0.5055555555555555</v>
      </c>
      <c r="E40" s="5">
        <f t="shared" si="14"/>
        <v>89</v>
      </c>
      <c r="F40" s="5">
        <f t="shared" si="14"/>
        <v>180</v>
      </c>
      <c r="G40" s="6">
        <f t="shared" si="7"/>
        <v>-0.5055555555555555</v>
      </c>
      <c r="H40" s="5"/>
      <c r="I40" s="5"/>
      <c r="J40" s="6"/>
      <c r="K40" s="5"/>
      <c r="L40" s="5"/>
      <c r="M40" s="6"/>
      <c r="N40" s="5"/>
      <c r="O40" s="5"/>
      <c r="P40" s="6"/>
      <c r="Q40" s="5"/>
      <c r="R40" s="5"/>
      <c r="S40" s="6"/>
    </row>
    <row r="41" spans="1:19" ht="17.25" customHeight="1">
      <c r="A41" s="22" t="s">
        <v>48</v>
      </c>
      <c r="B41" s="29">
        <f t="shared" si="5"/>
        <v>175</v>
      </c>
      <c r="C41" s="29">
        <f t="shared" si="5"/>
        <v>180</v>
      </c>
      <c r="D41" s="6">
        <f t="shared" si="6"/>
        <v>-0.027777777777777776</v>
      </c>
      <c r="E41" s="5">
        <f t="shared" si="14"/>
        <v>175</v>
      </c>
      <c r="F41" s="5">
        <f t="shared" si="14"/>
        <v>180</v>
      </c>
      <c r="G41" s="6">
        <f t="shared" si="7"/>
        <v>-0.027777777777777776</v>
      </c>
      <c r="H41" s="5"/>
      <c r="I41" s="5"/>
      <c r="J41" s="6"/>
      <c r="K41" s="5"/>
      <c r="L41" s="5"/>
      <c r="M41" s="6"/>
      <c r="N41" s="5"/>
      <c r="O41" s="5"/>
      <c r="P41" s="6"/>
      <c r="Q41" s="5"/>
      <c r="R41" s="5"/>
      <c r="S41" s="6"/>
    </row>
    <row r="42" spans="1:19" ht="17.25" customHeight="1">
      <c r="A42" s="22" t="s">
        <v>49</v>
      </c>
      <c r="B42" s="29">
        <f t="shared" si="5"/>
        <v>270</v>
      </c>
      <c r="C42" s="29">
        <f t="shared" si="5"/>
        <v>270</v>
      </c>
      <c r="D42" s="6">
        <f t="shared" si="6"/>
        <v>0</v>
      </c>
      <c r="E42" s="5">
        <f t="shared" si="14"/>
        <v>270</v>
      </c>
      <c r="F42" s="5">
        <f t="shared" si="14"/>
        <v>270</v>
      </c>
      <c r="G42" s="6">
        <f t="shared" si="7"/>
        <v>0</v>
      </c>
      <c r="H42" s="5"/>
      <c r="I42" s="5"/>
      <c r="J42" s="6"/>
      <c r="K42" s="5"/>
      <c r="L42" s="5"/>
      <c r="M42" s="6"/>
      <c r="N42" s="5"/>
      <c r="O42" s="5"/>
      <c r="P42" s="6"/>
      <c r="Q42" s="5"/>
      <c r="R42" s="5"/>
      <c r="S42" s="6"/>
    </row>
    <row r="43" spans="1:19" ht="17.25" customHeight="1">
      <c r="A43" s="22" t="s">
        <v>59</v>
      </c>
      <c r="B43" s="29">
        <f t="shared" si="5"/>
        <v>38</v>
      </c>
      <c r="C43" s="29">
        <f t="shared" si="5"/>
        <v>39</v>
      </c>
      <c r="D43" s="6">
        <f t="shared" si="6"/>
        <v>-0.02564102564102564</v>
      </c>
      <c r="E43" s="5">
        <f t="shared" si="14"/>
        <v>38</v>
      </c>
      <c r="F43" s="5">
        <f t="shared" si="14"/>
        <v>39</v>
      </c>
      <c r="G43" s="6">
        <f t="shared" si="7"/>
        <v>-0.02564102564102564</v>
      </c>
      <c r="H43" s="5"/>
      <c r="I43" s="5"/>
      <c r="J43" s="6"/>
      <c r="K43" s="5"/>
      <c r="L43" s="5"/>
      <c r="M43" s="6"/>
      <c r="N43" s="5"/>
      <c r="O43" s="5"/>
      <c r="P43" s="6"/>
      <c r="Q43" s="5"/>
      <c r="R43" s="5"/>
      <c r="S43" s="6"/>
    </row>
    <row r="44" spans="1:19" ht="17.25" customHeight="1">
      <c r="A44" s="22" t="s">
        <v>24</v>
      </c>
      <c r="B44" s="29">
        <f t="shared" si="5"/>
        <v>270</v>
      </c>
      <c r="C44" s="29">
        <f t="shared" si="5"/>
        <v>271</v>
      </c>
      <c r="D44" s="6">
        <f t="shared" si="6"/>
        <v>-0.0036900369003690036</v>
      </c>
      <c r="E44" s="5">
        <f t="shared" si="14"/>
        <v>270</v>
      </c>
      <c r="F44" s="5">
        <f t="shared" si="14"/>
        <v>271</v>
      </c>
      <c r="G44" s="6">
        <f t="shared" si="7"/>
        <v>-0.0036900369003690036</v>
      </c>
      <c r="H44" s="5"/>
      <c r="I44" s="5"/>
      <c r="J44" s="6"/>
      <c r="K44" s="5"/>
      <c r="L44" s="5"/>
      <c r="M44" s="6"/>
      <c r="N44" s="5"/>
      <c r="O44" s="5"/>
      <c r="P44" s="6"/>
      <c r="Q44" s="5"/>
      <c r="R44" s="5"/>
      <c r="S44" s="6"/>
    </row>
    <row r="45" spans="1:19" ht="17.25" customHeight="1">
      <c r="A45" s="22" t="s">
        <v>25</v>
      </c>
      <c r="B45" s="29">
        <f t="shared" si="5"/>
        <v>807</v>
      </c>
      <c r="C45" s="29">
        <f t="shared" si="5"/>
        <v>813</v>
      </c>
      <c r="D45" s="6">
        <f t="shared" si="6"/>
        <v>-0.007380073800738007</v>
      </c>
      <c r="E45" s="5">
        <f t="shared" si="14"/>
        <v>807</v>
      </c>
      <c r="F45" s="5">
        <f t="shared" si="14"/>
        <v>813</v>
      </c>
      <c r="G45" s="6">
        <f t="shared" si="7"/>
        <v>-0.007380073800738007</v>
      </c>
      <c r="H45" s="5"/>
      <c r="I45" s="5"/>
      <c r="J45" s="6"/>
      <c r="K45" s="5"/>
      <c r="L45" s="5"/>
      <c r="M45" s="6"/>
      <c r="N45" s="5"/>
      <c r="O45" s="5"/>
      <c r="P45" s="6"/>
      <c r="Q45" s="5"/>
      <c r="R45" s="5"/>
      <c r="S45" s="6"/>
    </row>
    <row r="46" spans="1:19" s="15" customFormat="1" ht="17.25" customHeight="1">
      <c r="A46" s="21" t="s">
        <v>87</v>
      </c>
      <c r="B46" s="28">
        <f t="shared" si="5"/>
        <v>923</v>
      </c>
      <c r="C46" s="28">
        <f t="shared" si="5"/>
        <v>878</v>
      </c>
      <c r="D46" s="14">
        <f t="shared" si="6"/>
        <v>0.05125284738041002</v>
      </c>
      <c r="E46" s="13">
        <f t="shared" si="14"/>
        <v>318</v>
      </c>
      <c r="F46" s="13">
        <f t="shared" si="14"/>
        <v>284</v>
      </c>
      <c r="G46" s="14">
        <f t="shared" si="7"/>
        <v>0.11971830985915492</v>
      </c>
      <c r="H46" s="13">
        <f aca="true" t="shared" si="15" ref="H46:I48">H118+H191+H263</f>
        <v>412</v>
      </c>
      <c r="I46" s="13">
        <f t="shared" si="15"/>
        <v>401</v>
      </c>
      <c r="J46" s="14">
        <f>(H46-I46)/I46</f>
        <v>0.02743142144638404</v>
      </c>
      <c r="K46" s="13">
        <f>K118+K191+K263</f>
        <v>103</v>
      </c>
      <c r="L46" s="13">
        <f>L118+L191+L263</f>
        <v>103</v>
      </c>
      <c r="M46" s="14">
        <f>(K46-L46)/L46</f>
        <v>0</v>
      </c>
      <c r="N46" s="13"/>
      <c r="O46" s="13"/>
      <c r="P46" s="14"/>
      <c r="Q46" s="13">
        <f>Q118+Q191+Q263</f>
        <v>90</v>
      </c>
      <c r="R46" s="13">
        <f>R118+R191+R263</f>
        <v>90</v>
      </c>
      <c r="S46" s="14">
        <f>(Q46-R46)/R46</f>
        <v>0</v>
      </c>
    </row>
    <row r="47" spans="1:19" ht="17.25" customHeight="1">
      <c r="A47" s="22" t="s">
        <v>97</v>
      </c>
      <c r="B47" s="29">
        <f aca="true" t="shared" si="16" ref="B47:C49">E47+H47+K47+N47+Q47</f>
        <v>129</v>
      </c>
      <c r="C47" s="29">
        <f t="shared" si="16"/>
        <v>130</v>
      </c>
      <c r="D47" s="6">
        <f t="shared" si="6"/>
        <v>-0.007692307692307693</v>
      </c>
      <c r="E47" s="5">
        <f aca="true" t="shared" si="17" ref="E47:F70">E119+E192+E264</f>
        <v>26</v>
      </c>
      <c r="F47" s="5">
        <f t="shared" si="17"/>
        <v>26</v>
      </c>
      <c r="G47" s="6">
        <f t="shared" si="7"/>
        <v>0</v>
      </c>
      <c r="H47" s="5">
        <f t="shared" si="15"/>
        <v>103</v>
      </c>
      <c r="I47" s="5">
        <f t="shared" si="15"/>
        <v>104</v>
      </c>
      <c r="J47" s="6">
        <f>(H47-I47)/I47</f>
        <v>-0.009615384615384616</v>
      </c>
      <c r="K47" s="5"/>
      <c r="L47" s="5"/>
      <c r="M47" s="14"/>
      <c r="N47" s="5"/>
      <c r="O47" s="5"/>
      <c r="P47" s="14"/>
      <c r="Q47" s="5"/>
      <c r="R47" s="5"/>
      <c r="S47" s="14"/>
    </row>
    <row r="48" spans="1:19" s="15" customFormat="1" ht="17.25" customHeight="1">
      <c r="A48" s="22" t="s">
        <v>98</v>
      </c>
      <c r="B48" s="29">
        <f t="shared" si="16"/>
        <v>39</v>
      </c>
      <c r="C48" s="29">
        <f t="shared" si="16"/>
        <v>39</v>
      </c>
      <c r="D48" s="6">
        <f>(B48-C48)/C48</f>
        <v>0</v>
      </c>
      <c r="E48" s="5"/>
      <c r="F48" s="5"/>
      <c r="G48" s="14"/>
      <c r="H48" s="5">
        <f t="shared" si="15"/>
        <v>39</v>
      </c>
      <c r="I48" s="5">
        <f t="shared" si="15"/>
        <v>39</v>
      </c>
      <c r="J48" s="6">
        <f>(H48-I48)/I48</f>
        <v>0</v>
      </c>
      <c r="K48" s="5"/>
      <c r="L48" s="5"/>
      <c r="M48" s="14"/>
      <c r="N48" s="5"/>
      <c r="O48" s="5"/>
      <c r="P48" s="14"/>
      <c r="Q48" s="5"/>
      <c r="R48" s="5"/>
      <c r="S48" s="14"/>
    </row>
    <row r="49" spans="1:19" s="15" customFormat="1" ht="17.25" customHeight="1">
      <c r="A49" s="22" t="s">
        <v>103</v>
      </c>
      <c r="B49" s="29">
        <f t="shared" si="16"/>
        <v>23</v>
      </c>
      <c r="C49" s="29">
        <f t="shared" si="16"/>
        <v>0</v>
      </c>
      <c r="D49" s="6" t="s">
        <v>93</v>
      </c>
      <c r="E49" s="5">
        <f t="shared" si="17"/>
        <v>23</v>
      </c>
      <c r="F49" s="5">
        <f t="shared" si="17"/>
        <v>0</v>
      </c>
      <c r="G49" s="6" t="s">
        <v>93</v>
      </c>
      <c r="H49" s="5"/>
      <c r="I49" s="5"/>
      <c r="J49" s="6"/>
      <c r="K49" s="5"/>
      <c r="L49" s="5"/>
      <c r="M49" s="14"/>
      <c r="N49" s="5"/>
      <c r="O49" s="5"/>
      <c r="P49" s="14"/>
      <c r="Q49" s="5"/>
      <c r="R49" s="5"/>
      <c r="S49" s="14"/>
    </row>
    <row r="50" spans="1:19" ht="17.25" customHeight="1">
      <c r="A50" s="22" t="s">
        <v>4</v>
      </c>
      <c r="B50" s="29">
        <f t="shared" si="5"/>
        <v>720</v>
      </c>
      <c r="C50" s="29">
        <f t="shared" si="5"/>
        <v>696</v>
      </c>
      <c r="D50" s="6">
        <f aca="true" t="shared" si="18" ref="D50:D56">(B50-C50)/C50</f>
        <v>0.034482758620689655</v>
      </c>
      <c r="E50" s="5">
        <f t="shared" si="17"/>
        <v>257</v>
      </c>
      <c r="F50" s="5">
        <f t="shared" si="17"/>
        <v>245</v>
      </c>
      <c r="G50" s="6">
        <f aca="true" t="shared" si="19" ref="G50:G56">(E50-F50)/F50</f>
        <v>0.04897959183673469</v>
      </c>
      <c r="H50" s="5">
        <f>H122+H195+H267</f>
        <v>270</v>
      </c>
      <c r="I50" s="5">
        <f>I122+I195+I267</f>
        <v>258</v>
      </c>
      <c r="J50" s="6">
        <f>(H50-I50)/I50</f>
        <v>0.046511627906976744</v>
      </c>
      <c r="K50" s="5">
        <f>K122+K195+K267</f>
        <v>103</v>
      </c>
      <c r="L50" s="5">
        <f>L122+L195+L267</f>
        <v>103</v>
      </c>
      <c r="M50" s="6">
        <f>(K50-L50)/L50</f>
        <v>0</v>
      </c>
      <c r="N50" s="5"/>
      <c r="O50" s="5"/>
      <c r="P50" s="6"/>
      <c r="Q50" s="5">
        <f>Q122+Q195+Q267</f>
        <v>90</v>
      </c>
      <c r="R50" s="5">
        <f>R122+R195+R267</f>
        <v>90</v>
      </c>
      <c r="S50" s="6">
        <f>(Q50-R50)/R50</f>
        <v>0</v>
      </c>
    </row>
    <row r="51" spans="1:19" ht="17.25" customHeight="1">
      <c r="A51" s="22" t="s">
        <v>99</v>
      </c>
      <c r="B51" s="29">
        <f>E51+H51+K51+N51+Q51</f>
        <v>12</v>
      </c>
      <c r="C51" s="29">
        <f>F51+I51+L51+O51+R51</f>
        <v>13</v>
      </c>
      <c r="D51" s="6">
        <f t="shared" si="18"/>
        <v>-0.07692307692307693</v>
      </c>
      <c r="E51" s="5">
        <f t="shared" si="17"/>
        <v>12</v>
      </c>
      <c r="F51" s="5">
        <f t="shared" si="17"/>
        <v>13</v>
      </c>
      <c r="G51" s="6">
        <f t="shared" si="19"/>
        <v>-0.07692307692307693</v>
      </c>
      <c r="H51" s="5"/>
      <c r="I51" s="5"/>
      <c r="J51" s="14"/>
      <c r="K51" s="5"/>
      <c r="L51" s="5"/>
      <c r="M51" s="14"/>
      <c r="N51" s="5"/>
      <c r="O51" s="5"/>
      <c r="P51" s="14"/>
      <c r="Q51" s="5"/>
      <c r="R51" s="5"/>
      <c r="S51" s="14"/>
    </row>
    <row r="52" spans="1:19" ht="17.25" customHeight="1">
      <c r="A52" s="21" t="s">
        <v>88</v>
      </c>
      <c r="B52" s="28">
        <f t="shared" si="5"/>
        <v>383</v>
      </c>
      <c r="C52" s="28">
        <f t="shared" si="5"/>
        <v>450</v>
      </c>
      <c r="D52" s="14">
        <f t="shared" si="18"/>
        <v>-0.14888888888888888</v>
      </c>
      <c r="E52" s="13">
        <f t="shared" si="17"/>
        <v>383</v>
      </c>
      <c r="F52" s="13">
        <f t="shared" si="17"/>
        <v>450</v>
      </c>
      <c r="G52" s="14">
        <f t="shared" si="19"/>
        <v>-0.14888888888888888</v>
      </c>
      <c r="H52" s="16"/>
      <c r="I52" s="16"/>
      <c r="J52" s="14"/>
      <c r="K52" s="16"/>
      <c r="L52" s="16"/>
      <c r="M52" s="14"/>
      <c r="N52" s="16"/>
      <c r="O52" s="16"/>
      <c r="P52" s="14"/>
      <c r="Q52" s="16"/>
      <c r="R52" s="16"/>
      <c r="S52" s="14"/>
    </row>
    <row r="53" spans="1:19" ht="17.25" customHeight="1">
      <c r="A53" s="22" t="s">
        <v>101</v>
      </c>
      <c r="B53" s="29">
        <f>E53+H53+K53+N53+Q53</f>
        <v>83</v>
      </c>
      <c r="C53" s="29">
        <f>F53+I53+L53+O53+R53</f>
        <v>29</v>
      </c>
      <c r="D53" s="6">
        <f t="shared" si="18"/>
        <v>1.8620689655172413</v>
      </c>
      <c r="E53" s="5">
        <f t="shared" si="17"/>
        <v>83</v>
      </c>
      <c r="F53" s="5">
        <f t="shared" si="17"/>
        <v>29</v>
      </c>
      <c r="G53" s="6">
        <f t="shared" si="19"/>
        <v>1.8620689655172413</v>
      </c>
      <c r="H53" s="16"/>
      <c r="I53" s="16"/>
      <c r="J53" s="14"/>
      <c r="K53" s="16"/>
      <c r="L53" s="16"/>
      <c r="M53" s="14"/>
      <c r="N53" s="16"/>
      <c r="O53" s="16"/>
      <c r="P53" s="14"/>
      <c r="Q53" s="16"/>
      <c r="R53" s="16"/>
      <c r="S53" s="14"/>
    </row>
    <row r="54" spans="1:19" s="15" customFormat="1" ht="17.25" customHeight="1">
      <c r="A54" s="22" t="s">
        <v>40</v>
      </c>
      <c r="B54" s="29">
        <f t="shared" si="5"/>
        <v>222</v>
      </c>
      <c r="C54" s="29">
        <f t="shared" si="5"/>
        <v>290</v>
      </c>
      <c r="D54" s="6">
        <f t="shared" si="18"/>
        <v>-0.23448275862068965</v>
      </c>
      <c r="E54" s="5">
        <f t="shared" si="17"/>
        <v>222</v>
      </c>
      <c r="F54" s="5">
        <f t="shared" si="17"/>
        <v>290</v>
      </c>
      <c r="G54" s="6">
        <f t="shared" si="19"/>
        <v>-0.23448275862068965</v>
      </c>
      <c r="H54" s="7"/>
      <c r="I54" s="7"/>
      <c r="J54" s="6"/>
      <c r="K54" s="7"/>
      <c r="L54" s="7"/>
      <c r="M54" s="6"/>
      <c r="N54" s="7"/>
      <c r="O54" s="7"/>
      <c r="P54" s="6"/>
      <c r="Q54" s="7"/>
      <c r="R54" s="7"/>
      <c r="S54" s="6"/>
    </row>
    <row r="55" spans="1:19" ht="17.25" customHeight="1">
      <c r="A55" s="22" t="s">
        <v>44</v>
      </c>
      <c r="B55" s="29">
        <f t="shared" si="5"/>
        <v>53</v>
      </c>
      <c r="C55" s="29">
        <f t="shared" si="5"/>
        <v>66</v>
      </c>
      <c r="D55" s="6">
        <f t="shared" si="18"/>
        <v>-0.19696969696969696</v>
      </c>
      <c r="E55" s="5">
        <f t="shared" si="17"/>
        <v>53</v>
      </c>
      <c r="F55" s="5">
        <f t="shared" si="17"/>
        <v>66</v>
      </c>
      <c r="G55" s="6">
        <f t="shared" si="19"/>
        <v>-0.19696969696969696</v>
      </c>
      <c r="H55" s="7"/>
      <c r="I55" s="7"/>
      <c r="J55" s="6"/>
      <c r="K55" s="7"/>
      <c r="L55" s="7"/>
      <c r="M55" s="6"/>
      <c r="N55" s="7"/>
      <c r="O55" s="7"/>
      <c r="P55" s="6"/>
      <c r="Q55" s="7"/>
      <c r="R55" s="7"/>
      <c r="S55" s="6"/>
    </row>
    <row r="56" spans="1:19" ht="17.25" customHeight="1">
      <c r="A56" s="22" t="s">
        <v>42</v>
      </c>
      <c r="B56" s="29">
        <f t="shared" si="5"/>
        <v>25</v>
      </c>
      <c r="C56" s="29">
        <f t="shared" si="5"/>
        <v>65</v>
      </c>
      <c r="D56" s="6">
        <f t="shared" si="18"/>
        <v>-0.6153846153846154</v>
      </c>
      <c r="E56" s="5">
        <f t="shared" si="17"/>
        <v>25</v>
      </c>
      <c r="F56" s="5">
        <f t="shared" si="17"/>
        <v>65</v>
      </c>
      <c r="G56" s="6">
        <f t="shared" si="19"/>
        <v>-0.6153846153846154</v>
      </c>
      <c r="H56" s="7"/>
      <c r="I56" s="7"/>
      <c r="J56" s="14"/>
      <c r="K56" s="7"/>
      <c r="L56" s="7"/>
      <c r="M56" s="14"/>
      <c r="N56" s="7"/>
      <c r="O56" s="7"/>
      <c r="P56" s="14"/>
      <c r="Q56" s="7"/>
      <c r="R56" s="7"/>
      <c r="S56" s="14"/>
    </row>
    <row r="57" spans="1:19" ht="17.25" customHeight="1">
      <c r="A57" s="21" t="s">
        <v>89</v>
      </c>
      <c r="B57" s="28">
        <f t="shared" si="5"/>
        <v>420</v>
      </c>
      <c r="C57" s="28">
        <f t="shared" si="5"/>
        <v>355</v>
      </c>
      <c r="D57" s="14">
        <f aca="true" t="shared" si="20" ref="D57:D70">(B57-C57)/C57</f>
        <v>0.18309859154929578</v>
      </c>
      <c r="E57" s="13">
        <f t="shared" si="17"/>
        <v>420</v>
      </c>
      <c r="F57" s="13">
        <f t="shared" si="17"/>
        <v>355</v>
      </c>
      <c r="G57" s="14">
        <f aca="true" t="shared" si="21" ref="G57:G70">(E57-F57)/F57</f>
        <v>0.18309859154929578</v>
      </c>
      <c r="H57" s="16"/>
      <c r="I57" s="16"/>
      <c r="J57" s="14"/>
      <c r="K57" s="16"/>
      <c r="L57" s="16"/>
      <c r="M57" s="14"/>
      <c r="N57" s="16"/>
      <c r="O57" s="16"/>
      <c r="P57" s="14"/>
      <c r="Q57" s="16"/>
      <c r="R57" s="16"/>
      <c r="S57" s="14"/>
    </row>
    <row r="58" spans="1:19" ht="17.25" customHeight="1">
      <c r="A58" s="22" t="s">
        <v>8</v>
      </c>
      <c r="B58" s="29">
        <f t="shared" si="5"/>
        <v>81</v>
      </c>
      <c r="C58" s="29">
        <f t="shared" si="5"/>
        <v>79</v>
      </c>
      <c r="D58" s="6">
        <f t="shared" si="20"/>
        <v>0.02531645569620253</v>
      </c>
      <c r="E58" s="5">
        <f t="shared" si="17"/>
        <v>81</v>
      </c>
      <c r="F58" s="5">
        <f t="shared" si="17"/>
        <v>79</v>
      </c>
      <c r="G58" s="6">
        <f t="shared" si="21"/>
        <v>0.02531645569620253</v>
      </c>
      <c r="H58" s="7"/>
      <c r="I58" s="7"/>
      <c r="J58" s="6"/>
      <c r="K58" s="7"/>
      <c r="L58" s="7"/>
      <c r="M58" s="6"/>
      <c r="N58" s="7"/>
      <c r="O58" s="7"/>
      <c r="P58" s="6"/>
      <c r="Q58" s="7"/>
      <c r="R58" s="7"/>
      <c r="S58" s="6"/>
    </row>
    <row r="59" spans="1:19" s="15" customFormat="1" ht="17.25" customHeight="1">
      <c r="A59" s="22" t="s">
        <v>53</v>
      </c>
      <c r="B59" s="29">
        <f t="shared" si="5"/>
        <v>87</v>
      </c>
      <c r="C59" s="29">
        <f t="shared" si="5"/>
        <v>39</v>
      </c>
      <c r="D59" s="6">
        <f t="shared" si="20"/>
        <v>1.2307692307692308</v>
      </c>
      <c r="E59" s="5">
        <f t="shared" si="17"/>
        <v>87</v>
      </c>
      <c r="F59" s="5">
        <f t="shared" si="17"/>
        <v>39</v>
      </c>
      <c r="G59" s="6">
        <f t="shared" si="21"/>
        <v>1.2307692307692308</v>
      </c>
      <c r="H59" s="7"/>
      <c r="I59" s="7"/>
      <c r="J59" s="6"/>
      <c r="K59" s="7"/>
      <c r="L59" s="7"/>
      <c r="M59" s="6"/>
      <c r="N59" s="7"/>
      <c r="O59" s="7"/>
      <c r="P59" s="6"/>
      <c r="Q59" s="7"/>
      <c r="R59" s="7"/>
      <c r="S59" s="6"/>
    </row>
    <row r="60" spans="1:19" ht="17.25" customHeight="1">
      <c r="A60" s="22" t="s">
        <v>63</v>
      </c>
      <c r="B60" s="29">
        <f t="shared" si="5"/>
        <v>38</v>
      </c>
      <c r="C60" s="29">
        <f t="shared" si="5"/>
        <v>32</v>
      </c>
      <c r="D60" s="6">
        <f t="shared" si="20"/>
        <v>0.1875</v>
      </c>
      <c r="E60" s="5">
        <f t="shared" si="17"/>
        <v>38</v>
      </c>
      <c r="F60" s="5">
        <f t="shared" si="17"/>
        <v>32</v>
      </c>
      <c r="G60" s="6">
        <f t="shared" si="21"/>
        <v>0.1875</v>
      </c>
      <c r="H60" s="7"/>
      <c r="I60" s="7"/>
      <c r="J60" s="6"/>
      <c r="K60" s="7"/>
      <c r="L60" s="7"/>
      <c r="M60" s="6"/>
      <c r="N60" s="7"/>
      <c r="O60" s="7"/>
      <c r="P60" s="6"/>
      <c r="Q60" s="7"/>
      <c r="R60" s="7"/>
      <c r="S60" s="6"/>
    </row>
    <row r="61" spans="1:19" ht="17.25" customHeight="1">
      <c r="A61" s="22" t="s">
        <v>60</v>
      </c>
      <c r="B61" s="29">
        <f t="shared" si="5"/>
        <v>214</v>
      </c>
      <c r="C61" s="29">
        <f t="shared" si="5"/>
        <v>205</v>
      </c>
      <c r="D61" s="6">
        <f t="shared" si="20"/>
        <v>0.04390243902439024</v>
      </c>
      <c r="E61" s="5">
        <f t="shared" si="17"/>
        <v>214</v>
      </c>
      <c r="F61" s="5">
        <f t="shared" si="17"/>
        <v>205</v>
      </c>
      <c r="G61" s="6">
        <f t="shared" si="21"/>
        <v>0.04390243902439024</v>
      </c>
      <c r="H61" s="7"/>
      <c r="I61" s="7"/>
      <c r="J61" s="6"/>
      <c r="K61" s="7"/>
      <c r="L61" s="7"/>
      <c r="M61" s="6"/>
      <c r="N61" s="7"/>
      <c r="O61" s="7"/>
      <c r="P61" s="6"/>
      <c r="Q61" s="7"/>
      <c r="R61" s="7"/>
      <c r="S61" s="6"/>
    </row>
    <row r="62" spans="1:19" ht="17.25" customHeight="1">
      <c r="A62" s="21" t="s">
        <v>90</v>
      </c>
      <c r="B62" s="28">
        <f t="shared" si="5"/>
        <v>298</v>
      </c>
      <c r="C62" s="28">
        <f t="shared" si="5"/>
        <v>246</v>
      </c>
      <c r="D62" s="14">
        <f t="shared" si="20"/>
        <v>0.21138211382113822</v>
      </c>
      <c r="E62" s="5">
        <f t="shared" si="17"/>
        <v>298</v>
      </c>
      <c r="F62" s="5">
        <f t="shared" si="17"/>
        <v>246</v>
      </c>
      <c r="G62" s="14">
        <f t="shared" si="21"/>
        <v>0.21138211382113822</v>
      </c>
      <c r="H62" s="16"/>
      <c r="I62" s="16"/>
      <c r="J62" s="14"/>
      <c r="K62" s="16"/>
      <c r="L62" s="16"/>
      <c r="M62" s="14"/>
      <c r="N62" s="16"/>
      <c r="O62" s="16"/>
      <c r="P62" s="14"/>
      <c r="Q62" s="16"/>
      <c r="R62" s="16"/>
      <c r="S62" s="14"/>
    </row>
    <row r="63" spans="1:19" ht="17.25" customHeight="1">
      <c r="A63" s="22" t="s">
        <v>9</v>
      </c>
      <c r="B63" s="29">
        <f t="shared" si="5"/>
        <v>13</v>
      </c>
      <c r="C63" s="29">
        <f t="shared" si="5"/>
        <v>13</v>
      </c>
      <c r="D63" s="6">
        <f t="shared" si="20"/>
        <v>0</v>
      </c>
      <c r="E63" s="5">
        <f t="shared" si="17"/>
        <v>13</v>
      </c>
      <c r="F63" s="5">
        <f t="shared" si="17"/>
        <v>13</v>
      </c>
      <c r="G63" s="6">
        <f t="shared" si="21"/>
        <v>0</v>
      </c>
      <c r="H63" s="7"/>
      <c r="I63" s="7"/>
      <c r="J63" s="6"/>
      <c r="K63" s="7"/>
      <c r="L63" s="7"/>
      <c r="M63" s="6"/>
      <c r="N63" s="7"/>
      <c r="O63" s="7"/>
      <c r="P63" s="6"/>
      <c r="Q63" s="7"/>
      <c r="R63" s="7"/>
      <c r="S63" s="6"/>
    </row>
    <row r="64" spans="1:19" ht="17.25" customHeight="1">
      <c r="A64" s="22" t="s">
        <v>10</v>
      </c>
      <c r="B64" s="29">
        <f t="shared" si="5"/>
        <v>12</v>
      </c>
      <c r="C64" s="29">
        <f t="shared" si="5"/>
        <v>13</v>
      </c>
      <c r="D64" s="6">
        <f t="shared" si="20"/>
        <v>-0.07692307692307693</v>
      </c>
      <c r="E64" s="5">
        <f t="shared" si="17"/>
        <v>12</v>
      </c>
      <c r="F64" s="5">
        <f t="shared" si="17"/>
        <v>13</v>
      </c>
      <c r="G64" s="6">
        <f t="shared" si="21"/>
        <v>-0.07692307692307693</v>
      </c>
      <c r="H64" s="7"/>
      <c r="I64" s="7"/>
      <c r="J64" s="6"/>
      <c r="K64" s="7"/>
      <c r="L64" s="7"/>
      <c r="M64" s="6"/>
      <c r="N64" s="7"/>
      <c r="O64" s="7"/>
      <c r="P64" s="6"/>
      <c r="Q64" s="7"/>
      <c r="R64" s="7"/>
      <c r="S64" s="6"/>
    </row>
    <row r="65" spans="1:19" ht="17.25" customHeight="1">
      <c r="A65" s="22" t="s">
        <v>70</v>
      </c>
      <c r="B65" s="29">
        <f t="shared" si="5"/>
        <v>90</v>
      </c>
      <c r="C65" s="29">
        <f t="shared" si="5"/>
        <v>90</v>
      </c>
      <c r="D65" s="6">
        <f t="shared" si="20"/>
        <v>0</v>
      </c>
      <c r="E65" s="5">
        <f t="shared" si="17"/>
        <v>90</v>
      </c>
      <c r="F65" s="5">
        <f t="shared" si="17"/>
        <v>90</v>
      </c>
      <c r="G65" s="6">
        <f t="shared" si="21"/>
        <v>0</v>
      </c>
      <c r="H65" s="7"/>
      <c r="I65" s="7"/>
      <c r="J65" s="6"/>
      <c r="K65" s="7"/>
      <c r="L65" s="7"/>
      <c r="M65" s="6"/>
      <c r="N65" s="7"/>
      <c r="O65" s="7"/>
      <c r="P65" s="6"/>
      <c r="Q65" s="7"/>
      <c r="R65" s="7"/>
      <c r="S65" s="6"/>
    </row>
    <row r="66" spans="1:19" ht="17.25" customHeight="1">
      <c r="A66" s="22" t="s">
        <v>73</v>
      </c>
      <c r="B66" s="29">
        <f t="shared" si="5"/>
        <v>38</v>
      </c>
      <c r="C66" s="29">
        <f t="shared" si="5"/>
        <v>39</v>
      </c>
      <c r="D66" s="6">
        <f t="shared" si="20"/>
        <v>-0.02564102564102564</v>
      </c>
      <c r="E66" s="5">
        <f t="shared" si="17"/>
        <v>38</v>
      </c>
      <c r="F66" s="5">
        <f t="shared" si="17"/>
        <v>39</v>
      </c>
      <c r="G66" s="6">
        <f t="shared" si="21"/>
        <v>-0.02564102564102564</v>
      </c>
      <c r="H66" s="7"/>
      <c r="I66" s="7"/>
      <c r="J66" s="6"/>
      <c r="K66" s="7"/>
      <c r="L66" s="7"/>
      <c r="M66" s="6"/>
      <c r="N66" s="7"/>
      <c r="O66" s="7"/>
      <c r="P66" s="6"/>
      <c r="Q66" s="7"/>
      <c r="R66" s="7"/>
      <c r="S66" s="6"/>
    </row>
    <row r="67" spans="1:19" ht="17.25" customHeight="1">
      <c r="A67" s="22" t="s">
        <v>54</v>
      </c>
      <c r="B67" s="29">
        <f t="shared" si="5"/>
        <v>90</v>
      </c>
      <c r="C67" s="29">
        <f t="shared" si="5"/>
        <v>38</v>
      </c>
      <c r="D67" s="6">
        <f t="shared" si="20"/>
        <v>1.368421052631579</v>
      </c>
      <c r="E67" s="5">
        <f t="shared" si="17"/>
        <v>90</v>
      </c>
      <c r="F67" s="5">
        <f t="shared" si="17"/>
        <v>38</v>
      </c>
      <c r="G67" s="6">
        <f t="shared" si="21"/>
        <v>1.368421052631579</v>
      </c>
      <c r="H67" s="7"/>
      <c r="I67" s="7"/>
      <c r="J67" s="6"/>
      <c r="K67" s="7"/>
      <c r="L67" s="7"/>
      <c r="M67" s="6"/>
      <c r="N67" s="7"/>
      <c r="O67" s="7"/>
      <c r="P67" s="6"/>
      <c r="Q67" s="7"/>
      <c r="R67" s="7"/>
      <c r="S67" s="6"/>
    </row>
    <row r="68" spans="1:19" ht="17.25" customHeight="1">
      <c r="A68" s="22" t="s">
        <v>11</v>
      </c>
      <c r="B68" s="29">
        <f t="shared" si="5"/>
        <v>13</v>
      </c>
      <c r="C68" s="29">
        <f t="shared" si="5"/>
        <v>13</v>
      </c>
      <c r="D68" s="6">
        <f t="shared" si="20"/>
        <v>0</v>
      </c>
      <c r="E68" s="5">
        <f t="shared" si="17"/>
        <v>13</v>
      </c>
      <c r="F68" s="5">
        <f t="shared" si="17"/>
        <v>13</v>
      </c>
      <c r="G68" s="6">
        <f t="shared" si="21"/>
        <v>0</v>
      </c>
      <c r="H68" s="7"/>
      <c r="I68" s="7"/>
      <c r="J68" s="6"/>
      <c r="K68" s="7"/>
      <c r="L68" s="7"/>
      <c r="M68" s="6"/>
      <c r="N68" s="7"/>
      <c r="O68" s="7"/>
      <c r="P68" s="6"/>
      <c r="Q68" s="7"/>
      <c r="R68" s="7"/>
      <c r="S68" s="6"/>
    </row>
    <row r="69" spans="1:19" ht="17.25" customHeight="1">
      <c r="A69" s="22" t="s">
        <v>56</v>
      </c>
      <c r="B69" s="29">
        <f t="shared" si="5"/>
        <v>27</v>
      </c>
      <c r="C69" s="29">
        <f t="shared" si="5"/>
        <v>27</v>
      </c>
      <c r="D69" s="6">
        <f t="shared" si="20"/>
        <v>0</v>
      </c>
      <c r="E69" s="5">
        <f t="shared" si="17"/>
        <v>27</v>
      </c>
      <c r="F69" s="5">
        <f t="shared" si="17"/>
        <v>27</v>
      </c>
      <c r="G69" s="6">
        <f t="shared" si="21"/>
        <v>0</v>
      </c>
      <c r="H69" s="7"/>
      <c r="I69" s="7"/>
      <c r="J69" s="6"/>
      <c r="K69" s="7"/>
      <c r="L69" s="7"/>
      <c r="M69" s="6"/>
      <c r="N69" s="7"/>
      <c r="O69" s="7"/>
      <c r="P69" s="6"/>
      <c r="Q69" s="7"/>
      <c r="R69" s="7"/>
      <c r="S69" s="6"/>
    </row>
    <row r="70" spans="1:19" ht="17.25" customHeight="1">
      <c r="A70" s="24" t="s">
        <v>57</v>
      </c>
      <c r="B70" s="29">
        <f t="shared" si="5"/>
        <v>15</v>
      </c>
      <c r="C70" s="29">
        <f t="shared" si="5"/>
        <v>13</v>
      </c>
      <c r="D70" s="6">
        <f t="shared" si="20"/>
        <v>0.15384615384615385</v>
      </c>
      <c r="E70" s="5">
        <f t="shared" si="17"/>
        <v>15</v>
      </c>
      <c r="F70" s="5">
        <f t="shared" si="17"/>
        <v>13</v>
      </c>
      <c r="G70" s="6">
        <f t="shared" si="21"/>
        <v>0.15384615384615385</v>
      </c>
      <c r="H70" s="26"/>
      <c r="I70" s="26"/>
      <c r="J70" s="6"/>
      <c r="K70" s="26"/>
      <c r="L70" s="26"/>
      <c r="M70" s="6"/>
      <c r="N70" s="26"/>
      <c r="O70" s="26"/>
      <c r="P70" s="6"/>
      <c r="Q70" s="26"/>
      <c r="R70" s="26"/>
      <c r="S70" s="6"/>
    </row>
    <row r="71" ht="17.25" customHeight="1">
      <c r="A71" s="17" t="s">
        <v>115</v>
      </c>
    </row>
    <row r="72" spans="1:3" ht="17.25" customHeight="1">
      <c r="A72" s="2"/>
      <c r="B72" s="2"/>
      <c r="C72" s="2"/>
    </row>
    <row r="73" spans="1:19" ht="17.25" customHeight="1">
      <c r="A73" s="43" t="s">
        <v>105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2:18" ht="17.25" customHeight="1">
      <c r="B74" s="12"/>
      <c r="C74" s="12"/>
      <c r="E74" s="12"/>
      <c r="F74" s="12"/>
      <c r="H74" s="12"/>
      <c r="I74" s="12"/>
      <c r="K74" s="12"/>
      <c r="L74" s="12"/>
      <c r="N74" s="12"/>
      <c r="O74" s="12"/>
      <c r="Q74" s="12"/>
      <c r="R74" s="12"/>
    </row>
    <row r="75" spans="1:19" ht="17.25" customHeight="1">
      <c r="A75" s="18"/>
      <c r="B75" s="40" t="s">
        <v>92</v>
      </c>
      <c r="C75" s="41"/>
      <c r="D75" s="44"/>
      <c r="E75" s="40" t="s">
        <v>79</v>
      </c>
      <c r="F75" s="41"/>
      <c r="G75" s="44"/>
      <c r="H75" s="45" t="s">
        <v>80</v>
      </c>
      <c r="I75" s="46"/>
      <c r="J75" s="47"/>
      <c r="K75" s="40" t="s">
        <v>81</v>
      </c>
      <c r="L75" s="41"/>
      <c r="M75" s="44"/>
      <c r="N75" s="40" t="s">
        <v>82</v>
      </c>
      <c r="O75" s="41"/>
      <c r="P75" s="44"/>
      <c r="Q75" s="40" t="s">
        <v>83</v>
      </c>
      <c r="R75" s="41"/>
      <c r="S75" s="42"/>
    </row>
    <row r="76" spans="1:19" ht="17.25" customHeight="1">
      <c r="A76" s="19" t="s">
        <v>1</v>
      </c>
      <c r="B76" s="3">
        <v>2015</v>
      </c>
      <c r="C76" s="3">
        <v>2014</v>
      </c>
      <c r="D76" s="4" t="s">
        <v>91</v>
      </c>
      <c r="E76" s="3">
        <v>2015</v>
      </c>
      <c r="F76" s="3">
        <v>2014</v>
      </c>
      <c r="G76" s="4" t="s">
        <v>91</v>
      </c>
      <c r="H76" s="3">
        <v>2015</v>
      </c>
      <c r="I76" s="3">
        <v>2014</v>
      </c>
      <c r="J76" s="27" t="s">
        <v>91</v>
      </c>
      <c r="K76" s="3">
        <v>2015</v>
      </c>
      <c r="L76" s="3">
        <v>2014</v>
      </c>
      <c r="M76" s="4" t="s">
        <v>91</v>
      </c>
      <c r="N76" s="3">
        <v>2015</v>
      </c>
      <c r="O76" s="3">
        <v>2014</v>
      </c>
      <c r="P76" s="4" t="s">
        <v>91</v>
      </c>
      <c r="Q76" s="3">
        <v>2015</v>
      </c>
      <c r="R76" s="3">
        <v>2014</v>
      </c>
      <c r="S76" s="20" t="s">
        <v>91</v>
      </c>
    </row>
    <row r="77" spans="1:19" s="15" customFormat="1" ht="17.25" customHeight="1">
      <c r="A77" s="21" t="s">
        <v>94</v>
      </c>
      <c r="B77" s="28">
        <f>E77+H77+K77+N77+Q77</f>
        <v>4328</v>
      </c>
      <c r="C77" s="28">
        <f>F77+I77+L77+O77+R77</f>
        <v>4118</v>
      </c>
      <c r="D77" s="14">
        <f>(B77-C77)/C77</f>
        <v>0.05099562894609033</v>
      </c>
      <c r="E77" s="13">
        <f>E78+E110</f>
        <v>2597</v>
      </c>
      <c r="F77" s="13">
        <f>F78+F110</f>
        <v>2576</v>
      </c>
      <c r="G77" s="14">
        <f>(E77-F77)/F77</f>
        <v>0.008152173913043478</v>
      </c>
      <c r="H77" s="13">
        <f>H78+H110</f>
        <v>995</v>
      </c>
      <c r="I77" s="13">
        <f>I78+I110</f>
        <v>855</v>
      </c>
      <c r="J77" s="14">
        <f>(H77-I77)/I77</f>
        <v>0.16374269005847952</v>
      </c>
      <c r="K77" s="13">
        <f>K78+K110</f>
        <v>384</v>
      </c>
      <c r="L77" s="13">
        <f>L78+L110</f>
        <v>349</v>
      </c>
      <c r="M77" s="14">
        <f>(K77-L77)/L77</f>
        <v>0.10028653295128939</v>
      </c>
      <c r="N77" s="13">
        <f>N78+N110</f>
        <v>13</v>
      </c>
      <c r="O77" s="13">
        <f>O78+O110</f>
        <v>24</v>
      </c>
      <c r="P77" s="14">
        <f>(N77-O77)/O77</f>
        <v>-0.4583333333333333</v>
      </c>
      <c r="Q77" s="13">
        <f>Q78+Q110</f>
        <v>339</v>
      </c>
      <c r="R77" s="13">
        <f>R78+R110</f>
        <v>314</v>
      </c>
      <c r="S77" s="14">
        <f>(Q77-R77)/R77</f>
        <v>0.07961783439490445</v>
      </c>
    </row>
    <row r="78" spans="1:19" s="15" customFormat="1" ht="17.25" customHeight="1">
      <c r="A78" s="21" t="s">
        <v>95</v>
      </c>
      <c r="B78" s="28">
        <f aca="true" t="shared" si="22" ref="B78:C93">E78+H78+K78+N78+Q78</f>
        <v>3059</v>
      </c>
      <c r="C78" s="28">
        <f t="shared" si="22"/>
        <v>2830</v>
      </c>
      <c r="D78" s="14">
        <f aca="true" t="shared" si="23" ref="D78:D142">(B78-C78)/C78</f>
        <v>0.08091872791519435</v>
      </c>
      <c r="E78" s="13">
        <f>E79+E102</f>
        <v>1539</v>
      </c>
      <c r="F78" s="13">
        <f>F79+F102</f>
        <v>1492</v>
      </c>
      <c r="G78" s="14">
        <f aca="true" t="shared" si="24" ref="G78:G142">(E78-F78)/F78</f>
        <v>0.03150134048257373</v>
      </c>
      <c r="H78" s="13">
        <f>H79+H102</f>
        <v>851</v>
      </c>
      <c r="I78" s="13">
        <f>I79+I102</f>
        <v>717</v>
      </c>
      <c r="J78" s="14">
        <f>(H78-I78)/I78</f>
        <v>0.18688981868898186</v>
      </c>
      <c r="K78" s="13">
        <f>K79+K102</f>
        <v>348</v>
      </c>
      <c r="L78" s="13">
        <f>L79+L102</f>
        <v>314</v>
      </c>
      <c r="M78" s="14">
        <f>(K78-L78)/L78</f>
        <v>0.10828025477707007</v>
      </c>
      <c r="N78" s="13">
        <f>N79+N102</f>
        <v>13</v>
      </c>
      <c r="O78" s="13">
        <f>O79+O102</f>
        <v>24</v>
      </c>
      <c r="P78" s="14">
        <f>(N78-O78)/O78</f>
        <v>-0.4583333333333333</v>
      </c>
      <c r="Q78" s="13">
        <f>Q79+Q102</f>
        <v>308</v>
      </c>
      <c r="R78" s="13">
        <f>R79+R102</f>
        <v>283</v>
      </c>
      <c r="S78" s="14">
        <f>(Q78-R78)/R78</f>
        <v>0.08833922261484099</v>
      </c>
    </row>
    <row r="79" spans="1:19" s="15" customFormat="1" ht="17.25" customHeight="1">
      <c r="A79" s="21" t="s">
        <v>84</v>
      </c>
      <c r="B79" s="28">
        <f t="shared" si="22"/>
        <v>2772</v>
      </c>
      <c r="C79" s="28">
        <f t="shared" si="22"/>
        <v>2561</v>
      </c>
      <c r="D79" s="14">
        <f t="shared" si="23"/>
        <v>0.08238969152674737</v>
      </c>
      <c r="E79" s="13">
        <f>SUM(E80:E101)</f>
        <v>1301</v>
      </c>
      <c r="F79" s="13">
        <f>SUM(F80:F101)</f>
        <v>1254</v>
      </c>
      <c r="G79" s="14">
        <f t="shared" si="24"/>
        <v>0.037480063795853266</v>
      </c>
      <c r="H79" s="13">
        <f>SUM(H80:H101)</f>
        <v>802</v>
      </c>
      <c r="I79" s="13">
        <f>SUM(I80:I101)</f>
        <v>686</v>
      </c>
      <c r="J79" s="14">
        <f>(H79-I79)/I79</f>
        <v>0.16909620991253643</v>
      </c>
      <c r="K79" s="13">
        <f>SUM(K80:K101)</f>
        <v>348</v>
      </c>
      <c r="L79" s="13">
        <f>SUM(L80:L101)</f>
        <v>314</v>
      </c>
      <c r="M79" s="14">
        <f>(K79-L79)/L79</f>
        <v>0.10828025477707007</v>
      </c>
      <c r="N79" s="13">
        <f>SUM(N80:N101)</f>
        <v>13</v>
      </c>
      <c r="O79" s="13">
        <f>SUM(O80:O101)</f>
        <v>24</v>
      </c>
      <c r="P79" s="14">
        <f>(N79-O79)/O79</f>
        <v>-0.4583333333333333</v>
      </c>
      <c r="Q79" s="13">
        <f>SUM(Q80:Q101)</f>
        <v>308</v>
      </c>
      <c r="R79" s="13">
        <f>SUM(R80:R101)</f>
        <v>283</v>
      </c>
      <c r="S79" s="14">
        <f>(Q79-R79)/R79</f>
        <v>0.08833922261484099</v>
      </c>
    </row>
    <row r="80" spans="1:19" ht="17.25" customHeight="1">
      <c r="A80" s="22" t="s">
        <v>13</v>
      </c>
      <c r="B80" s="29">
        <f t="shared" si="22"/>
        <v>44</v>
      </c>
      <c r="C80" s="29">
        <f t="shared" si="22"/>
        <v>48</v>
      </c>
      <c r="D80" s="6">
        <f t="shared" si="23"/>
        <v>-0.08333333333333333</v>
      </c>
      <c r="E80" s="5">
        <v>20</v>
      </c>
      <c r="F80" s="5">
        <v>31</v>
      </c>
      <c r="G80" s="6">
        <f t="shared" si="24"/>
        <v>-0.3548387096774194</v>
      </c>
      <c r="H80" s="7">
        <v>14</v>
      </c>
      <c r="I80" s="7">
        <v>13</v>
      </c>
      <c r="J80" s="6">
        <f>(H80-I80)/I80</f>
        <v>0.07692307692307693</v>
      </c>
      <c r="K80" s="7">
        <v>10</v>
      </c>
      <c r="L80" s="7">
        <v>4</v>
      </c>
      <c r="M80" s="6">
        <f>(K80-L80)/L80</f>
        <v>1.5</v>
      </c>
      <c r="N80" s="7"/>
      <c r="O80" s="7"/>
      <c r="P80" s="6"/>
      <c r="Q80" s="7"/>
      <c r="R80" s="7"/>
      <c r="S80" s="6"/>
    </row>
    <row r="81" spans="1:19" ht="17.25" customHeight="1">
      <c r="A81" s="30" t="s">
        <v>14</v>
      </c>
      <c r="B81" s="29">
        <f t="shared" si="22"/>
        <v>32</v>
      </c>
      <c r="C81" s="29">
        <f t="shared" si="22"/>
        <v>58</v>
      </c>
      <c r="D81" s="6">
        <f t="shared" si="23"/>
        <v>-0.4482758620689655</v>
      </c>
      <c r="E81" s="5">
        <v>15</v>
      </c>
      <c r="F81" s="5">
        <v>33</v>
      </c>
      <c r="G81" s="6">
        <f t="shared" si="24"/>
        <v>-0.5454545454545454</v>
      </c>
      <c r="H81" s="5">
        <v>17</v>
      </c>
      <c r="I81" s="7">
        <v>25</v>
      </c>
      <c r="J81" s="6">
        <f>(H81-I81)/I81</f>
        <v>-0.32</v>
      </c>
      <c r="K81" s="7"/>
      <c r="L81" s="7"/>
      <c r="M81" s="6"/>
      <c r="N81" s="7"/>
      <c r="O81" s="7"/>
      <c r="P81" s="6"/>
      <c r="Q81" s="7"/>
      <c r="R81" s="7"/>
      <c r="S81" s="6"/>
    </row>
    <row r="82" spans="1:19" ht="17.25" customHeight="1">
      <c r="A82" s="22" t="s">
        <v>27</v>
      </c>
      <c r="B82" s="29">
        <f>E82+H82+K82+N82+Q82</f>
        <v>0</v>
      </c>
      <c r="C82" s="29">
        <f>F82+I82+L82+O82+R82</f>
        <v>4</v>
      </c>
      <c r="D82" s="6">
        <f>(B82-C82)/C82</f>
        <v>-1</v>
      </c>
      <c r="E82" s="7">
        <v>0</v>
      </c>
      <c r="F82" s="7">
        <v>4</v>
      </c>
      <c r="G82" s="6">
        <f t="shared" si="24"/>
        <v>-1</v>
      </c>
      <c r="H82" s="7"/>
      <c r="I82" s="7"/>
      <c r="J82" s="6"/>
      <c r="K82" s="7"/>
      <c r="L82" s="7"/>
      <c r="M82" s="6"/>
      <c r="N82" s="7"/>
      <c r="O82" s="7"/>
      <c r="P82" s="6"/>
      <c r="Q82" s="7"/>
      <c r="R82" s="7"/>
      <c r="S82" s="6"/>
    </row>
    <row r="83" spans="1:19" ht="17.25" customHeight="1">
      <c r="A83" s="22" t="s">
        <v>69</v>
      </c>
      <c r="B83" s="29">
        <f t="shared" si="22"/>
        <v>71</v>
      </c>
      <c r="C83" s="29">
        <f t="shared" si="22"/>
        <v>65</v>
      </c>
      <c r="D83" s="6">
        <f t="shared" si="23"/>
        <v>0.09230769230769231</v>
      </c>
      <c r="E83" s="5">
        <v>31</v>
      </c>
      <c r="F83" s="5">
        <v>37</v>
      </c>
      <c r="G83" s="6">
        <f t="shared" si="24"/>
        <v>-0.16216216216216217</v>
      </c>
      <c r="H83" s="7">
        <v>22</v>
      </c>
      <c r="I83" s="7">
        <v>20</v>
      </c>
      <c r="J83" s="6">
        <f>(H83-I83)/I83</f>
        <v>0.1</v>
      </c>
      <c r="K83" s="7">
        <v>9</v>
      </c>
      <c r="L83" s="7">
        <v>4</v>
      </c>
      <c r="M83" s="6">
        <f>(K83-L83)/L83</f>
        <v>1.25</v>
      </c>
      <c r="N83" s="7"/>
      <c r="O83" s="7"/>
      <c r="P83" s="6"/>
      <c r="Q83" s="7">
        <v>9</v>
      </c>
      <c r="R83" s="7">
        <v>4</v>
      </c>
      <c r="S83" s="6">
        <f>(Q83-R83)/R83</f>
        <v>1.25</v>
      </c>
    </row>
    <row r="84" spans="1:19" ht="17.25" customHeight="1">
      <c r="A84" s="22" t="s">
        <v>28</v>
      </c>
      <c r="B84" s="29"/>
      <c r="C84" s="29"/>
      <c r="D84" s="6"/>
      <c r="E84" s="7"/>
      <c r="F84" s="7"/>
      <c r="G84" s="6"/>
      <c r="H84" s="7"/>
      <c r="I84" s="7"/>
      <c r="J84" s="6"/>
      <c r="K84" s="7"/>
      <c r="L84" s="7"/>
      <c r="M84" s="6"/>
      <c r="N84" s="7"/>
      <c r="O84" s="7"/>
      <c r="P84" s="6"/>
      <c r="Q84" s="7"/>
      <c r="R84" s="7"/>
      <c r="S84" s="6"/>
    </row>
    <row r="85" spans="1:19" ht="17.25" customHeight="1">
      <c r="A85" s="22" t="s">
        <v>29</v>
      </c>
      <c r="B85" s="29"/>
      <c r="C85" s="29"/>
      <c r="D85" s="6"/>
      <c r="E85" s="7"/>
      <c r="F85" s="7"/>
      <c r="G85" s="6"/>
      <c r="H85" s="7"/>
      <c r="I85" s="7"/>
      <c r="J85" s="6"/>
      <c r="K85" s="7"/>
      <c r="L85" s="7"/>
      <c r="M85" s="6"/>
      <c r="N85" s="7"/>
      <c r="O85" s="7"/>
      <c r="P85" s="6"/>
      <c r="Q85" s="7"/>
      <c r="R85" s="7"/>
      <c r="S85" s="6"/>
    </row>
    <row r="86" spans="1:19" ht="17.25" customHeight="1">
      <c r="A86" s="22" t="s">
        <v>30</v>
      </c>
      <c r="B86" s="29">
        <f t="shared" si="22"/>
        <v>88</v>
      </c>
      <c r="C86" s="29">
        <f t="shared" si="22"/>
        <v>86</v>
      </c>
      <c r="D86" s="6">
        <f t="shared" si="23"/>
        <v>0.023255813953488372</v>
      </c>
      <c r="E86" s="5">
        <v>88</v>
      </c>
      <c r="F86" s="5">
        <v>86</v>
      </c>
      <c r="G86" s="6">
        <f t="shared" si="24"/>
        <v>0.023255813953488372</v>
      </c>
      <c r="H86" s="7"/>
      <c r="I86" s="5"/>
      <c r="J86" s="6"/>
      <c r="K86" s="7"/>
      <c r="L86" s="7"/>
      <c r="M86" s="6"/>
      <c r="N86" s="7"/>
      <c r="O86" s="7"/>
      <c r="P86" s="6"/>
      <c r="Q86" s="7"/>
      <c r="R86" s="7"/>
      <c r="S86" s="6"/>
    </row>
    <row r="87" spans="1:19" ht="17.25" customHeight="1">
      <c r="A87" s="22" t="s">
        <v>38</v>
      </c>
      <c r="B87" s="29">
        <f t="shared" si="22"/>
        <v>934</v>
      </c>
      <c r="C87" s="29">
        <f t="shared" si="22"/>
        <v>860</v>
      </c>
      <c r="D87" s="6">
        <f t="shared" si="23"/>
        <v>0.08604651162790698</v>
      </c>
      <c r="E87" s="5">
        <v>476</v>
      </c>
      <c r="F87" s="5">
        <v>431</v>
      </c>
      <c r="G87" s="6">
        <f t="shared" si="24"/>
        <v>0.10440835266821345</v>
      </c>
      <c r="H87" s="5">
        <v>227</v>
      </c>
      <c r="I87" s="5">
        <v>192</v>
      </c>
      <c r="J87" s="6">
        <f>(H87-I87)/I87</f>
        <v>0.18229166666666666</v>
      </c>
      <c r="K87" s="5">
        <v>107</v>
      </c>
      <c r="L87" s="5">
        <v>99</v>
      </c>
      <c r="M87" s="6">
        <f>(K87-L87)/L87</f>
        <v>0.08080808080808081</v>
      </c>
      <c r="N87" s="5">
        <v>13</v>
      </c>
      <c r="O87" s="5">
        <v>24</v>
      </c>
      <c r="P87" s="6">
        <f>(N87-O87)/O87</f>
        <v>-0.4583333333333333</v>
      </c>
      <c r="Q87" s="5">
        <v>111</v>
      </c>
      <c r="R87" s="5">
        <v>114</v>
      </c>
      <c r="S87" s="6">
        <f>(Q87-R87)/R87</f>
        <v>-0.02631578947368421</v>
      </c>
    </row>
    <row r="88" spans="1:19" ht="17.25" customHeight="1">
      <c r="A88" s="22" t="s">
        <v>15</v>
      </c>
      <c r="B88" s="29">
        <f t="shared" si="22"/>
        <v>137</v>
      </c>
      <c r="C88" s="29">
        <f t="shared" si="22"/>
        <v>130</v>
      </c>
      <c r="D88" s="6">
        <f t="shared" si="23"/>
        <v>0.05384615384615385</v>
      </c>
      <c r="E88" s="5">
        <v>44</v>
      </c>
      <c r="F88" s="5">
        <v>45</v>
      </c>
      <c r="G88" s="6">
        <f t="shared" si="24"/>
        <v>-0.022222222222222223</v>
      </c>
      <c r="H88" s="5">
        <v>62</v>
      </c>
      <c r="I88" s="5">
        <v>54</v>
      </c>
      <c r="J88" s="6">
        <f>(H88-I88)/I88</f>
        <v>0.14814814814814814</v>
      </c>
      <c r="K88" s="5">
        <v>18</v>
      </c>
      <c r="L88" s="5">
        <v>18</v>
      </c>
      <c r="M88" s="6">
        <f>(K88-L88)/L88</f>
        <v>0</v>
      </c>
      <c r="N88" s="7"/>
      <c r="O88" s="7"/>
      <c r="P88" s="6"/>
      <c r="Q88" s="5">
        <v>13</v>
      </c>
      <c r="R88" s="5">
        <v>13</v>
      </c>
      <c r="S88" s="6">
        <f>(Q88-R88)/R88</f>
        <v>0</v>
      </c>
    </row>
    <row r="89" spans="1:19" ht="17.25" customHeight="1">
      <c r="A89" s="22" t="s">
        <v>75</v>
      </c>
      <c r="B89" s="29"/>
      <c r="C89" s="29"/>
      <c r="D89" s="6"/>
      <c r="E89" s="5"/>
      <c r="F89" s="5"/>
      <c r="G89" s="6"/>
      <c r="H89" s="5"/>
      <c r="I89" s="5"/>
      <c r="J89" s="6"/>
      <c r="K89" s="5"/>
      <c r="L89" s="5"/>
      <c r="M89" s="6"/>
      <c r="N89" s="7"/>
      <c r="O89" s="7"/>
      <c r="P89" s="6"/>
      <c r="Q89" s="5"/>
      <c r="R89" s="5"/>
      <c r="S89" s="6"/>
    </row>
    <row r="90" spans="1:19" ht="17.25" customHeight="1">
      <c r="A90" s="22" t="s">
        <v>58</v>
      </c>
      <c r="B90" s="29">
        <f t="shared" si="22"/>
        <v>214</v>
      </c>
      <c r="C90" s="29">
        <f t="shared" si="22"/>
        <v>201</v>
      </c>
      <c r="D90" s="6">
        <f t="shared" si="23"/>
        <v>0.06467661691542288</v>
      </c>
      <c r="E90" s="5">
        <v>95</v>
      </c>
      <c r="F90" s="5">
        <v>94</v>
      </c>
      <c r="G90" s="6">
        <f t="shared" si="24"/>
        <v>0.010638297872340425</v>
      </c>
      <c r="H90" s="5">
        <v>51</v>
      </c>
      <c r="I90" s="5">
        <v>45</v>
      </c>
      <c r="J90" s="6">
        <f>(H90-I90)/I90</f>
        <v>0.13333333333333333</v>
      </c>
      <c r="K90" s="5">
        <v>35</v>
      </c>
      <c r="L90" s="5">
        <v>34</v>
      </c>
      <c r="M90" s="6">
        <f>(K90-L90)/L90</f>
        <v>0.029411764705882353</v>
      </c>
      <c r="N90" s="7"/>
      <c r="O90" s="7"/>
      <c r="P90" s="6"/>
      <c r="Q90" s="5">
        <v>33</v>
      </c>
      <c r="R90" s="5">
        <v>28</v>
      </c>
      <c r="S90" s="6">
        <f>(Q90-R90)/R90</f>
        <v>0.17857142857142858</v>
      </c>
    </row>
    <row r="91" spans="1:19" ht="17.25" customHeight="1">
      <c r="A91" s="30" t="s">
        <v>31</v>
      </c>
      <c r="B91" s="29"/>
      <c r="C91" s="29"/>
      <c r="D91" s="6"/>
      <c r="E91" s="5"/>
      <c r="F91" s="7"/>
      <c r="G91" s="6"/>
      <c r="H91" s="7"/>
      <c r="I91" s="7"/>
      <c r="J91" s="6"/>
      <c r="K91" s="7"/>
      <c r="L91" s="7"/>
      <c r="M91" s="6"/>
      <c r="N91" s="7"/>
      <c r="O91" s="7"/>
      <c r="P91" s="6"/>
      <c r="Q91" s="7"/>
      <c r="R91" s="7"/>
      <c r="S91" s="6"/>
    </row>
    <row r="92" spans="1:19" ht="17.25" customHeight="1">
      <c r="A92" s="22" t="s">
        <v>18</v>
      </c>
      <c r="B92" s="29">
        <f t="shared" si="22"/>
        <v>168</v>
      </c>
      <c r="C92" s="29">
        <f t="shared" si="22"/>
        <v>169</v>
      </c>
      <c r="D92" s="6">
        <f t="shared" si="23"/>
        <v>-0.005917159763313609</v>
      </c>
      <c r="E92" s="5">
        <v>62</v>
      </c>
      <c r="F92" s="5">
        <v>62</v>
      </c>
      <c r="G92" s="6">
        <f t="shared" si="24"/>
        <v>0</v>
      </c>
      <c r="H92" s="5">
        <v>58</v>
      </c>
      <c r="I92" s="5">
        <v>58</v>
      </c>
      <c r="J92" s="6">
        <f>(H92-I92)/I92</f>
        <v>0</v>
      </c>
      <c r="K92" s="7">
        <v>31</v>
      </c>
      <c r="L92" s="7">
        <v>31</v>
      </c>
      <c r="M92" s="6">
        <f>(K92-L92)/L92</f>
        <v>0</v>
      </c>
      <c r="N92" s="7"/>
      <c r="O92" s="7"/>
      <c r="P92" s="6"/>
      <c r="Q92" s="7">
        <v>17</v>
      </c>
      <c r="R92" s="7">
        <v>18</v>
      </c>
      <c r="S92" s="6">
        <f>(Q92-R92)/R92</f>
        <v>-0.05555555555555555</v>
      </c>
    </row>
    <row r="93" spans="1:19" ht="17.25" customHeight="1">
      <c r="A93" s="22" t="s">
        <v>19</v>
      </c>
      <c r="B93" s="29">
        <f t="shared" si="22"/>
        <v>62</v>
      </c>
      <c r="C93" s="29">
        <f t="shared" si="22"/>
        <v>62</v>
      </c>
      <c r="D93" s="6">
        <f t="shared" si="23"/>
        <v>0</v>
      </c>
      <c r="E93" s="5">
        <v>31</v>
      </c>
      <c r="F93" s="5">
        <v>31</v>
      </c>
      <c r="G93" s="6">
        <f t="shared" si="24"/>
        <v>0</v>
      </c>
      <c r="H93" s="5">
        <v>31</v>
      </c>
      <c r="I93" s="5">
        <v>31</v>
      </c>
      <c r="J93" s="6">
        <f>(H93-I93)/I93</f>
        <v>0</v>
      </c>
      <c r="K93" s="7"/>
      <c r="L93" s="7"/>
      <c r="M93" s="6"/>
      <c r="N93" s="7"/>
      <c r="O93" s="7"/>
      <c r="P93" s="6"/>
      <c r="Q93" s="7"/>
      <c r="R93" s="7"/>
      <c r="S93" s="6"/>
    </row>
    <row r="94" spans="1:19" ht="17.25" customHeight="1">
      <c r="A94" s="22" t="s">
        <v>50</v>
      </c>
      <c r="B94" s="29">
        <f aca="true" t="shared" si="25" ref="B94:C142">E94+H94+K94+N94+Q94</f>
        <v>31</v>
      </c>
      <c r="C94" s="29">
        <f t="shared" si="25"/>
        <v>31</v>
      </c>
      <c r="D94" s="6">
        <f t="shared" si="23"/>
        <v>0</v>
      </c>
      <c r="E94" s="5">
        <v>31</v>
      </c>
      <c r="F94" s="5">
        <v>31</v>
      </c>
      <c r="G94" s="6">
        <f t="shared" si="24"/>
        <v>0</v>
      </c>
      <c r="H94" s="7"/>
      <c r="I94" s="7"/>
      <c r="J94" s="6"/>
      <c r="K94" s="7"/>
      <c r="L94" s="7"/>
      <c r="M94" s="6"/>
      <c r="N94" s="7"/>
      <c r="O94" s="7"/>
      <c r="P94" s="6"/>
      <c r="Q94" s="7"/>
      <c r="R94" s="7"/>
      <c r="S94" s="6"/>
    </row>
    <row r="95" spans="1:19" ht="17.25" customHeight="1">
      <c r="A95" s="22" t="s">
        <v>20</v>
      </c>
      <c r="B95" s="29">
        <f t="shared" si="25"/>
        <v>103</v>
      </c>
      <c r="C95" s="29">
        <f t="shared" si="25"/>
        <v>102</v>
      </c>
      <c r="D95" s="6">
        <f t="shared" si="23"/>
        <v>0.00980392156862745</v>
      </c>
      <c r="E95" s="5">
        <v>58</v>
      </c>
      <c r="F95" s="5">
        <v>58</v>
      </c>
      <c r="G95" s="6">
        <f t="shared" si="24"/>
        <v>0</v>
      </c>
      <c r="H95" s="5">
        <v>31</v>
      </c>
      <c r="I95" s="5">
        <v>31</v>
      </c>
      <c r="J95" s="6">
        <f>(H95-I95)/I95</f>
        <v>0</v>
      </c>
      <c r="K95" s="7"/>
      <c r="L95" s="7"/>
      <c r="M95" s="6"/>
      <c r="N95" s="7"/>
      <c r="O95" s="7"/>
      <c r="P95" s="6"/>
      <c r="Q95" s="7">
        <v>14</v>
      </c>
      <c r="R95" s="7">
        <v>13</v>
      </c>
      <c r="S95" s="6">
        <f>(Q95-R95)/R95</f>
        <v>0.07692307692307693</v>
      </c>
    </row>
    <row r="96" spans="1:19" ht="17.25" customHeight="1">
      <c r="A96" s="22" t="s">
        <v>51</v>
      </c>
      <c r="B96" s="29">
        <f t="shared" si="25"/>
        <v>349</v>
      </c>
      <c r="C96" s="29">
        <f t="shared" si="25"/>
        <v>309</v>
      </c>
      <c r="D96" s="6">
        <f t="shared" si="23"/>
        <v>0.12944983818770225</v>
      </c>
      <c r="E96" s="5">
        <v>152</v>
      </c>
      <c r="F96" s="5">
        <v>146</v>
      </c>
      <c r="G96" s="6">
        <f t="shared" si="24"/>
        <v>0.0410958904109589</v>
      </c>
      <c r="H96" s="5">
        <v>103</v>
      </c>
      <c r="I96" s="5">
        <v>70</v>
      </c>
      <c r="J96" s="6">
        <f>(H96-I96)/I96</f>
        <v>0.4714285714285714</v>
      </c>
      <c r="K96" s="5">
        <v>63</v>
      </c>
      <c r="L96" s="5">
        <v>62</v>
      </c>
      <c r="M96" s="6">
        <f>(K96-L96)/L96</f>
        <v>0.016129032258064516</v>
      </c>
      <c r="N96" s="7"/>
      <c r="O96" s="7"/>
      <c r="P96" s="6"/>
      <c r="Q96" s="5">
        <v>31</v>
      </c>
      <c r="R96" s="5">
        <v>31</v>
      </c>
      <c r="S96" s="6">
        <f>(Q96-R96)/R96</f>
        <v>0</v>
      </c>
    </row>
    <row r="97" spans="1:19" ht="17.25" customHeight="1">
      <c r="A97" s="22" t="s">
        <v>21</v>
      </c>
      <c r="B97" s="29">
        <f t="shared" si="25"/>
        <v>142</v>
      </c>
      <c r="C97" s="29">
        <f t="shared" si="25"/>
        <v>109</v>
      </c>
      <c r="D97" s="6">
        <f t="shared" si="23"/>
        <v>0.30275229357798167</v>
      </c>
      <c r="E97" s="5">
        <v>49</v>
      </c>
      <c r="F97" s="5">
        <v>24</v>
      </c>
      <c r="G97" s="6">
        <f t="shared" si="24"/>
        <v>1.0416666666666667</v>
      </c>
      <c r="H97" s="5">
        <v>62</v>
      </c>
      <c r="I97" s="5">
        <v>54</v>
      </c>
      <c r="J97" s="6">
        <f>(H97-I97)/I97</f>
        <v>0.14814814814814814</v>
      </c>
      <c r="K97" s="5">
        <v>13</v>
      </c>
      <c r="L97" s="5">
        <v>13</v>
      </c>
      <c r="M97" s="6">
        <f>(K97-L97)/L97</f>
        <v>0</v>
      </c>
      <c r="N97" s="7"/>
      <c r="O97" s="7"/>
      <c r="P97" s="6"/>
      <c r="Q97" s="5">
        <v>18</v>
      </c>
      <c r="R97" s="5">
        <v>18</v>
      </c>
      <c r="S97" s="6">
        <f>(Q97-R97)/R97</f>
        <v>0</v>
      </c>
    </row>
    <row r="98" spans="1:19" ht="17.25" customHeight="1">
      <c r="A98" s="22" t="s">
        <v>32</v>
      </c>
      <c r="B98" s="29"/>
      <c r="C98" s="29"/>
      <c r="D98" s="6"/>
      <c r="E98" s="7"/>
      <c r="F98" s="7"/>
      <c r="G98" s="6"/>
      <c r="H98" s="7"/>
      <c r="I98" s="7"/>
      <c r="J98" s="6"/>
      <c r="K98" s="7"/>
      <c r="L98" s="7"/>
      <c r="M98" s="6"/>
      <c r="N98" s="7"/>
      <c r="O98" s="7"/>
      <c r="P98" s="6"/>
      <c r="Q98" s="7"/>
      <c r="R98" s="7"/>
      <c r="S98" s="6"/>
    </row>
    <row r="99" spans="1:19" ht="17.25" customHeight="1">
      <c r="A99" s="22" t="s">
        <v>22</v>
      </c>
      <c r="B99" s="29">
        <f t="shared" si="25"/>
        <v>397</v>
      </c>
      <c r="C99" s="29">
        <f t="shared" si="25"/>
        <v>322</v>
      </c>
      <c r="D99" s="6">
        <f t="shared" si="23"/>
        <v>0.2329192546583851</v>
      </c>
      <c r="E99" s="5">
        <v>149</v>
      </c>
      <c r="F99" s="5">
        <v>136</v>
      </c>
      <c r="G99" s="6">
        <f t="shared" si="24"/>
        <v>0.09558823529411764</v>
      </c>
      <c r="H99" s="5">
        <v>124</v>
      </c>
      <c r="I99" s="5">
        <v>93</v>
      </c>
      <c r="J99" s="6">
        <f>(H99-I99)/I99</f>
        <v>0.3333333333333333</v>
      </c>
      <c r="K99" s="5">
        <v>62</v>
      </c>
      <c r="L99" s="5">
        <v>49</v>
      </c>
      <c r="M99" s="6">
        <f>(K99-L99)/L99</f>
        <v>0.2653061224489796</v>
      </c>
      <c r="N99" s="7"/>
      <c r="O99" s="7"/>
      <c r="P99" s="6"/>
      <c r="Q99" s="5">
        <v>62</v>
      </c>
      <c r="R99" s="5">
        <v>44</v>
      </c>
      <c r="S99" s="6">
        <f>(Q99-R99)/R99</f>
        <v>0.4090909090909091</v>
      </c>
    </row>
    <row r="100" spans="1:19" s="15" customFormat="1" ht="17.25" customHeight="1">
      <c r="A100" s="22" t="s">
        <v>33</v>
      </c>
      <c r="B100" s="29">
        <f>E100+H100+K100+N100+Q100</f>
        <v>0</v>
      </c>
      <c r="C100" s="29">
        <f>F100+I100+L100+O100+R100</f>
        <v>5</v>
      </c>
      <c r="D100" s="6">
        <f>(B100-C100)/C100</f>
        <v>-1</v>
      </c>
      <c r="E100" s="7">
        <v>0</v>
      </c>
      <c r="F100" s="7">
        <v>5</v>
      </c>
      <c r="G100" s="6">
        <f t="shared" si="24"/>
        <v>-1</v>
      </c>
      <c r="H100" s="7"/>
      <c r="I100" s="7"/>
      <c r="J100" s="6"/>
      <c r="K100" s="7"/>
      <c r="L100" s="7"/>
      <c r="M100" s="6"/>
      <c r="N100" s="7"/>
      <c r="O100" s="7"/>
      <c r="P100" s="6"/>
      <c r="Q100" s="7"/>
      <c r="R100" s="7"/>
      <c r="S100" s="6"/>
    </row>
    <row r="101" spans="1:19" ht="17.25" customHeight="1">
      <c r="A101" s="22" t="s">
        <v>34</v>
      </c>
      <c r="B101" s="29"/>
      <c r="C101" s="29"/>
      <c r="D101" s="6"/>
      <c r="E101" s="7"/>
      <c r="F101" s="7"/>
      <c r="G101" s="6"/>
      <c r="H101" s="7"/>
      <c r="I101" s="7"/>
      <c r="J101" s="6"/>
      <c r="K101" s="7"/>
      <c r="L101" s="7"/>
      <c r="M101" s="6"/>
      <c r="N101" s="7"/>
      <c r="O101" s="7"/>
      <c r="P101" s="6"/>
      <c r="Q101" s="7"/>
      <c r="R101" s="7"/>
      <c r="S101" s="6"/>
    </row>
    <row r="102" spans="1:19" ht="17.25" customHeight="1">
      <c r="A102" s="21" t="s">
        <v>85</v>
      </c>
      <c r="B102" s="28">
        <f t="shared" si="25"/>
        <v>287</v>
      </c>
      <c r="C102" s="28">
        <f t="shared" si="25"/>
        <v>269</v>
      </c>
      <c r="D102" s="14">
        <f t="shared" si="23"/>
        <v>0.06691449814126393</v>
      </c>
      <c r="E102" s="13">
        <f>SUM(E103:E109)</f>
        <v>238</v>
      </c>
      <c r="F102" s="13">
        <f>SUM(F103:F109)</f>
        <v>238</v>
      </c>
      <c r="G102" s="14">
        <f t="shared" si="24"/>
        <v>0</v>
      </c>
      <c r="H102" s="13">
        <f>SUM(H103:H109)</f>
        <v>49</v>
      </c>
      <c r="I102" s="13">
        <f>SUM(I103:I109)</f>
        <v>31</v>
      </c>
      <c r="J102" s="14">
        <f>(H102-I102)/I102</f>
        <v>0.5806451612903226</v>
      </c>
      <c r="K102" s="16"/>
      <c r="L102" s="16"/>
      <c r="M102" s="14"/>
      <c r="N102" s="16"/>
      <c r="O102" s="16"/>
      <c r="P102" s="14"/>
      <c r="Q102" s="16"/>
      <c r="R102" s="16"/>
      <c r="S102" s="14"/>
    </row>
    <row r="103" spans="1:19" ht="17.25" customHeight="1">
      <c r="A103" s="22" t="s">
        <v>46</v>
      </c>
      <c r="B103" s="29">
        <f t="shared" si="25"/>
        <v>31</v>
      </c>
      <c r="C103" s="29">
        <f t="shared" si="25"/>
        <v>31</v>
      </c>
      <c r="D103" s="6">
        <f t="shared" si="23"/>
        <v>0</v>
      </c>
      <c r="E103" s="5">
        <v>31</v>
      </c>
      <c r="F103" s="5">
        <v>31</v>
      </c>
      <c r="G103" s="6">
        <f t="shared" si="24"/>
        <v>0</v>
      </c>
      <c r="H103" s="7"/>
      <c r="I103" s="7"/>
      <c r="J103" s="6"/>
      <c r="K103" s="7"/>
      <c r="L103" s="7"/>
      <c r="M103" s="6"/>
      <c r="N103" s="7"/>
      <c r="O103" s="7"/>
      <c r="P103" s="6"/>
      <c r="Q103" s="7"/>
      <c r="R103" s="7"/>
      <c r="S103" s="6"/>
    </row>
    <row r="104" spans="1:19" ht="17.25" customHeight="1">
      <c r="A104" s="22" t="s">
        <v>36</v>
      </c>
      <c r="B104" s="29">
        <f t="shared" si="25"/>
        <v>40</v>
      </c>
      <c r="C104" s="29">
        <f t="shared" si="25"/>
        <v>45</v>
      </c>
      <c r="D104" s="6">
        <f t="shared" si="23"/>
        <v>-0.1111111111111111</v>
      </c>
      <c r="E104" s="5">
        <v>31</v>
      </c>
      <c r="F104" s="5">
        <v>45</v>
      </c>
      <c r="G104" s="6">
        <f t="shared" si="24"/>
        <v>-0.3111111111111111</v>
      </c>
      <c r="H104" s="7">
        <v>9</v>
      </c>
      <c r="I104" s="7">
        <v>0</v>
      </c>
      <c r="J104" s="6" t="s">
        <v>93</v>
      </c>
      <c r="K104" s="7"/>
      <c r="L104" s="7"/>
      <c r="M104" s="6"/>
      <c r="N104" s="7"/>
      <c r="O104" s="7"/>
      <c r="P104" s="6"/>
      <c r="Q104" s="7"/>
      <c r="R104" s="7"/>
      <c r="S104" s="6"/>
    </row>
    <row r="105" spans="1:19" ht="17.25" customHeight="1">
      <c r="A105" s="22" t="s">
        <v>37</v>
      </c>
      <c r="B105" s="29">
        <f t="shared" si="25"/>
        <v>106</v>
      </c>
      <c r="C105" s="29">
        <f t="shared" si="25"/>
        <v>93</v>
      </c>
      <c r="D105" s="6">
        <f t="shared" si="23"/>
        <v>0.13978494623655913</v>
      </c>
      <c r="E105" s="5">
        <v>66</v>
      </c>
      <c r="F105" s="5">
        <v>62</v>
      </c>
      <c r="G105" s="6">
        <f t="shared" si="24"/>
        <v>0.06451612903225806</v>
      </c>
      <c r="H105" s="5">
        <v>40</v>
      </c>
      <c r="I105" s="5">
        <v>31</v>
      </c>
      <c r="J105" s="6">
        <f>(H105-I105)/I105</f>
        <v>0.2903225806451613</v>
      </c>
      <c r="K105" s="7"/>
      <c r="L105" s="7"/>
      <c r="M105" s="6"/>
      <c r="N105" s="7"/>
      <c r="O105" s="7"/>
      <c r="P105" s="6"/>
      <c r="Q105" s="7"/>
      <c r="R105" s="7"/>
      <c r="S105" s="6"/>
    </row>
    <row r="106" spans="1:19" ht="17.25" customHeight="1">
      <c r="A106" s="22" t="s">
        <v>71</v>
      </c>
      <c r="B106" s="29">
        <f t="shared" si="25"/>
        <v>31</v>
      </c>
      <c r="C106" s="29">
        <f t="shared" si="25"/>
        <v>31</v>
      </c>
      <c r="D106" s="6">
        <f t="shared" si="23"/>
        <v>0</v>
      </c>
      <c r="E106" s="5">
        <v>31</v>
      </c>
      <c r="F106" s="5">
        <v>31</v>
      </c>
      <c r="G106" s="6">
        <f t="shared" si="24"/>
        <v>0</v>
      </c>
      <c r="H106" s="7"/>
      <c r="I106" s="7"/>
      <c r="J106" s="6"/>
      <c r="K106" s="7"/>
      <c r="L106" s="7"/>
      <c r="M106" s="6"/>
      <c r="N106" s="7"/>
      <c r="O106" s="7"/>
      <c r="P106" s="6"/>
      <c r="Q106" s="7"/>
      <c r="R106" s="7"/>
      <c r="S106" s="6"/>
    </row>
    <row r="107" spans="1:19" ht="17.25" customHeight="1">
      <c r="A107" s="22" t="s">
        <v>55</v>
      </c>
      <c r="B107" s="29">
        <f t="shared" si="25"/>
        <v>40</v>
      </c>
      <c r="C107" s="29">
        <f t="shared" si="25"/>
        <v>29</v>
      </c>
      <c r="D107" s="6">
        <f t="shared" si="23"/>
        <v>0.3793103448275862</v>
      </c>
      <c r="E107" s="5">
        <v>40</v>
      </c>
      <c r="F107" s="7">
        <v>29</v>
      </c>
      <c r="G107" s="6">
        <f t="shared" si="24"/>
        <v>0.3793103448275862</v>
      </c>
      <c r="H107" s="7"/>
      <c r="I107" s="7"/>
      <c r="J107" s="6"/>
      <c r="K107" s="7"/>
      <c r="L107" s="7"/>
      <c r="M107" s="6"/>
      <c r="N107" s="7"/>
      <c r="O107" s="7"/>
      <c r="P107" s="6"/>
      <c r="Q107" s="7"/>
      <c r="R107" s="7"/>
      <c r="S107" s="6"/>
    </row>
    <row r="108" spans="1:19" s="15" customFormat="1" ht="17.25" customHeight="1">
      <c r="A108" s="22" t="s">
        <v>74</v>
      </c>
      <c r="B108" s="29">
        <f t="shared" si="25"/>
        <v>31</v>
      </c>
      <c r="C108" s="29">
        <f t="shared" si="25"/>
        <v>31</v>
      </c>
      <c r="D108" s="6">
        <f t="shared" si="23"/>
        <v>0</v>
      </c>
      <c r="E108" s="5">
        <v>31</v>
      </c>
      <c r="F108" s="5">
        <v>31</v>
      </c>
      <c r="G108" s="6">
        <f t="shared" si="24"/>
        <v>0</v>
      </c>
      <c r="H108" s="7"/>
      <c r="I108" s="7"/>
      <c r="J108" s="6"/>
      <c r="K108" s="7"/>
      <c r="L108" s="7"/>
      <c r="M108" s="6"/>
      <c r="N108" s="7"/>
      <c r="O108" s="7"/>
      <c r="P108" s="6"/>
      <c r="Q108" s="7"/>
      <c r="R108" s="7"/>
      <c r="S108" s="6"/>
    </row>
    <row r="109" spans="1:19" s="15" customFormat="1" ht="17.25" customHeight="1">
      <c r="A109" s="22" t="s">
        <v>76</v>
      </c>
      <c r="B109" s="29">
        <f t="shared" si="25"/>
        <v>8</v>
      </c>
      <c r="C109" s="29">
        <f t="shared" si="25"/>
        <v>9</v>
      </c>
      <c r="D109" s="6">
        <f t="shared" si="23"/>
        <v>-0.1111111111111111</v>
      </c>
      <c r="E109" s="5">
        <v>8</v>
      </c>
      <c r="F109" s="7">
        <v>9</v>
      </c>
      <c r="G109" s="6">
        <f t="shared" si="24"/>
        <v>-0.1111111111111111</v>
      </c>
      <c r="H109" s="7"/>
      <c r="I109" s="7"/>
      <c r="J109" s="6"/>
      <c r="K109" s="7"/>
      <c r="L109" s="7"/>
      <c r="M109" s="6"/>
      <c r="N109" s="7"/>
      <c r="O109" s="7"/>
      <c r="P109" s="6"/>
      <c r="Q109" s="7"/>
      <c r="R109" s="7"/>
      <c r="S109" s="6"/>
    </row>
    <row r="110" spans="1:19" ht="17.25" customHeight="1">
      <c r="A110" s="21" t="s">
        <v>96</v>
      </c>
      <c r="B110" s="28">
        <f t="shared" si="25"/>
        <v>1269</v>
      </c>
      <c r="C110" s="28">
        <f t="shared" si="25"/>
        <v>1288</v>
      </c>
      <c r="D110" s="14">
        <f t="shared" si="23"/>
        <v>-0.014751552795031056</v>
      </c>
      <c r="E110" s="13">
        <f>E111+E118+E124+E129+E134</f>
        <v>1058</v>
      </c>
      <c r="F110" s="13">
        <f>F111+F118+F124+F129+F134</f>
        <v>1084</v>
      </c>
      <c r="G110" s="14">
        <f t="shared" si="24"/>
        <v>-0.023985239852398525</v>
      </c>
      <c r="H110" s="13">
        <f>H111+H118+H124+H129+H134</f>
        <v>144</v>
      </c>
      <c r="I110" s="13">
        <f>I111+I118+I124+I129+I134</f>
        <v>138</v>
      </c>
      <c r="J110" s="14">
        <f>(H110-I110)/I110</f>
        <v>0.043478260869565216</v>
      </c>
      <c r="K110" s="13">
        <f>K111+K118+K124+K129+K134</f>
        <v>36</v>
      </c>
      <c r="L110" s="13">
        <f>L111+L118+L124+L129+L134</f>
        <v>35</v>
      </c>
      <c r="M110" s="14">
        <f>(K110-L110)/L110</f>
        <v>0.02857142857142857</v>
      </c>
      <c r="N110" s="16"/>
      <c r="O110" s="16"/>
      <c r="P110" s="14"/>
      <c r="Q110" s="13">
        <f>Q111+Q118+Q124+Q129+Q134</f>
        <v>31</v>
      </c>
      <c r="R110" s="13">
        <f>R111+R118+R124+R129+R134</f>
        <v>31</v>
      </c>
      <c r="S110" s="14">
        <f>(Q110-R110)/R110</f>
        <v>0</v>
      </c>
    </row>
    <row r="111" spans="1:19" ht="17.25" customHeight="1">
      <c r="A111" s="23" t="s">
        <v>86</v>
      </c>
      <c r="B111" s="28">
        <f t="shared" si="25"/>
        <v>564</v>
      </c>
      <c r="C111" s="28">
        <f t="shared" si="25"/>
        <v>605</v>
      </c>
      <c r="D111" s="14">
        <f t="shared" si="23"/>
        <v>-0.06776859504132231</v>
      </c>
      <c r="E111" s="13">
        <f>SUM(E112:E117)</f>
        <v>564</v>
      </c>
      <c r="F111" s="13">
        <f>SUM(F112:F117)</f>
        <v>605</v>
      </c>
      <c r="G111" s="14">
        <f t="shared" si="24"/>
        <v>-0.06776859504132231</v>
      </c>
      <c r="H111" s="7"/>
      <c r="I111" s="7"/>
      <c r="J111" s="14"/>
      <c r="K111" s="7"/>
      <c r="L111" s="7"/>
      <c r="M111" s="14"/>
      <c r="N111" s="7"/>
      <c r="O111" s="7"/>
      <c r="P111" s="14"/>
      <c r="Q111" s="7"/>
      <c r="R111" s="7"/>
      <c r="S111" s="14"/>
    </row>
    <row r="112" spans="1:19" ht="17.25" customHeight="1">
      <c r="A112" s="22" t="s">
        <v>47</v>
      </c>
      <c r="B112" s="29">
        <f aca="true" t="shared" si="26" ref="B112:C117">E112+H112+K112+N112+Q112</f>
        <v>30</v>
      </c>
      <c r="C112" s="29">
        <f t="shared" si="26"/>
        <v>62</v>
      </c>
      <c r="D112" s="6">
        <f t="shared" si="23"/>
        <v>-0.5161290322580645</v>
      </c>
      <c r="E112" s="5">
        <v>30</v>
      </c>
      <c r="F112" s="5">
        <v>62</v>
      </c>
      <c r="G112" s="6">
        <f t="shared" si="24"/>
        <v>-0.5161290322580645</v>
      </c>
      <c r="H112" s="7"/>
      <c r="I112" s="7"/>
      <c r="J112" s="6"/>
      <c r="K112" s="7"/>
      <c r="L112" s="7"/>
      <c r="M112" s="6"/>
      <c r="N112" s="7"/>
      <c r="O112" s="7"/>
      <c r="P112" s="6"/>
      <c r="Q112" s="7"/>
      <c r="R112" s="7"/>
      <c r="S112" s="6"/>
    </row>
    <row r="113" spans="1:19" ht="17.25" customHeight="1">
      <c r="A113" s="22" t="s">
        <v>48</v>
      </c>
      <c r="B113" s="29">
        <f t="shared" si="26"/>
        <v>59</v>
      </c>
      <c r="C113" s="29">
        <f t="shared" si="26"/>
        <v>62</v>
      </c>
      <c r="D113" s="6">
        <f t="shared" si="23"/>
        <v>-0.04838709677419355</v>
      </c>
      <c r="E113" s="5">
        <v>59</v>
      </c>
      <c r="F113" s="5">
        <v>62</v>
      </c>
      <c r="G113" s="6">
        <f t="shared" si="24"/>
        <v>-0.04838709677419355</v>
      </c>
      <c r="H113" s="7"/>
      <c r="I113" s="7"/>
      <c r="J113" s="6"/>
      <c r="K113" s="7"/>
      <c r="L113" s="7"/>
      <c r="M113" s="6"/>
      <c r="N113" s="7"/>
      <c r="O113" s="7"/>
      <c r="P113" s="6"/>
      <c r="Q113" s="7"/>
      <c r="R113" s="7"/>
      <c r="S113" s="6"/>
    </row>
    <row r="114" spans="1:19" ht="17.25" customHeight="1">
      <c r="A114" s="22" t="s">
        <v>49</v>
      </c>
      <c r="B114" s="29">
        <f t="shared" si="26"/>
        <v>93</v>
      </c>
      <c r="C114" s="29">
        <f t="shared" si="26"/>
        <v>93</v>
      </c>
      <c r="D114" s="6">
        <f t="shared" si="23"/>
        <v>0</v>
      </c>
      <c r="E114" s="5">
        <v>93</v>
      </c>
      <c r="F114" s="5">
        <v>93</v>
      </c>
      <c r="G114" s="6">
        <f t="shared" si="24"/>
        <v>0</v>
      </c>
      <c r="H114" s="7"/>
      <c r="I114" s="7"/>
      <c r="J114" s="6"/>
      <c r="K114" s="7"/>
      <c r="L114" s="7"/>
      <c r="M114" s="6"/>
      <c r="N114" s="7"/>
      <c r="O114" s="7"/>
      <c r="P114" s="6"/>
      <c r="Q114" s="7"/>
      <c r="R114" s="7"/>
      <c r="S114" s="6"/>
    </row>
    <row r="115" spans="1:19" ht="17.25" customHeight="1">
      <c r="A115" s="22" t="s">
        <v>59</v>
      </c>
      <c r="B115" s="29">
        <f t="shared" si="26"/>
        <v>13</v>
      </c>
      <c r="C115" s="29">
        <f t="shared" si="26"/>
        <v>14</v>
      </c>
      <c r="D115" s="6">
        <f t="shared" si="23"/>
        <v>-0.07142857142857142</v>
      </c>
      <c r="E115" s="5">
        <v>13</v>
      </c>
      <c r="F115" s="7">
        <v>14</v>
      </c>
      <c r="G115" s="6">
        <f t="shared" si="24"/>
        <v>-0.07142857142857142</v>
      </c>
      <c r="H115" s="7"/>
      <c r="I115" s="7"/>
      <c r="J115" s="6"/>
      <c r="K115" s="7"/>
      <c r="L115" s="7"/>
      <c r="M115" s="6"/>
      <c r="N115" s="7"/>
      <c r="O115" s="7"/>
      <c r="P115" s="6"/>
      <c r="Q115" s="7"/>
      <c r="R115" s="7"/>
      <c r="S115" s="6"/>
    </row>
    <row r="116" spans="1:19" s="15" customFormat="1" ht="17.25" customHeight="1">
      <c r="A116" s="22" t="s">
        <v>24</v>
      </c>
      <c r="B116" s="29">
        <f t="shared" si="26"/>
        <v>93</v>
      </c>
      <c r="C116" s="29">
        <f t="shared" si="26"/>
        <v>93</v>
      </c>
      <c r="D116" s="6">
        <f t="shared" si="23"/>
        <v>0</v>
      </c>
      <c r="E116" s="5">
        <v>93</v>
      </c>
      <c r="F116" s="5">
        <v>93</v>
      </c>
      <c r="G116" s="6">
        <f t="shared" si="24"/>
        <v>0</v>
      </c>
      <c r="H116" s="7"/>
      <c r="I116" s="7"/>
      <c r="J116" s="6"/>
      <c r="K116" s="7"/>
      <c r="L116" s="7"/>
      <c r="M116" s="6"/>
      <c r="N116" s="7"/>
      <c r="O116" s="7"/>
      <c r="P116" s="6"/>
      <c r="Q116" s="7"/>
      <c r="R116" s="7"/>
      <c r="S116" s="6"/>
    </row>
    <row r="117" spans="1:19" ht="17.25" customHeight="1">
      <c r="A117" s="22" t="s">
        <v>25</v>
      </c>
      <c r="B117" s="29">
        <f t="shared" si="26"/>
        <v>276</v>
      </c>
      <c r="C117" s="29">
        <f t="shared" si="26"/>
        <v>281</v>
      </c>
      <c r="D117" s="6">
        <f t="shared" si="23"/>
        <v>-0.017793594306049824</v>
      </c>
      <c r="E117" s="5">
        <v>276</v>
      </c>
      <c r="F117" s="5">
        <v>281</v>
      </c>
      <c r="G117" s="6">
        <f t="shared" si="24"/>
        <v>-0.017793594306049824</v>
      </c>
      <c r="H117" s="7"/>
      <c r="I117" s="7"/>
      <c r="J117" s="6"/>
      <c r="K117" s="7"/>
      <c r="L117" s="7"/>
      <c r="M117" s="6"/>
      <c r="N117" s="7"/>
      <c r="O117" s="7"/>
      <c r="P117" s="6"/>
      <c r="Q117" s="7"/>
      <c r="R117" s="7"/>
      <c r="S117" s="6"/>
    </row>
    <row r="118" spans="1:19" s="15" customFormat="1" ht="17.25" customHeight="1">
      <c r="A118" s="21" t="s">
        <v>87</v>
      </c>
      <c r="B118" s="28">
        <f t="shared" si="25"/>
        <v>319</v>
      </c>
      <c r="C118" s="28">
        <f t="shared" si="25"/>
        <v>302</v>
      </c>
      <c r="D118" s="14">
        <f t="shared" si="23"/>
        <v>0.056291390728476824</v>
      </c>
      <c r="E118" s="13">
        <f>SUM(E119:E123)</f>
        <v>108</v>
      </c>
      <c r="F118" s="13">
        <f>SUM(F119:F123)</f>
        <v>98</v>
      </c>
      <c r="G118" s="14">
        <f t="shared" si="24"/>
        <v>0.10204081632653061</v>
      </c>
      <c r="H118" s="13">
        <f>SUM(H119:H123)</f>
        <v>144</v>
      </c>
      <c r="I118" s="13">
        <f>SUM(I119:I123)</f>
        <v>138</v>
      </c>
      <c r="J118" s="14">
        <f>(H118-I118)/I118</f>
        <v>0.043478260869565216</v>
      </c>
      <c r="K118" s="13">
        <f>SUM(K119:K123)</f>
        <v>36</v>
      </c>
      <c r="L118" s="13">
        <f>SUM(L119:L123)</f>
        <v>35</v>
      </c>
      <c r="M118" s="14">
        <f>(K118-L118)/L118</f>
        <v>0.02857142857142857</v>
      </c>
      <c r="N118" s="16"/>
      <c r="O118" s="16"/>
      <c r="P118" s="14"/>
      <c r="Q118" s="13">
        <f>SUM(Q119:Q123)</f>
        <v>31</v>
      </c>
      <c r="R118" s="13">
        <f>SUM(R119:R123)</f>
        <v>31</v>
      </c>
      <c r="S118" s="14">
        <f>(Q118-R118)/R118</f>
        <v>0</v>
      </c>
    </row>
    <row r="119" spans="1:19" ht="17.25" customHeight="1">
      <c r="A119" s="22" t="s">
        <v>97</v>
      </c>
      <c r="B119" s="29">
        <f aca="true" t="shared" si="27" ref="B119:C121">E119+H119+K119+N119+Q119</f>
        <v>45</v>
      </c>
      <c r="C119" s="29">
        <f t="shared" si="27"/>
        <v>45</v>
      </c>
      <c r="D119" s="6">
        <f>(B119-C119)/C119</f>
        <v>0</v>
      </c>
      <c r="E119" s="5">
        <v>9</v>
      </c>
      <c r="F119" s="5">
        <v>9</v>
      </c>
      <c r="G119" s="6">
        <f t="shared" si="24"/>
        <v>0</v>
      </c>
      <c r="H119" s="5">
        <v>36</v>
      </c>
      <c r="I119" s="5">
        <v>36</v>
      </c>
      <c r="J119" s="6">
        <f>(H119-I119)/I119</f>
        <v>0</v>
      </c>
      <c r="K119" s="16"/>
      <c r="L119" s="16"/>
      <c r="M119" s="14"/>
      <c r="N119" s="16"/>
      <c r="O119" s="16"/>
      <c r="P119" s="14"/>
      <c r="Q119" s="16"/>
      <c r="R119" s="16"/>
      <c r="S119" s="14"/>
    </row>
    <row r="120" spans="1:19" ht="17.25" customHeight="1">
      <c r="A120" s="22" t="s">
        <v>98</v>
      </c>
      <c r="B120" s="29">
        <f t="shared" si="27"/>
        <v>13</v>
      </c>
      <c r="C120" s="29">
        <f t="shared" si="27"/>
        <v>12</v>
      </c>
      <c r="D120" s="6">
        <f>(B120-C120)/C120</f>
        <v>0.08333333333333333</v>
      </c>
      <c r="E120" s="13"/>
      <c r="F120" s="13"/>
      <c r="G120" s="14"/>
      <c r="H120" s="5">
        <v>13</v>
      </c>
      <c r="I120" s="5">
        <v>12</v>
      </c>
      <c r="J120" s="6">
        <f>(H120-I120)/I120</f>
        <v>0.08333333333333333</v>
      </c>
      <c r="K120" s="16"/>
      <c r="L120" s="16"/>
      <c r="M120" s="14"/>
      <c r="N120" s="16"/>
      <c r="O120" s="16"/>
      <c r="P120" s="14"/>
      <c r="Q120" s="16"/>
      <c r="R120" s="16"/>
      <c r="S120" s="14"/>
    </row>
    <row r="121" spans="1:19" ht="17.25" customHeight="1">
      <c r="A121" s="22" t="s">
        <v>103</v>
      </c>
      <c r="B121" s="29">
        <f t="shared" si="27"/>
        <v>6</v>
      </c>
      <c r="C121" s="29">
        <f t="shared" si="27"/>
        <v>0</v>
      </c>
      <c r="D121" s="6" t="s">
        <v>93</v>
      </c>
      <c r="E121" s="5">
        <v>6</v>
      </c>
      <c r="F121" s="5">
        <v>0</v>
      </c>
      <c r="G121" s="6" t="s">
        <v>93</v>
      </c>
      <c r="H121" s="5"/>
      <c r="I121" s="5"/>
      <c r="J121" s="6"/>
      <c r="K121" s="16"/>
      <c r="L121" s="16"/>
      <c r="M121" s="14"/>
      <c r="N121" s="16"/>
      <c r="O121" s="16"/>
      <c r="P121" s="14"/>
      <c r="Q121" s="16"/>
      <c r="R121" s="16"/>
      <c r="S121" s="14"/>
    </row>
    <row r="122" spans="1:19" s="15" customFormat="1" ht="17.25" customHeight="1">
      <c r="A122" s="22" t="s">
        <v>4</v>
      </c>
      <c r="B122" s="29">
        <f t="shared" si="25"/>
        <v>251</v>
      </c>
      <c r="C122" s="29">
        <f t="shared" si="25"/>
        <v>240</v>
      </c>
      <c r="D122" s="6">
        <f t="shared" si="23"/>
        <v>0.04583333333333333</v>
      </c>
      <c r="E122" s="5">
        <v>89</v>
      </c>
      <c r="F122" s="5">
        <v>84</v>
      </c>
      <c r="G122" s="6">
        <f t="shared" si="24"/>
        <v>0.05952380952380952</v>
      </c>
      <c r="H122" s="5">
        <v>95</v>
      </c>
      <c r="I122" s="5">
        <v>90</v>
      </c>
      <c r="J122" s="6">
        <f>(H122-I122)/I122</f>
        <v>0.05555555555555555</v>
      </c>
      <c r="K122" s="7">
        <v>36</v>
      </c>
      <c r="L122" s="7">
        <v>35</v>
      </c>
      <c r="M122" s="6">
        <f>(K122-L122)/L122</f>
        <v>0.02857142857142857</v>
      </c>
      <c r="N122" s="7"/>
      <c r="O122" s="7"/>
      <c r="P122" s="6"/>
      <c r="Q122" s="35">
        <v>31</v>
      </c>
      <c r="R122" s="35">
        <v>31</v>
      </c>
      <c r="S122" s="6">
        <f>(Q122-R122)/R122</f>
        <v>0</v>
      </c>
    </row>
    <row r="123" spans="1:19" ht="17.25" customHeight="1">
      <c r="A123" s="22" t="s">
        <v>99</v>
      </c>
      <c r="B123" s="29">
        <f>E123+H123+K123+N123+Q123</f>
        <v>4</v>
      </c>
      <c r="C123" s="29">
        <f>F123+I123+L123+O123+R123</f>
        <v>5</v>
      </c>
      <c r="D123" s="6">
        <f>(B123-C123)/C123</f>
        <v>-0.2</v>
      </c>
      <c r="E123" s="5">
        <v>4</v>
      </c>
      <c r="F123" s="5">
        <v>5</v>
      </c>
      <c r="G123" s="6">
        <f t="shared" si="24"/>
        <v>-0.2</v>
      </c>
      <c r="H123" s="5"/>
      <c r="I123" s="5"/>
      <c r="J123" s="14"/>
      <c r="K123" s="7"/>
      <c r="L123" s="7"/>
      <c r="M123" s="14"/>
      <c r="N123" s="7"/>
      <c r="O123" s="7"/>
      <c r="P123" s="14"/>
      <c r="Q123" s="7"/>
      <c r="R123" s="7"/>
      <c r="S123" s="14"/>
    </row>
    <row r="124" spans="1:19" ht="17.25" customHeight="1">
      <c r="A124" s="21" t="s">
        <v>88</v>
      </c>
      <c r="B124" s="28">
        <f t="shared" si="25"/>
        <v>127</v>
      </c>
      <c r="C124" s="28">
        <f t="shared" si="25"/>
        <v>159</v>
      </c>
      <c r="D124" s="14">
        <f t="shared" si="23"/>
        <v>-0.20125786163522014</v>
      </c>
      <c r="E124" s="13">
        <f>SUM(E125:E128)</f>
        <v>127</v>
      </c>
      <c r="F124" s="13">
        <f>SUM(F125:F128)</f>
        <v>159</v>
      </c>
      <c r="G124" s="14">
        <f t="shared" si="24"/>
        <v>-0.20125786163522014</v>
      </c>
      <c r="H124" s="16"/>
      <c r="I124" s="16"/>
      <c r="J124" s="14"/>
      <c r="K124" s="16"/>
      <c r="L124" s="16"/>
      <c r="M124" s="14"/>
      <c r="N124" s="16"/>
      <c r="O124" s="16"/>
      <c r="P124" s="14"/>
      <c r="Q124" s="16"/>
      <c r="R124" s="16"/>
      <c r="S124" s="14"/>
    </row>
    <row r="125" spans="1:19" ht="17.25" customHeight="1">
      <c r="A125" s="22" t="s">
        <v>101</v>
      </c>
      <c r="B125" s="29">
        <f>E125+H125+K125+N125+Q125</f>
        <v>26</v>
      </c>
      <c r="C125" s="29">
        <f>F125+I125+L125+O125+R125</f>
        <v>5</v>
      </c>
      <c r="D125" s="6">
        <f t="shared" si="23"/>
        <v>4.2</v>
      </c>
      <c r="E125" s="5">
        <v>26</v>
      </c>
      <c r="F125" s="5">
        <v>5</v>
      </c>
      <c r="G125" s="6">
        <f t="shared" si="24"/>
        <v>4.2</v>
      </c>
      <c r="H125" s="16"/>
      <c r="I125" s="16"/>
      <c r="J125" s="14"/>
      <c r="K125" s="16"/>
      <c r="L125" s="16"/>
      <c r="M125" s="14"/>
      <c r="N125" s="16"/>
      <c r="O125" s="16"/>
      <c r="P125" s="14"/>
      <c r="Q125" s="16"/>
      <c r="R125" s="16"/>
      <c r="S125" s="14"/>
    </row>
    <row r="126" spans="1:19" ht="17.25" customHeight="1">
      <c r="A126" s="30" t="s">
        <v>40</v>
      </c>
      <c r="B126" s="29">
        <f t="shared" si="25"/>
        <v>79</v>
      </c>
      <c r="C126" s="29">
        <f t="shared" si="25"/>
        <v>107</v>
      </c>
      <c r="D126" s="6">
        <f t="shared" si="23"/>
        <v>-0.2616822429906542</v>
      </c>
      <c r="E126" s="5">
        <v>79</v>
      </c>
      <c r="F126" s="5">
        <v>107</v>
      </c>
      <c r="G126" s="6">
        <f t="shared" si="24"/>
        <v>-0.2616822429906542</v>
      </c>
      <c r="H126" s="7"/>
      <c r="I126" s="7"/>
      <c r="J126" s="6"/>
      <c r="K126" s="7"/>
      <c r="L126" s="7"/>
      <c r="M126" s="6"/>
      <c r="N126" s="7"/>
      <c r="O126" s="7"/>
      <c r="P126" s="6"/>
      <c r="Q126" s="7"/>
      <c r="R126" s="7"/>
      <c r="S126" s="6"/>
    </row>
    <row r="127" spans="1:19" ht="17.25" customHeight="1">
      <c r="A127" s="22" t="s">
        <v>44</v>
      </c>
      <c r="B127" s="29">
        <f t="shared" si="25"/>
        <v>14</v>
      </c>
      <c r="C127" s="29">
        <f t="shared" si="25"/>
        <v>24</v>
      </c>
      <c r="D127" s="6">
        <f t="shared" si="23"/>
        <v>-0.4166666666666667</v>
      </c>
      <c r="E127" s="5">
        <v>14</v>
      </c>
      <c r="F127" s="5">
        <v>24</v>
      </c>
      <c r="G127" s="6">
        <f t="shared" si="24"/>
        <v>-0.4166666666666667</v>
      </c>
      <c r="H127" s="7"/>
      <c r="I127" s="7"/>
      <c r="J127" s="6"/>
      <c r="K127" s="7"/>
      <c r="L127" s="7"/>
      <c r="M127" s="6"/>
      <c r="N127" s="7"/>
      <c r="O127" s="7"/>
      <c r="P127" s="6"/>
      <c r="Q127" s="7"/>
      <c r="R127" s="7"/>
      <c r="S127" s="6"/>
    </row>
    <row r="128" spans="1:19" s="15" customFormat="1" ht="17.25" customHeight="1">
      <c r="A128" s="22" t="s">
        <v>42</v>
      </c>
      <c r="B128" s="29">
        <f t="shared" si="25"/>
        <v>8</v>
      </c>
      <c r="C128" s="29">
        <f t="shared" si="25"/>
        <v>23</v>
      </c>
      <c r="D128" s="6">
        <f t="shared" si="23"/>
        <v>-0.6521739130434783</v>
      </c>
      <c r="E128" s="5">
        <v>8</v>
      </c>
      <c r="F128" s="5">
        <v>23</v>
      </c>
      <c r="G128" s="6">
        <f t="shared" si="24"/>
        <v>-0.6521739130434783</v>
      </c>
      <c r="H128" s="7"/>
      <c r="I128" s="7"/>
      <c r="J128" s="14"/>
      <c r="K128" s="7"/>
      <c r="L128" s="7"/>
      <c r="M128" s="14"/>
      <c r="N128" s="7"/>
      <c r="O128" s="7"/>
      <c r="P128" s="14"/>
      <c r="Q128" s="7"/>
      <c r="R128" s="7"/>
      <c r="S128" s="14"/>
    </row>
    <row r="129" spans="1:19" ht="17.25" customHeight="1">
      <c r="A129" s="21" t="s">
        <v>89</v>
      </c>
      <c r="B129" s="28">
        <f t="shared" si="25"/>
        <v>155</v>
      </c>
      <c r="C129" s="28">
        <f t="shared" si="25"/>
        <v>136</v>
      </c>
      <c r="D129" s="14">
        <f t="shared" si="23"/>
        <v>0.13970588235294118</v>
      </c>
      <c r="E129" s="13">
        <f>SUM(E130:E133)</f>
        <v>155</v>
      </c>
      <c r="F129" s="13">
        <f>SUM(F130:F133)</f>
        <v>136</v>
      </c>
      <c r="G129" s="14">
        <f t="shared" si="24"/>
        <v>0.13970588235294118</v>
      </c>
      <c r="H129" s="16"/>
      <c r="I129" s="16"/>
      <c r="J129" s="14"/>
      <c r="K129" s="16"/>
      <c r="L129" s="16"/>
      <c r="M129" s="14"/>
      <c r="N129" s="16"/>
      <c r="O129" s="16"/>
      <c r="P129" s="14"/>
      <c r="Q129" s="16"/>
      <c r="R129" s="16"/>
      <c r="S129" s="14"/>
    </row>
    <row r="130" spans="1:19" ht="17.25" customHeight="1">
      <c r="A130" s="22" t="s">
        <v>8</v>
      </c>
      <c r="B130" s="29">
        <f t="shared" si="25"/>
        <v>30</v>
      </c>
      <c r="C130" s="29">
        <f t="shared" si="25"/>
        <v>28</v>
      </c>
      <c r="D130" s="6">
        <f t="shared" si="23"/>
        <v>0.07142857142857142</v>
      </c>
      <c r="E130" s="5">
        <v>30</v>
      </c>
      <c r="F130" s="5">
        <v>28</v>
      </c>
      <c r="G130" s="6">
        <f t="shared" si="24"/>
        <v>0.07142857142857142</v>
      </c>
      <c r="H130" s="7"/>
      <c r="I130" s="7"/>
      <c r="J130" s="6"/>
      <c r="K130" s="7"/>
      <c r="L130" s="7"/>
      <c r="M130" s="6"/>
      <c r="N130" s="7"/>
      <c r="O130" s="7"/>
      <c r="P130" s="6"/>
      <c r="Q130" s="7"/>
      <c r="R130" s="7"/>
      <c r="S130" s="6"/>
    </row>
    <row r="131" spans="1:19" ht="17.25" customHeight="1">
      <c r="A131" s="22" t="s">
        <v>53</v>
      </c>
      <c r="B131" s="29">
        <f t="shared" si="25"/>
        <v>31</v>
      </c>
      <c r="C131" s="29">
        <f t="shared" si="25"/>
        <v>14</v>
      </c>
      <c r="D131" s="6">
        <f t="shared" si="23"/>
        <v>1.2142857142857142</v>
      </c>
      <c r="E131" s="5">
        <v>31</v>
      </c>
      <c r="F131" s="7">
        <v>14</v>
      </c>
      <c r="G131" s="6">
        <f t="shared" si="24"/>
        <v>1.2142857142857142</v>
      </c>
      <c r="H131" s="7"/>
      <c r="I131" s="7"/>
      <c r="J131" s="6"/>
      <c r="K131" s="7"/>
      <c r="L131" s="7"/>
      <c r="M131" s="6"/>
      <c r="N131" s="7"/>
      <c r="O131" s="7"/>
      <c r="P131" s="6"/>
      <c r="Q131" s="7"/>
      <c r="R131" s="7"/>
      <c r="S131" s="6"/>
    </row>
    <row r="132" spans="1:19" ht="17.25" customHeight="1">
      <c r="A132" s="22" t="s">
        <v>63</v>
      </c>
      <c r="B132" s="29">
        <f t="shared" si="25"/>
        <v>14</v>
      </c>
      <c r="C132" s="29">
        <f t="shared" si="25"/>
        <v>16</v>
      </c>
      <c r="D132" s="6">
        <f t="shared" si="23"/>
        <v>-0.125</v>
      </c>
      <c r="E132" s="5">
        <v>14</v>
      </c>
      <c r="F132" s="7">
        <v>16</v>
      </c>
      <c r="G132" s="6">
        <f t="shared" si="24"/>
        <v>-0.125</v>
      </c>
      <c r="H132" s="7"/>
      <c r="I132" s="7"/>
      <c r="J132" s="6"/>
      <c r="K132" s="7"/>
      <c r="L132" s="7"/>
      <c r="M132" s="6"/>
      <c r="N132" s="7"/>
      <c r="O132" s="7"/>
      <c r="P132" s="6"/>
      <c r="Q132" s="7"/>
      <c r="R132" s="7"/>
      <c r="S132" s="6"/>
    </row>
    <row r="133" spans="1:19" ht="17.25" customHeight="1">
      <c r="A133" s="22" t="s">
        <v>60</v>
      </c>
      <c r="B133" s="29">
        <f t="shared" si="25"/>
        <v>80</v>
      </c>
      <c r="C133" s="29">
        <f t="shared" si="25"/>
        <v>78</v>
      </c>
      <c r="D133" s="6">
        <f t="shared" si="23"/>
        <v>0.02564102564102564</v>
      </c>
      <c r="E133" s="5">
        <v>80</v>
      </c>
      <c r="F133" s="5">
        <v>78</v>
      </c>
      <c r="G133" s="6">
        <f t="shared" si="24"/>
        <v>0.02564102564102564</v>
      </c>
      <c r="H133" s="7"/>
      <c r="I133" s="7"/>
      <c r="J133" s="6"/>
      <c r="K133" s="7"/>
      <c r="L133" s="7"/>
      <c r="M133" s="6"/>
      <c r="N133" s="7"/>
      <c r="O133" s="7"/>
      <c r="P133" s="6"/>
      <c r="Q133" s="7"/>
      <c r="R133" s="7"/>
      <c r="S133" s="6"/>
    </row>
    <row r="134" spans="1:19" ht="17.25" customHeight="1">
      <c r="A134" s="21" t="s">
        <v>90</v>
      </c>
      <c r="B134" s="28">
        <f t="shared" si="25"/>
        <v>104</v>
      </c>
      <c r="C134" s="28">
        <f t="shared" si="25"/>
        <v>86</v>
      </c>
      <c r="D134" s="14">
        <f t="shared" si="23"/>
        <v>0.20930232558139536</v>
      </c>
      <c r="E134" s="13">
        <f>SUM(E135:E142)</f>
        <v>104</v>
      </c>
      <c r="F134" s="13">
        <f>SUM(F135:F142)</f>
        <v>86</v>
      </c>
      <c r="G134" s="14">
        <f t="shared" si="24"/>
        <v>0.20930232558139536</v>
      </c>
      <c r="H134" s="16"/>
      <c r="I134" s="16"/>
      <c r="J134" s="14"/>
      <c r="K134" s="16"/>
      <c r="L134" s="16"/>
      <c r="M134" s="14"/>
      <c r="N134" s="16"/>
      <c r="O134" s="16"/>
      <c r="P134" s="14"/>
      <c r="Q134" s="16"/>
      <c r="R134" s="16"/>
      <c r="S134" s="14"/>
    </row>
    <row r="135" spans="1:19" ht="17.25" customHeight="1">
      <c r="A135" s="22" t="s">
        <v>9</v>
      </c>
      <c r="B135" s="29">
        <f t="shared" si="25"/>
        <v>5</v>
      </c>
      <c r="C135" s="29">
        <f t="shared" si="25"/>
        <v>5</v>
      </c>
      <c r="D135" s="6">
        <f t="shared" si="23"/>
        <v>0</v>
      </c>
      <c r="E135" s="7">
        <v>5</v>
      </c>
      <c r="F135" s="7">
        <v>5</v>
      </c>
      <c r="G135" s="6">
        <f t="shared" si="24"/>
        <v>0</v>
      </c>
      <c r="H135" s="7"/>
      <c r="I135" s="7"/>
      <c r="J135" s="6"/>
      <c r="K135" s="7"/>
      <c r="L135" s="7"/>
      <c r="M135" s="6"/>
      <c r="N135" s="7"/>
      <c r="O135" s="7"/>
      <c r="P135" s="6"/>
      <c r="Q135" s="7"/>
      <c r="R135" s="7"/>
      <c r="S135" s="6"/>
    </row>
    <row r="136" spans="1:19" ht="17.25" customHeight="1">
      <c r="A136" s="22" t="s">
        <v>10</v>
      </c>
      <c r="B136" s="29">
        <f t="shared" si="25"/>
        <v>4</v>
      </c>
      <c r="C136" s="29">
        <f t="shared" si="25"/>
        <v>5</v>
      </c>
      <c r="D136" s="6">
        <f t="shared" si="23"/>
        <v>-0.2</v>
      </c>
      <c r="E136" s="7">
        <v>4</v>
      </c>
      <c r="F136" s="7">
        <v>5</v>
      </c>
      <c r="G136" s="6">
        <f t="shared" si="24"/>
        <v>-0.2</v>
      </c>
      <c r="H136" s="7"/>
      <c r="I136" s="7"/>
      <c r="J136" s="6"/>
      <c r="K136" s="7"/>
      <c r="L136" s="7"/>
      <c r="M136" s="6"/>
      <c r="N136" s="7"/>
      <c r="O136" s="7"/>
      <c r="P136" s="6"/>
      <c r="Q136" s="7"/>
      <c r="R136" s="7"/>
      <c r="S136" s="6"/>
    </row>
    <row r="137" spans="1:19" ht="17.25" customHeight="1">
      <c r="A137" s="22" t="s">
        <v>70</v>
      </c>
      <c r="B137" s="29">
        <f t="shared" si="25"/>
        <v>31</v>
      </c>
      <c r="C137" s="29">
        <f t="shared" si="25"/>
        <v>31</v>
      </c>
      <c r="D137" s="6">
        <f t="shared" si="23"/>
        <v>0</v>
      </c>
      <c r="E137" s="5">
        <v>31</v>
      </c>
      <c r="F137" s="5">
        <v>31</v>
      </c>
      <c r="G137" s="6">
        <f t="shared" si="24"/>
        <v>0</v>
      </c>
      <c r="H137" s="7"/>
      <c r="I137" s="7"/>
      <c r="J137" s="6"/>
      <c r="K137" s="7"/>
      <c r="L137" s="7"/>
      <c r="M137" s="6"/>
      <c r="N137" s="7"/>
      <c r="O137" s="7"/>
      <c r="P137" s="6"/>
      <c r="Q137" s="7"/>
      <c r="R137" s="7"/>
      <c r="S137" s="6"/>
    </row>
    <row r="138" spans="1:19" ht="17.25" customHeight="1">
      <c r="A138" s="22" t="s">
        <v>73</v>
      </c>
      <c r="B138" s="29">
        <f t="shared" si="25"/>
        <v>13</v>
      </c>
      <c r="C138" s="29">
        <f t="shared" si="25"/>
        <v>14</v>
      </c>
      <c r="D138" s="6">
        <f t="shared" si="23"/>
        <v>-0.07142857142857142</v>
      </c>
      <c r="E138" s="5">
        <v>13</v>
      </c>
      <c r="F138" s="5">
        <v>14</v>
      </c>
      <c r="G138" s="6">
        <f t="shared" si="24"/>
        <v>-0.07142857142857142</v>
      </c>
      <c r="H138" s="7"/>
      <c r="I138" s="7"/>
      <c r="J138" s="6"/>
      <c r="K138" s="7"/>
      <c r="L138" s="7"/>
      <c r="M138" s="6"/>
      <c r="N138" s="7"/>
      <c r="O138" s="7"/>
      <c r="P138" s="6"/>
      <c r="Q138" s="7"/>
      <c r="R138" s="7"/>
      <c r="S138" s="6"/>
    </row>
    <row r="139" spans="1:19" ht="17.25" customHeight="1">
      <c r="A139" s="22" t="s">
        <v>54</v>
      </c>
      <c r="B139" s="29">
        <f t="shared" si="25"/>
        <v>31</v>
      </c>
      <c r="C139" s="29">
        <f t="shared" si="25"/>
        <v>13</v>
      </c>
      <c r="D139" s="6">
        <f t="shared" si="23"/>
        <v>1.3846153846153846</v>
      </c>
      <c r="E139" s="5">
        <v>31</v>
      </c>
      <c r="F139" s="5">
        <v>13</v>
      </c>
      <c r="G139" s="6">
        <f t="shared" si="24"/>
        <v>1.3846153846153846</v>
      </c>
      <c r="H139" s="7"/>
      <c r="I139" s="7"/>
      <c r="J139" s="6"/>
      <c r="K139" s="7"/>
      <c r="L139" s="7"/>
      <c r="M139" s="6"/>
      <c r="N139" s="7"/>
      <c r="O139" s="7"/>
      <c r="P139" s="6"/>
      <c r="Q139" s="7"/>
      <c r="R139" s="7"/>
      <c r="S139" s="6"/>
    </row>
    <row r="140" spans="1:19" ht="17.25" customHeight="1">
      <c r="A140" s="22" t="s">
        <v>11</v>
      </c>
      <c r="B140" s="29">
        <f t="shared" si="25"/>
        <v>4</v>
      </c>
      <c r="C140" s="29">
        <f t="shared" si="25"/>
        <v>4</v>
      </c>
      <c r="D140" s="6">
        <f t="shared" si="23"/>
        <v>0</v>
      </c>
      <c r="E140" s="7">
        <v>4</v>
      </c>
      <c r="F140" s="7">
        <v>4</v>
      </c>
      <c r="G140" s="6">
        <f t="shared" si="24"/>
        <v>0</v>
      </c>
      <c r="H140" s="7"/>
      <c r="I140" s="7"/>
      <c r="J140" s="6"/>
      <c r="K140" s="7"/>
      <c r="L140" s="7"/>
      <c r="M140" s="6"/>
      <c r="N140" s="7"/>
      <c r="O140" s="7"/>
      <c r="P140" s="6"/>
      <c r="Q140" s="7"/>
      <c r="R140" s="7"/>
      <c r="S140" s="6"/>
    </row>
    <row r="141" spans="1:19" ht="17.25" customHeight="1">
      <c r="A141" s="22" t="s">
        <v>56</v>
      </c>
      <c r="B141" s="29">
        <f t="shared" si="25"/>
        <v>10</v>
      </c>
      <c r="C141" s="29">
        <f t="shared" si="25"/>
        <v>10</v>
      </c>
      <c r="D141" s="6">
        <f t="shared" si="23"/>
        <v>0</v>
      </c>
      <c r="E141" s="5">
        <v>10</v>
      </c>
      <c r="F141" s="5">
        <v>10</v>
      </c>
      <c r="G141" s="6">
        <f t="shared" si="24"/>
        <v>0</v>
      </c>
      <c r="H141" s="7"/>
      <c r="I141" s="7"/>
      <c r="J141" s="6"/>
      <c r="K141" s="7"/>
      <c r="L141" s="7"/>
      <c r="M141" s="6"/>
      <c r="N141" s="7"/>
      <c r="O141" s="7"/>
      <c r="P141" s="6"/>
      <c r="Q141" s="7"/>
      <c r="R141" s="7"/>
      <c r="S141" s="6"/>
    </row>
    <row r="142" spans="1:19" ht="17.25" customHeight="1">
      <c r="A142" s="24" t="s">
        <v>57</v>
      </c>
      <c r="B142" s="29">
        <f t="shared" si="25"/>
        <v>6</v>
      </c>
      <c r="C142" s="29">
        <f t="shared" si="25"/>
        <v>4</v>
      </c>
      <c r="D142" s="6">
        <f t="shared" si="23"/>
        <v>0.5</v>
      </c>
      <c r="E142" s="25">
        <v>6</v>
      </c>
      <c r="F142" s="25">
        <v>4</v>
      </c>
      <c r="G142" s="6">
        <f t="shared" si="24"/>
        <v>0.5</v>
      </c>
      <c r="H142" s="26"/>
      <c r="I142" s="26"/>
      <c r="J142" s="6"/>
      <c r="K142" s="26"/>
      <c r="L142" s="26"/>
      <c r="M142" s="6"/>
      <c r="N142" s="26"/>
      <c r="O142" s="26"/>
      <c r="P142" s="6"/>
      <c r="Q142" s="26"/>
      <c r="R142" s="26"/>
      <c r="S142" s="6"/>
    </row>
    <row r="143" spans="1:19" s="15" customFormat="1" ht="17.25" customHeight="1">
      <c r="A143" s="17" t="s">
        <v>115</v>
      </c>
      <c r="B143" s="1"/>
      <c r="C143" s="1"/>
      <c r="D143" s="2"/>
      <c r="E143" s="1"/>
      <c r="F143" s="1"/>
      <c r="G143" s="2"/>
      <c r="H143" s="1"/>
      <c r="I143" s="1"/>
      <c r="J143" s="2"/>
      <c r="K143" s="1"/>
      <c r="L143" s="1"/>
      <c r="M143" s="2"/>
      <c r="N143" s="1"/>
      <c r="O143" s="1"/>
      <c r="P143" s="2"/>
      <c r="Q143" s="1"/>
      <c r="R143" s="1"/>
      <c r="S143" s="2"/>
    </row>
    <row r="144" spans="1:19" s="15" customFormat="1" ht="17.25" customHeight="1">
      <c r="A144" s="1"/>
      <c r="B144" s="12"/>
      <c r="C144" s="12"/>
      <c r="D144" s="2"/>
      <c r="E144" s="1"/>
      <c r="F144" s="1"/>
      <c r="G144" s="2"/>
      <c r="H144" s="1"/>
      <c r="I144" s="1"/>
      <c r="J144" s="2"/>
      <c r="K144" s="1"/>
      <c r="L144" s="1"/>
      <c r="M144" s="2"/>
      <c r="N144" s="1"/>
      <c r="O144" s="1"/>
      <c r="P144" s="2"/>
      <c r="Q144" s="1"/>
      <c r="R144" s="1"/>
      <c r="S144" s="2"/>
    </row>
    <row r="145" ht="17.25" customHeight="1"/>
    <row r="146" spans="1:19" ht="17.25" customHeight="1">
      <c r="A146" s="43" t="s">
        <v>109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2:18" ht="17.25" customHeight="1">
      <c r="B147" s="12"/>
      <c r="C147" s="12"/>
      <c r="E147" s="12"/>
      <c r="F147" s="12"/>
      <c r="H147" s="12"/>
      <c r="I147" s="12"/>
      <c r="K147" s="12"/>
      <c r="L147" s="12"/>
      <c r="N147" s="12"/>
      <c r="O147" s="12"/>
      <c r="Q147" s="12"/>
      <c r="R147" s="12"/>
    </row>
    <row r="148" spans="1:19" ht="17.25" customHeight="1">
      <c r="A148" s="18"/>
      <c r="B148" s="40" t="s">
        <v>92</v>
      </c>
      <c r="C148" s="41"/>
      <c r="D148" s="44"/>
      <c r="E148" s="40" t="s">
        <v>79</v>
      </c>
      <c r="F148" s="41"/>
      <c r="G148" s="44"/>
      <c r="H148" s="45" t="s">
        <v>80</v>
      </c>
      <c r="I148" s="46"/>
      <c r="J148" s="47"/>
      <c r="K148" s="40" t="s">
        <v>81</v>
      </c>
      <c r="L148" s="41"/>
      <c r="M148" s="44"/>
      <c r="N148" s="40" t="s">
        <v>82</v>
      </c>
      <c r="O148" s="41"/>
      <c r="P148" s="44"/>
      <c r="Q148" s="40" t="s">
        <v>83</v>
      </c>
      <c r="R148" s="41"/>
      <c r="S148" s="42"/>
    </row>
    <row r="149" spans="1:19" ht="17.25" customHeight="1">
      <c r="A149" s="19" t="s">
        <v>1</v>
      </c>
      <c r="B149" s="3">
        <v>2015</v>
      </c>
      <c r="C149" s="3">
        <v>2014</v>
      </c>
      <c r="D149" s="4" t="s">
        <v>91</v>
      </c>
      <c r="E149" s="3">
        <v>2015</v>
      </c>
      <c r="F149" s="3">
        <v>2014</v>
      </c>
      <c r="G149" s="4" t="s">
        <v>91</v>
      </c>
      <c r="H149" s="3">
        <v>2015</v>
      </c>
      <c r="I149" s="3">
        <v>2014</v>
      </c>
      <c r="J149" s="27" t="s">
        <v>91</v>
      </c>
      <c r="K149" s="3">
        <v>2015</v>
      </c>
      <c r="L149" s="3">
        <v>2014</v>
      </c>
      <c r="M149" s="4" t="s">
        <v>91</v>
      </c>
      <c r="N149" s="3">
        <v>2015</v>
      </c>
      <c r="O149" s="3">
        <v>2014</v>
      </c>
      <c r="P149" s="4" t="s">
        <v>91</v>
      </c>
      <c r="Q149" s="3">
        <v>2015</v>
      </c>
      <c r="R149" s="3">
        <v>2014</v>
      </c>
      <c r="S149" s="20" t="s">
        <v>91</v>
      </c>
    </row>
    <row r="150" spans="1:19" ht="17.25" customHeight="1">
      <c r="A150" s="21" t="s">
        <v>94</v>
      </c>
      <c r="B150" s="28">
        <f>E150+H150+K150+N150+Q150</f>
        <v>3856</v>
      </c>
      <c r="C150" s="28">
        <f>F150+I150+L150+O150+R150</f>
        <v>3696</v>
      </c>
      <c r="D150" s="14">
        <f>(B150-C150)/C150</f>
        <v>0.04329004329004329</v>
      </c>
      <c r="E150" s="13">
        <f>E151+E183</f>
        <v>2302</v>
      </c>
      <c r="F150" s="13">
        <f>F151+F183</f>
        <v>2294</v>
      </c>
      <c r="G150" s="14">
        <f>(E150-F150)/F150</f>
        <v>0.0034873583260680036</v>
      </c>
      <c r="H150" s="13">
        <f>H151+H183</f>
        <v>892</v>
      </c>
      <c r="I150" s="13">
        <f>I151+I183</f>
        <v>775</v>
      </c>
      <c r="J150" s="14">
        <f>(H150-I150)/I150</f>
        <v>0.15096774193548387</v>
      </c>
      <c r="K150" s="13">
        <f>K151+K183</f>
        <v>358</v>
      </c>
      <c r="L150" s="13">
        <f>L151+L183</f>
        <v>324</v>
      </c>
      <c r="M150" s="14">
        <f>(K150-L150)/L150</f>
        <v>0.10493827160493827</v>
      </c>
      <c r="N150" s="13">
        <f>N151+N183</f>
        <v>16</v>
      </c>
      <c r="O150" s="13">
        <f>O151+O183</f>
        <v>20</v>
      </c>
      <c r="P150" s="14">
        <f>(N150-O150)/O150</f>
        <v>-0.2</v>
      </c>
      <c r="Q150" s="13">
        <f>Q151+Q183</f>
        <v>288</v>
      </c>
      <c r="R150" s="13">
        <f>R151+R183</f>
        <v>283</v>
      </c>
      <c r="S150" s="14">
        <f>(Q150-R150)/R150</f>
        <v>0.0176678445229682</v>
      </c>
    </row>
    <row r="151" spans="1:19" ht="17.25" customHeight="1">
      <c r="A151" s="21" t="s">
        <v>95</v>
      </c>
      <c r="B151" s="28">
        <f aca="true" t="shared" si="28" ref="B151:C215">E151+H151+K151+N151+Q151</f>
        <v>2710</v>
      </c>
      <c r="C151" s="28">
        <f t="shared" si="28"/>
        <v>2548</v>
      </c>
      <c r="D151" s="14">
        <f aca="true" t="shared" si="29" ref="D151:D192">(B151-C151)/C151</f>
        <v>0.06357927786499215</v>
      </c>
      <c r="E151" s="13">
        <f>E152+E175</f>
        <v>1342</v>
      </c>
      <c r="F151" s="13">
        <f>F152+F175</f>
        <v>1330</v>
      </c>
      <c r="G151" s="14">
        <f aca="true" t="shared" si="30" ref="G151:G192">(E151-F151)/F151</f>
        <v>0.009022556390977444</v>
      </c>
      <c r="H151" s="13">
        <f>H152+H175</f>
        <v>766</v>
      </c>
      <c r="I151" s="13">
        <f>I152+I175</f>
        <v>651</v>
      </c>
      <c r="J151" s="14">
        <f aca="true" t="shared" si="31" ref="J151:J172">(H151-I151)/I151</f>
        <v>0.17665130568356374</v>
      </c>
      <c r="K151" s="13">
        <f>K152+K175</f>
        <v>326</v>
      </c>
      <c r="L151" s="13">
        <f>L152+L175</f>
        <v>292</v>
      </c>
      <c r="M151" s="14">
        <f aca="true" t="shared" si="32" ref="M151:M172">(K151-L151)/L151</f>
        <v>0.11643835616438356</v>
      </c>
      <c r="N151" s="13">
        <f>N152+N175</f>
        <v>16</v>
      </c>
      <c r="O151" s="13">
        <f>O152+O175</f>
        <v>20</v>
      </c>
      <c r="P151" s="14">
        <f>(N151-O151)/O151</f>
        <v>-0.2</v>
      </c>
      <c r="Q151" s="13">
        <f>Q152+Q175</f>
        <v>260</v>
      </c>
      <c r="R151" s="13">
        <f>R152+R175</f>
        <v>255</v>
      </c>
      <c r="S151" s="14">
        <f aca="true" t="shared" si="33" ref="S151:S172">(Q151-R151)/R151</f>
        <v>0.0196078431372549</v>
      </c>
    </row>
    <row r="152" spans="1:19" ht="17.25" customHeight="1">
      <c r="A152" s="21" t="s">
        <v>84</v>
      </c>
      <c r="B152" s="28">
        <f t="shared" si="28"/>
        <v>2476</v>
      </c>
      <c r="C152" s="28">
        <f t="shared" si="28"/>
        <v>2322</v>
      </c>
      <c r="D152" s="14">
        <f t="shared" si="29"/>
        <v>0.06632213608957795</v>
      </c>
      <c r="E152" s="13">
        <f>SUM(E153:E174)</f>
        <v>1147</v>
      </c>
      <c r="F152" s="13">
        <f>SUM(F153:F174)</f>
        <v>1132</v>
      </c>
      <c r="G152" s="14">
        <f t="shared" si="30"/>
        <v>0.013250883392226149</v>
      </c>
      <c r="H152" s="13">
        <f>SUM(H153:H174)</f>
        <v>727</v>
      </c>
      <c r="I152" s="13">
        <f>SUM(I153:I174)</f>
        <v>623</v>
      </c>
      <c r="J152" s="14">
        <f t="shared" si="31"/>
        <v>0.16693418940609953</v>
      </c>
      <c r="K152" s="13">
        <f>SUM(K153:K174)</f>
        <v>326</v>
      </c>
      <c r="L152" s="13">
        <f>SUM(L153:L174)</f>
        <v>292</v>
      </c>
      <c r="M152" s="14">
        <f t="shared" si="32"/>
        <v>0.11643835616438356</v>
      </c>
      <c r="N152" s="13">
        <f>SUM(N153:N174)</f>
        <v>16</v>
      </c>
      <c r="O152" s="13">
        <f>SUM(O153:O174)</f>
        <v>20</v>
      </c>
      <c r="P152" s="14">
        <f>(N152-O152)/O152</f>
        <v>-0.2</v>
      </c>
      <c r="Q152" s="13">
        <f>SUM(Q153:Q174)</f>
        <v>260</v>
      </c>
      <c r="R152" s="13">
        <f>SUM(R153:R174)</f>
        <v>255</v>
      </c>
      <c r="S152" s="14">
        <f t="shared" si="33"/>
        <v>0.0196078431372549</v>
      </c>
    </row>
    <row r="153" spans="1:19" ht="17.25" customHeight="1">
      <c r="A153" s="22" t="s">
        <v>13</v>
      </c>
      <c r="B153" s="29">
        <f t="shared" si="28"/>
        <v>36</v>
      </c>
      <c r="C153" s="29">
        <f t="shared" si="28"/>
        <v>44</v>
      </c>
      <c r="D153" s="6">
        <f t="shared" si="29"/>
        <v>-0.18181818181818182</v>
      </c>
      <c r="E153" s="5">
        <v>16</v>
      </c>
      <c r="F153" s="5">
        <v>28</v>
      </c>
      <c r="G153" s="6">
        <f t="shared" si="30"/>
        <v>-0.42857142857142855</v>
      </c>
      <c r="H153" s="7">
        <v>12</v>
      </c>
      <c r="I153" s="7">
        <v>12</v>
      </c>
      <c r="J153" s="6">
        <f t="shared" si="31"/>
        <v>0</v>
      </c>
      <c r="K153" s="7">
        <v>8</v>
      </c>
      <c r="L153" s="7">
        <v>4</v>
      </c>
      <c r="M153" s="6">
        <f t="shared" si="32"/>
        <v>1</v>
      </c>
      <c r="N153" s="7"/>
      <c r="O153" s="7"/>
      <c r="P153" s="6"/>
      <c r="Q153" s="7"/>
      <c r="R153" s="7"/>
      <c r="S153" s="6"/>
    </row>
    <row r="154" spans="1:19" ht="17.25" customHeight="1">
      <c r="A154" s="30" t="s">
        <v>14</v>
      </c>
      <c r="B154" s="29">
        <f t="shared" si="28"/>
        <v>28</v>
      </c>
      <c r="C154" s="29">
        <f t="shared" si="28"/>
        <v>48</v>
      </c>
      <c r="D154" s="6">
        <f t="shared" si="29"/>
        <v>-0.4166666666666667</v>
      </c>
      <c r="E154" s="5">
        <v>12</v>
      </c>
      <c r="F154" s="5">
        <v>28</v>
      </c>
      <c r="G154" s="6">
        <f t="shared" si="30"/>
        <v>-0.5714285714285714</v>
      </c>
      <c r="H154" s="5">
        <v>16</v>
      </c>
      <c r="I154" s="7">
        <v>20</v>
      </c>
      <c r="J154" s="6">
        <f t="shared" si="31"/>
        <v>-0.2</v>
      </c>
      <c r="K154" s="7"/>
      <c r="L154" s="7"/>
      <c r="M154" s="6"/>
      <c r="N154" s="7"/>
      <c r="O154" s="7"/>
      <c r="P154" s="6"/>
      <c r="Q154" s="7"/>
      <c r="R154" s="7"/>
      <c r="S154" s="6"/>
    </row>
    <row r="155" spans="1:19" ht="17.25" customHeight="1">
      <c r="A155" s="22" t="s">
        <v>27</v>
      </c>
      <c r="B155" s="29">
        <f>E155+H155+K155+N155+Q155</f>
        <v>0</v>
      </c>
      <c r="C155" s="29">
        <f>F155+I155+L155+O155+R155</f>
        <v>4</v>
      </c>
      <c r="D155" s="6">
        <f>(B155-C155)/C155</f>
        <v>-1</v>
      </c>
      <c r="E155" s="7">
        <v>0</v>
      </c>
      <c r="F155" s="7">
        <v>4</v>
      </c>
      <c r="G155" s="6">
        <f t="shared" si="30"/>
        <v>-1</v>
      </c>
      <c r="H155" s="7"/>
      <c r="I155" s="7"/>
      <c r="J155" s="6"/>
      <c r="K155" s="7"/>
      <c r="L155" s="7"/>
      <c r="M155" s="6"/>
      <c r="N155" s="7"/>
      <c r="O155" s="7"/>
      <c r="P155" s="6"/>
      <c r="Q155" s="7"/>
      <c r="R155" s="7"/>
      <c r="S155" s="6"/>
    </row>
    <row r="156" spans="1:19" ht="17.25" customHeight="1">
      <c r="A156" s="22" t="s">
        <v>69</v>
      </c>
      <c r="B156" s="29">
        <f t="shared" si="28"/>
        <v>56</v>
      </c>
      <c r="C156" s="29">
        <f t="shared" si="28"/>
        <v>56</v>
      </c>
      <c r="D156" s="6">
        <f t="shared" si="29"/>
        <v>0</v>
      </c>
      <c r="E156" s="5">
        <v>28</v>
      </c>
      <c r="F156" s="5">
        <v>28</v>
      </c>
      <c r="G156" s="6">
        <f t="shared" si="30"/>
        <v>0</v>
      </c>
      <c r="H156" s="7">
        <v>20</v>
      </c>
      <c r="I156" s="7">
        <v>20</v>
      </c>
      <c r="J156" s="6">
        <f t="shared" si="31"/>
        <v>0</v>
      </c>
      <c r="K156" s="7">
        <v>4</v>
      </c>
      <c r="L156" s="7">
        <v>4</v>
      </c>
      <c r="M156" s="6">
        <f t="shared" si="32"/>
        <v>0</v>
      </c>
      <c r="N156" s="7"/>
      <c r="O156" s="7"/>
      <c r="P156" s="6"/>
      <c r="Q156" s="7">
        <v>4</v>
      </c>
      <c r="R156" s="7">
        <v>4</v>
      </c>
      <c r="S156" s="6">
        <f t="shared" si="33"/>
        <v>0</v>
      </c>
    </row>
    <row r="157" spans="1:19" ht="17.25" customHeight="1">
      <c r="A157" s="22" t="s">
        <v>28</v>
      </c>
      <c r="B157" s="29"/>
      <c r="C157" s="29"/>
      <c r="D157" s="6"/>
      <c r="E157" s="7"/>
      <c r="F157" s="7"/>
      <c r="G157" s="6"/>
      <c r="H157" s="7"/>
      <c r="I157" s="7"/>
      <c r="J157" s="6"/>
      <c r="K157" s="7"/>
      <c r="L157" s="7"/>
      <c r="M157" s="6"/>
      <c r="N157" s="7"/>
      <c r="O157" s="7"/>
      <c r="P157" s="6"/>
      <c r="Q157" s="7"/>
      <c r="R157" s="7"/>
      <c r="S157" s="6"/>
    </row>
    <row r="158" spans="1:19" ht="17.25" customHeight="1">
      <c r="A158" s="22" t="s">
        <v>29</v>
      </c>
      <c r="B158" s="29"/>
      <c r="C158" s="29"/>
      <c r="D158" s="6"/>
      <c r="E158" s="7"/>
      <c r="F158" s="7"/>
      <c r="G158" s="6"/>
      <c r="H158" s="7"/>
      <c r="I158" s="7"/>
      <c r="J158" s="6"/>
      <c r="K158" s="7"/>
      <c r="L158" s="7"/>
      <c r="M158" s="6"/>
      <c r="N158" s="7"/>
      <c r="O158" s="7"/>
      <c r="P158" s="6"/>
      <c r="Q158" s="7"/>
      <c r="R158" s="7"/>
      <c r="S158" s="6"/>
    </row>
    <row r="159" spans="1:19" ht="17.25" customHeight="1">
      <c r="A159" s="22" t="s">
        <v>30</v>
      </c>
      <c r="B159" s="29">
        <f t="shared" si="28"/>
        <v>80</v>
      </c>
      <c r="C159" s="29">
        <f t="shared" si="28"/>
        <v>81</v>
      </c>
      <c r="D159" s="6">
        <f t="shared" si="29"/>
        <v>-0.012345679012345678</v>
      </c>
      <c r="E159" s="5">
        <v>80</v>
      </c>
      <c r="F159" s="5">
        <v>81</v>
      </c>
      <c r="G159" s="6">
        <f t="shared" si="30"/>
        <v>-0.012345679012345678</v>
      </c>
      <c r="H159" s="7"/>
      <c r="I159" s="5"/>
      <c r="J159" s="6"/>
      <c r="K159" s="7"/>
      <c r="L159" s="7"/>
      <c r="M159" s="6"/>
      <c r="N159" s="7"/>
      <c r="O159" s="7"/>
      <c r="P159" s="6"/>
      <c r="Q159" s="7"/>
      <c r="R159" s="7"/>
      <c r="S159" s="6"/>
    </row>
    <row r="160" spans="1:19" ht="17.25" customHeight="1">
      <c r="A160" s="22" t="s">
        <v>38</v>
      </c>
      <c r="B160" s="29">
        <f t="shared" si="28"/>
        <v>821</v>
      </c>
      <c r="C160" s="29">
        <f t="shared" si="28"/>
        <v>778</v>
      </c>
      <c r="D160" s="6">
        <f t="shared" si="29"/>
        <v>0.055269922879177376</v>
      </c>
      <c r="E160" s="5">
        <v>409</v>
      </c>
      <c r="F160" s="5">
        <v>377</v>
      </c>
      <c r="G160" s="6">
        <f t="shared" si="30"/>
        <v>0.08488063660477453</v>
      </c>
      <c r="H160" s="5">
        <v>196</v>
      </c>
      <c r="I160" s="5">
        <v>182</v>
      </c>
      <c r="J160" s="6">
        <f t="shared" si="31"/>
        <v>0.07692307692307693</v>
      </c>
      <c r="K160" s="5">
        <v>108</v>
      </c>
      <c r="L160" s="5">
        <v>96</v>
      </c>
      <c r="M160" s="6">
        <f t="shared" si="32"/>
        <v>0.125</v>
      </c>
      <c r="N160" s="5">
        <v>16</v>
      </c>
      <c r="O160" s="5">
        <v>20</v>
      </c>
      <c r="P160" s="6">
        <f>(N160-O160)/O160</f>
        <v>-0.2</v>
      </c>
      <c r="Q160" s="5">
        <v>92</v>
      </c>
      <c r="R160" s="5">
        <v>103</v>
      </c>
      <c r="S160" s="6">
        <f t="shared" si="33"/>
        <v>-0.10679611650485436</v>
      </c>
    </row>
    <row r="161" spans="1:19" ht="17.25" customHeight="1">
      <c r="A161" s="22" t="s">
        <v>15</v>
      </c>
      <c r="B161" s="29">
        <f t="shared" si="28"/>
        <v>124</v>
      </c>
      <c r="C161" s="29">
        <f t="shared" si="28"/>
        <v>125</v>
      </c>
      <c r="D161" s="6">
        <f t="shared" si="29"/>
        <v>-0.008</v>
      </c>
      <c r="E161" s="5">
        <v>40</v>
      </c>
      <c r="F161" s="5">
        <v>49</v>
      </c>
      <c r="G161" s="6">
        <f t="shared" si="30"/>
        <v>-0.1836734693877551</v>
      </c>
      <c r="H161" s="5">
        <v>56</v>
      </c>
      <c r="I161" s="5">
        <v>48</v>
      </c>
      <c r="J161" s="6">
        <f t="shared" si="31"/>
        <v>0.16666666666666666</v>
      </c>
      <c r="K161" s="5">
        <v>16</v>
      </c>
      <c r="L161" s="5">
        <v>16</v>
      </c>
      <c r="M161" s="6">
        <f t="shared" si="32"/>
        <v>0</v>
      </c>
      <c r="N161" s="7"/>
      <c r="O161" s="7"/>
      <c r="P161" s="6"/>
      <c r="Q161" s="5">
        <v>12</v>
      </c>
      <c r="R161" s="5">
        <v>12</v>
      </c>
      <c r="S161" s="6">
        <f t="shared" si="33"/>
        <v>0</v>
      </c>
    </row>
    <row r="162" spans="1:19" ht="17.25" customHeight="1">
      <c r="A162" s="22" t="s">
        <v>75</v>
      </c>
      <c r="B162" s="29"/>
      <c r="C162" s="29"/>
      <c r="D162" s="6"/>
      <c r="E162" s="5"/>
      <c r="F162" s="5"/>
      <c r="G162" s="6"/>
      <c r="H162" s="5"/>
      <c r="I162" s="5"/>
      <c r="J162" s="6"/>
      <c r="K162" s="5"/>
      <c r="L162" s="5"/>
      <c r="M162" s="6"/>
      <c r="N162" s="7"/>
      <c r="O162" s="7"/>
      <c r="P162" s="6"/>
      <c r="Q162" s="5"/>
      <c r="R162" s="5"/>
      <c r="S162" s="6"/>
    </row>
    <row r="163" spans="1:19" ht="17.25" customHeight="1">
      <c r="A163" s="22" t="s">
        <v>58</v>
      </c>
      <c r="B163" s="29">
        <f t="shared" si="28"/>
        <v>182</v>
      </c>
      <c r="C163" s="29">
        <f t="shared" si="28"/>
        <v>170</v>
      </c>
      <c r="D163" s="6">
        <f t="shared" si="29"/>
        <v>0.07058823529411765</v>
      </c>
      <c r="E163" s="5">
        <v>80</v>
      </c>
      <c r="F163" s="5">
        <v>78</v>
      </c>
      <c r="G163" s="6">
        <f t="shared" si="30"/>
        <v>0.02564102564102564</v>
      </c>
      <c r="H163" s="5">
        <v>46</v>
      </c>
      <c r="I163" s="5">
        <v>36</v>
      </c>
      <c r="J163" s="6">
        <f t="shared" si="31"/>
        <v>0.2777777777777778</v>
      </c>
      <c r="K163" s="5">
        <v>32</v>
      </c>
      <c r="L163" s="5">
        <v>32</v>
      </c>
      <c r="M163" s="6">
        <f t="shared" si="32"/>
        <v>0</v>
      </c>
      <c r="N163" s="7"/>
      <c r="O163" s="7"/>
      <c r="P163" s="6"/>
      <c r="Q163" s="5">
        <v>24</v>
      </c>
      <c r="R163" s="5">
        <v>24</v>
      </c>
      <c r="S163" s="6">
        <f t="shared" si="33"/>
        <v>0</v>
      </c>
    </row>
    <row r="164" spans="1:19" ht="17.25" customHeight="1">
      <c r="A164" s="22" t="s">
        <v>31</v>
      </c>
      <c r="B164" s="29"/>
      <c r="C164" s="29"/>
      <c r="D164" s="6"/>
      <c r="E164" s="5"/>
      <c r="F164" s="7"/>
      <c r="G164" s="6"/>
      <c r="H164" s="7"/>
      <c r="I164" s="7"/>
      <c r="J164" s="6"/>
      <c r="K164" s="7"/>
      <c r="L164" s="7"/>
      <c r="M164" s="6"/>
      <c r="N164" s="7"/>
      <c r="O164" s="7"/>
      <c r="P164" s="6"/>
      <c r="Q164" s="7"/>
      <c r="R164" s="7"/>
      <c r="S164" s="6"/>
    </row>
    <row r="165" spans="1:19" ht="17.25" customHeight="1">
      <c r="A165" s="22" t="s">
        <v>18</v>
      </c>
      <c r="B165" s="29">
        <f t="shared" si="28"/>
        <v>152</v>
      </c>
      <c r="C165" s="29">
        <f t="shared" si="28"/>
        <v>152</v>
      </c>
      <c r="D165" s="6">
        <f t="shared" si="29"/>
        <v>0</v>
      </c>
      <c r="E165" s="5">
        <v>56</v>
      </c>
      <c r="F165" s="5">
        <v>56</v>
      </c>
      <c r="G165" s="6">
        <f t="shared" si="30"/>
        <v>0</v>
      </c>
      <c r="H165" s="5">
        <v>52</v>
      </c>
      <c r="I165" s="5">
        <v>52</v>
      </c>
      <c r="J165" s="6">
        <f t="shared" si="31"/>
        <v>0</v>
      </c>
      <c r="K165" s="7">
        <v>28</v>
      </c>
      <c r="L165" s="7">
        <v>28</v>
      </c>
      <c r="M165" s="6">
        <f t="shared" si="32"/>
        <v>0</v>
      </c>
      <c r="N165" s="7"/>
      <c r="O165" s="7"/>
      <c r="P165" s="6"/>
      <c r="Q165" s="7">
        <v>16</v>
      </c>
      <c r="R165" s="7">
        <v>16</v>
      </c>
      <c r="S165" s="6">
        <f t="shared" si="33"/>
        <v>0</v>
      </c>
    </row>
    <row r="166" spans="1:19" ht="17.25" customHeight="1">
      <c r="A166" s="22" t="s">
        <v>19</v>
      </c>
      <c r="B166" s="29">
        <f t="shared" si="28"/>
        <v>56</v>
      </c>
      <c r="C166" s="29">
        <f t="shared" si="28"/>
        <v>56</v>
      </c>
      <c r="D166" s="6">
        <f t="shared" si="29"/>
        <v>0</v>
      </c>
      <c r="E166" s="5">
        <v>28</v>
      </c>
      <c r="F166" s="5">
        <v>28</v>
      </c>
      <c r="G166" s="6">
        <f t="shared" si="30"/>
        <v>0</v>
      </c>
      <c r="H166" s="5">
        <v>28</v>
      </c>
      <c r="I166" s="5">
        <v>28</v>
      </c>
      <c r="J166" s="6">
        <f t="shared" si="31"/>
        <v>0</v>
      </c>
      <c r="K166" s="7"/>
      <c r="L166" s="7"/>
      <c r="M166" s="6"/>
      <c r="N166" s="7"/>
      <c r="O166" s="7"/>
      <c r="P166" s="6"/>
      <c r="Q166" s="7"/>
      <c r="R166" s="7"/>
      <c r="S166" s="6"/>
    </row>
    <row r="167" spans="1:19" ht="17.25" customHeight="1">
      <c r="A167" s="22" t="s">
        <v>50</v>
      </c>
      <c r="B167" s="29">
        <f t="shared" si="28"/>
        <v>28</v>
      </c>
      <c r="C167" s="29">
        <f t="shared" si="28"/>
        <v>28</v>
      </c>
      <c r="D167" s="6">
        <f t="shared" si="29"/>
        <v>0</v>
      </c>
      <c r="E167" s="5">
        <v>28</v>
      </c>
      <c r="F167" s="5">
        <v>28</v>
      </c>
      <c r="G167" s="6">
        <f t="shared" si="30"/>
        <v>0</v>
      </c>
      <c r="H167" s="7"/>
      <c r="I167" s="7"/>
      <c r="J167" s="6"/>
      <c r="K167" s="7"/>
      <c r="L167" s="7"/>
      <c r="M167" s="6"/>
      <c r="N167" s="7"/>
      <c r="O167" s="7"/>
      <c r="P167" s="6"/>
      <c r="Q167" s="7"/>
      <c r="R167" s="7"/>
      <c r="S167" s="6"/>
    </row>
    <row r="168" spans="1:19" ht="17.25" customHeight="1">
      <c r="A168" s="22" t="s">
        <v>20</v>
      </c>
      <c r="B168" s="29">
        <f t="shared" si="28"/>
        <v>92</v>
      </c>
      <c r="C168" s="29">
        <f t="shared" si="28"/>
        <v>92</v>
      </c>
      <c r="D168" s="6">
        <f t="shared" si="29"/>
        <v>0</v>
      </c>
      <c r="E168" s="5">
        <v>52</v>
      </c>
      <c r="F168" s="5">
        <v>52</v>
      </c>
      <c r="G168" s="6">
        <f t="shared" si="30"/>
        <v>0</v>
      </c>
      <c r="H168" s="5">
        <v>28</v>
      </c>
      <c r="I168" s="5">
        <v>28</v>
      </c>
      <c r="J168" s="6">
        <f t="shared" si="31"/>
        <v>0</v>
      </c>
      <c r="K168" s="7"/>
      <c r="L168" s="7"/>
      <c r="M168" s="6"/>
      <c r="N168" s="7"/>
      <c r="O168" s="7"/>
      <c r="P168" s="6"/>
      <c r="Q168" s="7">
        <v>12</v>
      </c>
      <c r="R168" s="7">
        <v>12</v>
      </c>
      <c r="S168" s="6">
        <f t="shared" si="33"/>
        <v>0</v>
      </c>
    </row>
    <row r="169" spans="1:19" ht="17.25" customHeight="1">
      <c r="A169" s="22" t="s">
        <v>51</v>
      </c>
      <c r="B169" s="29">
        <f t="shared" si="28"/>
        <v>335</v>
      </c>
      <c r="C169" s="29">
        <f t="shared" si="28"/>
        <v>289</v>
      </c>
      <c r="D169" s="6">
        <f t="shared" si="29"/>
        <v>0.15916955017301038</v>
      </c>
      <c r="E169" s="5">
        <v>140</v>
      </c>
      <c r="F169" s="5">
        <v>140</v>
      </c>
      <c r="G169" s="6">
        <f t="shared" si="30"/>
        <v>0</v>
      </c>
      <c r="H169" s="5">
        <v>105</v>
      </c>
      <c r="I169" s="5">
        <v>65</v>
      </c>
      <c r="J169" s="6">
        <f t="shared" si="31"/>
        <v>0.6153846153846154</v>
      </c>
      <c r="K169" s="5">
        <v>62</v>
      </c>
      <c r="L169" s="5">
        <v>56</v>
      </c>
      <c r="M169" s="6">
        <f t="shared" si="32"/>
        <v>0.10714285714285714</v>
      </c>
      <c r="N169" s="7"/>
      <c r="O169" s="7"/>
      <c r="P169" s="6"/>
      <c r="Q169" s="5">
        <v>28</v>
      </c>
      <c r="R169" s="5">
        <v>28</v>
      </c>
      <c r="S169" s="6">
        <f t="shared" si="33"/>
        <v>0</v>
      </c>
    </row>
    <row r="170" spans="1:19" ht="17.25" customHeight="1">
      <c r="A170" s="22" t="s">
        <v>21</v>
      </c>
      <c r="B170" s="29">
        <f t="shared" si="28"/>
        <v>128</v>
      </c>
      <c r="C170" s="29">
        <f t="shared" si="28"/>
        <v>99</v>
      </c>
      <c r="D170" s="6">
        <f t="shared" si="29"/>
        <v>0.29292929292929293</v>
      </c>
      <c r="E170" s="5">
        <v>44</v>
      </c>
      <c r="F170" s="5">
        <v>23</v>
      </c>
      <c r="G170" s="6">
        <f t="shared" si="30"/>
        <v>0.9130434782608695</v>
      </c>
      <c r="H170" s="5">
        <v>56</v>
      </c>
      <c r="I170" s="5">
        <v>48</v>
      </c>
      <c r="J170" s="6">
        <f t="shared" si="31"/>
        <v>0.16666666666666666</v>
      </c>
      <c r="K170" s="5">
        <v>12</v>
      </c>
      <c r="L170" s="5">
        <v>12</v>
      </c>
      <c r="M170" s="6">
        <f t="shared" si="32"/>
        <v>0</v>
      </c>
      <c r="N170" s="7"/>
      <c r="O170" s="7"/>
      <c r="P170" s="6"/>
      <c r="Q170" s="5">
        <v>16</v>
      </c>
      <c r="R170" s="5">
        <v>16</v>
      </c>
      <c r="S170" s="6">
        <f t="shared" si="33"/>
        <v>0</v>
      </c>
    </row>
    <row r="171" spans="1:19" ht="17.25" customHeight="1">
      <c r="A171" s="22" t="s">
        <v>32</v>
      </c>
      <c r="B171" s="29"/>
      <c r="C171" s="29"/>
      <c r="D171" s="6"/>
      <c r="E171" s="7"/>
      <c r="F171" s="7"/>
      <c r="G171" s="6"/>
      <c r="H171" s="7"/>
      <c r="I171" s="7"/>
      <c r="J171" s="6"/>
      <c r="K171" s="7"/>
      <c r="L171" s="7"/>
      <c r="M171" s="6"/>
      <c r="N171" s="7"/>
      <c r="O171" s="7"/>
      <c r="P171" s="6"/>
      <c r="Q171" s="7"/>
      <c r="R171" s="7"/>
      <c r="S171" s="6"/>
    </row>
    <row r="172" spans="1:19" ht="17.25" customHeight="1">
      <c r="A172" s="22" t="s">
        <v>22</v>
      </c>
      <c r="B172" s="29">
        <f t="shared" si="28"/>
        <v>358</v>
      </c>
      <c r="C172" s="29">
        <f t="shared" si="28"/>
        <v>296</v>
      </c>
      <c r="D172" s="6">
        <f t="shared" si="29"/>
        <v>0.20945945945945946</v>
      </c>
      <c r="E172" s="5">
        <v>134</v>
      </c>
      <c r="F172" s="5">
        <v>128</v>
      </c>
      <c r="G172" s="6">
        <f t="shared" si="30"/>
        <v>0.046875</v>
      </c>
      <c r="H172" s="5">
        <v>112</v>
      </c>
      <c r="I172" s="5">
        <v>84</v>
      </c>
      <c r="J172" s="6">
        <f t="shared" si="31"/>
        <v>0.3333333333333333</v>
      </c>
      <c r="K172" s="5">
        <v>56</v>
      </c>
      <c r="L172" s="5">
        <v>44</v>
      </c>
      <c r="M172" s="6">
        <f t="shared" si="32"/>
        <v>0.2727272727272727</v>
      </c>
      <c r="N172" s="7"/>
      <c r="O172" s="7"/>
      <c r="P172" s="6"/>
      <c r="Q172" s="5">
        <v>56</v>
      </c>
      <c r="R172" s="5">
        <v>40</v>
      </c>
      <c r="S172" s="6">
        <f t="shared" si="33"/>
        <v>0.4</v>
      </c>
    </row>
    <row r="173" spans="1:19" ht="17.25" customHeight="1">
      <c r="A173" s="22" t="s">
        <v>33</v>
      </c>
      <c r="B173" s="29">
        <f>E173+H173+K173+N173+Q173</f>
        <v>0</v>
      </c>
      <c r="C173" s="29">
        <f>F173+I173+L173+O173+R173</f>
        <v>4</v>
      </c>
      <c r="D173" s="6">
        <f>(B173-C173)/C173</f>
        <v>-1</v>
      </c>
      <c r="E173" s="7">
        <v>0</v>
      </c>
      <c r="F173" s="7">
        <v>4</v>
      </c>
      <c r="G173" s="6">
        <f t="shared" si="30"/>
        <v>-1</v>
      </c>
      <c r="H173" s="7"/>
      <c r="I173" s="7"/>
      <c r="J173" s="6"/>
      <c r="K173" s="7"/>
      <c r="L173" s="7"/>
      <c r="M173" s="6"/>
      <c r="N173" s="7"/>
      <c r="O173" s="7"/>
      <c r="P173" s="6"/>
      <c r="Q173" s="7"/>
      <c r="R173" s="7"/>
      <c r="S173" s="6"/>
    </row>
    <row r="174" spans="1:19" ht="17.25" customHeight="1">
      <c r="A174" s="22" t="s">
        <v>34</v>
      </c>
      <c r="B174" s="29"/>
      <c r="C174" s="29"/>
      <c r="D174" s="6"/>
      <c r="E174" s="7"/>
      <c r="F174" s="7"/>
      <c r="G174" s="6"/>
      <c r="H174" s="7"/>
      <c r="I174" s="7"/>
      <c r="J174" s="6"/>
      <c r="K174" s="7"/>
      <c r="L174" s="7"/>
      <c r="M174" s="6"/>
      <c r="N174" s="7"/>
      <c r="O174" s="7"/>
      <c r="P174" s="6"/>
      <c r="Q174" s="7"/>
      <c r="R174" s="7"/>
      <c r="S174" s="6"/>
    </row>
    <row r="175" spans="1:19" ht="17.25" customHeight="1">
      <c r="A175" s="21" t="s">
        <v>85</v>
      </c>
      <c r="B175" s="28">
        <f t="shared" si="28"/>
        <v>234</v>
      </c>
      <c r="C175" s="28">
        <f t="shared" si="28"/>
        <v>226</v>
      </c>
      <c r="D175" s="14">
        <f t="shared" si="29"/>
        <v>0.035398230088495575</v>
      </c>
      <c r="E175" s="13">
        <f>SUM(E176:E182)</f>
        <v>195</v>
      </c>
      <c r="F175" s="13">
        <f>SUM(F176:F182)</f>
        <v>198</v>
      </c>
      <c r="G175" s="14">
        <f t="shared" si="30"/>
        <v>-0.015151515151515152</v>
      </c>
      <c r="H175" s="13">
        <f>SUM(H176:H182)</f>
        <v>39</v>
      </c>
      <c r="I175" s="13">
        <f>SUM(I176:I182)</f>
        <v>28</v>
      </c>
      <c r="J175" s="14">
        <f>(H175-I175)/I175</f>
        <v>0.39285714285714285</v>
      </c>
      <c r="K175" s="16"/>
      <c r="L175" s="16"/>
      <c r="M175" s="14"/>
      <c r="N175" s="16"/>
      <c r="O175" s="16"/>
      <c r="P175" s="14"/>
      <c r="Q175" s="16"/>
      <c r="R175" s="16"/>
      <c r="S175" s="14"/>
    </row>
    <row r="176" spans="1:19" ht="17.25" customHeight="1">
      <c r="A176" s="22" t="s">
        <v>46</v>
      </c>
      <c r="B176" s="29">
        <f t="shared" si="28"/>
        <v>28</v>
      </c>
      <c r="C176" s="29">
        <f t="shared" si="28"/>
        <v>28</v>
      </c>
      <c r="D176" s="6">
        <f t="shared" si="29"/>
        <v>0</v>
      </c>
      <c r="E176" s="5">
        <v>28</v>
      </c>
      <c r="F176" s="5">
        <v>28</v>
      </c>
      <c r="G176" s="6">
        <f t="shared" si="30"/>
        <v>0</v>
      </c>
      <c r="H176" s="7"/>
      <c r="I176" s="7"/>
      <c r="J176" s="6"/>
      <c r="K176" s="7"/>
      <c r="L176" s="7"/>
      <c r="M176" s="6"/>
      <c r="N176" s="7"/>
      <c r="O176" s="7"/>
      <c r="P176" s="6"/>
      <c r="Q176" s="7"/>
      <c r="R176" s="7"/>
      <c r="S176" s="6"/>
    </row>
    <row r="177" spans="1:19" ht="17.25" customHeight="1">
      <c r="A177" s="22" t="s">
        <v>36</v>
      </c>
      <c r="B177" s="29">
        <f t="shared" si="28"/>
        <v>32</v>
      </c>
      <c r="C177" s="29">
        <f t="shared" si="28"/>
        <v>28</v>
      </c>
      <c r="D177" s="6">
        <f t="shared" si="29"/>
        <v>0.14285714285714285</v>
      </c>
      <c r="E177" s="5">
        <v>28</v>
      </c>
      <c r="F177" s="5">
        <v>28</v>
      </c>
      <c r="G177" s="6">
        <f t="shared" si="30"/>
        <v>0</v>
      </c>
      <c r="H177" s="7">
        <v>4</v>
      </c>
      <c r="I177" s="7">
        <v>0</v>
      </c>
      <c r="J177" s="6" t="s">
        <v>93</v>
      </c>
      <c r="K177" s="7"/>
      <c r="L177" s="7"/>
      <c r="M177" s="6"/>
      <c r="N177" s="7"/>
      <c r="O177" s="7"/>
      <c r="P177" s="6"/>
      <c r="Q177" s="7"/>
      <c r="R177" s="7"/>
      <c r="S177" s="6"/>
    </row>
    <row r="178" spans="1:19" ht="17.25" customHeight="1">
      <c r="A178" s="22" t="s">
        <v>37</v>
      </c>
      <c r="B178" s="29">
        <f t="shared" si="28"/>
        <v>95</v>
      </c>
      <c r="C178" s="29">
        <f t="shared" si="28"/>
        <v>84</v>
      </c>
      <c r="D178" s="6">
        <f t="shared" si="29"/>
        <v>0.13095238095238096</v>
      </c>
      <c r="E178" s="5">
        <v>60</v>
      </c>
      <c r="F178" s="5">
        <v>56</v>
      </c>
      <c r="G178" s="6">
        <f t="shared" si="30"/>
        <v>0.07142857142857142</v>
      </c>
      <c r="H178" s="5">
        <v>35</v>
      </c>
      <c r="I178" s="5">
        <v>28</v>
      </c>
      <c r="J178" s="6">
        <f>(H178-I178)/I178</f>
        <v>0.25</v>
      </c>
      <c r="K178" s="7"/>
      <c r="L178" s="7"/>
      <c r="M178" s="6"/>
      <c r="N178" s="7"/>
      <c r="O178" s="7"/>
      <c r="P178" s="6"/>
      <c r="Q178" s="7"/>
      <c r="R178" s="7"/>
      <c r="S178" s="6"/>
    </row>
    <row r="179" spans="1:19" ht="17.25" customHeight="1">
      <c r="A179" s="22" t="s">
        <v>71</v>
      </c>
      <c r="B179" s="29">
        <f t="shared" si="28"/>
        <v>28</v>
      </c>
      <c r="C179" s="29">
        <f t="shared" si="28"/>
        <v>28</v>
      </c>
      <c r="D179" s="6">
        <f t="shared" si="29"/>
        <v>0</v>
      </c>
      <c r="E179" s="5">
        <v>28</v>
      </c>
      <c r="F179" s="5">
        <v>28</v>
      </c>
      <c r="G179" s="6">
        <f t="shared" si="30"/>
        <v>0</v>
      </c>
      <c r="H179" s="7"/>
      <c r="I179" s="7"/>
      <c r="J179" s="6"/>
      <c r="K179" s="7"/>
      <c r="L179" s="7"/>
      <c r="M179" s="6"/>
      <c r="N179" s="7"/>
      <c r="O179" s="7"/>
      <c r="P179" s="6"/>
      <c r="Q179" s="7"/>
      <c r="R179" s="7"/>
      <c r="S179" s="6"/>
    </row>
    <row r="180" spans="1:19" ht="17.25" customHeight="1">
      <c r="A180" s="22" t="s">
        <v>55</v>
      </c>
      <c r="B180" s="29">
        <f t="shared" si="28"/>
        <v>20</v>
      </c>
      <c r="C180" s="29">
        <f t="shared" si="28"/>
        <v>22</v>
      </c>
      <c r="D180" s="6">
        <f t="shared" si="29"/>
        <v>-0.09090909090909091</v>
      </c>
      <c r="E180" s="5">
        <v>20</v>
      </c>
      <c r="F180" s="7">
        <v>22</v>
      </c>
      <c r="G180" s="6">
        <f t="shared" si="30"/>
        <v>-0.09090909090909091</v>
      </c>
      <c r="H180" s="7"/>
      <c r="I180" s="7"/>
      <c r="J180" s="6"/>
      <c r="K180" s="7"/>
      <c r="L180" s="7"/>
      <c r="M180" s="6"/>
      <c r="N180" s="7"/>
      <c r="O180" s="7"/>
      <c r="P180" s="6"/>
      <c r="Q180" s="7"/>
      <c r="R180" s="7"/>
      <c r="S180" s="6"/>
    </row>
    <row r="181" spans="1:19" ht="17.25" customHeight="1">
      <c r="A181" s="22" t="s">
        <v>74</v>
      </c>
      <c r="B181" s="29">
        <f t="shared" si="28"/>
        <v>27</v>
      </c>
      <c r="C181" s="29">
        <f t="shared" si="28"/>
        <v>28</v>
      </c>
      <c r="D181" s="6">
        <f t="shared" si="29"/>
        <v>-0.03571428571428571</v>
      </c>
      <c r="E181" s="5">
        <v>27</v>
      </c>
      <c r="F181" s="5">
        <v>28</v>
      </c>
      <c r="G181" s="6">
        <f t="shared" si="30"/>
        <v>-0.03571428571428571</v>
      </c>
      <c r="H181" s="7"/>
      <c r="I181" s="7"/>
      <c r="J181" s="6"/>
      <c r="K181" s="7"/>
      <c r="L181" s="7"/>
      <c r="M181" s="6"/>
      <c r="N181" s="7"/>
      <c r="O181" s="7"/>
      <c r="P181" s="6"/>
      <c r="Q181" s="7"/>
      <c r="R181" s="7"/>
      <c r="S181" s="6"/>
    </row>
    <row r="182" spans="1:19" ht="17.25" customHeight="1">
      <c r="A182" s="22" t="s">
        <v>76</v>
      </c>
      <c r="B182" s="29">
        <f t="shared" si="28"/>
        <v>4</v>
      </c>
      <c r="C182" s="29">
        <f t="shared" si="28"/>
        <v>8</v>
      </c>
      <c r="D182" s="6">
        <f t="shared" si="29"/>
        <v>-0.5</v>
      </c>
      <c r="E182" s="5">
        <v>4</v>
      </c>
      <c r="F182" s="7">
        <v>8</v>
      </c>
      <c r="G182" s="6">
        <f t="shared" si="30"/>
        <v>-0.5</v>
      </c>
      <c r="H182" s="7"/>
      <c r="I182" s="7"/>
      <c r="J182" s="6"/>
      <c r="K182" s="7"/>
      <c r="L182" s="7"/>
      <c r="M182" s="6"/>
      <c r="N182" s="7"/>
      <c r="O182" s="7"/>
      <c r="P182" s="6"/>
      <c r="Q182" s="7"/>
      <c r="R182" s="7"/>
      <c r="S182" s="6"/>
    </row>
    <row r="183" spans="1:19" ht="17.25" customHeight="1">
      <c r="A183" s="21" t="s">
        <v>96</v>
      </c>
      <c r="B183" s="28">
        <f t="shared" si="28"/>
        <v>1146</v>
      </c>
      <c r="C183" s="28">
        <f t="shared" si="28"/>
        <v>1148</v>
      </c>
      <c r="D183" s="14">
        <f t="shared" si="29"/>
        <v>-0.0017421602787456446</v>
      </c>
      <c r="E183" s="13">
        <f>E184+E191+E197+E202+E207</f>
        <v>960</v>
      </c>
      <c r="F183" s="13">
        <f>F184+F191+F197+F202+F207</f>
        <v>964</v>
      </c>
      <c r="G183" s="14">
        <f t="shared" si="30"/>
        <v>-0.004149377593360996</v>
      </c>
      <c r="H183" s="13">
        <f>H184+H191+H197+H202+H207</f>
        <v>126</v>
      </c>
      <c r="I183" s="13">
        <f>I184+I191+I197+I202+I207</f>
        <v>124</v>
      </c>
      <c r="J183" s="14">
        <f>(H183-I183)/I183</f>
        <v>0.016129032258064516</v>
      </c>
      <c r="K183" s="13">
        <f>K184+K191+K197+K202+K207</f>
        <v>32</v>
      </c>
      <c r="L183" s="13">
        <f>L184+L191+L197+L202+L207</f>
        <v>32</v>
      </c>
      <c r="M183" s="14">
        <f>(K183-L183)/L183</f>
        <v>0</v>
      </c>
      <c r="N183" s="16"/>
      <c r="O183" s="16"/>
      <c r="P183" s="14"/>
      <c r="Q183" s="13">
        <f>Q184+Q191+Q197+Q202+Q207</f>
        <v>28</v>
      </c>
      <c r="R183" s="13">
        <f>R184+R191+R197+R202+R207</f>
        <v>28</v>
      </c>
      <c r="S183" s="14">
        <f>(Q183-R183)/R183</f>
        <v>0</v>
      </c>
    </row>
    <row r="184" spans="1:19" ht="17.25" customHeight="1">
      <c r="A184" s="23" t="s">
        <v>86</v>
      </c>
      <c r="B184" s="28">
        <f t="shared" si="28"/>
        <v>516</v>
      </c>
      <c r="C184" s="28">
        <f t="shared" si="28"/>
        <v>545</v>
      </c>
      <c r="D184" s="14">
        <f t="shared" si="29"/>
        <v>-0.05321100917431193</v>
      </c>
      <c r="E184" s="13">
        <f>SUM(E185:E190)</f>
        <v>516</v>
      </c>
      <c r="F184" s="13">
        <f>SUM(F185:F190)</f>
        <v>545</v>
      </c>
      <c r="G184" s="14">
        <f t="shared" si="30"/>
        <v>-0.05321100917431193</v>
      </c>
      <c r="H184" s="7"/>
      <c r="I184" s="7"/>
      <c r="J184" s="14"/>
      <c r="K184" s="7"/>
      <c r="L184" s="7"/>
      <c r="M184" s="14"/>
      <c r="N184" s="7"/>
      <c r="O184" s="7"/>
      <c r="P184" s="14"/>
      <c r="Q184" s="7"/>
      <c r="R184" s="7"/>
      <c r="S184" s="14"/>
    </row>
    <row r="185" spans="1:19" ht="17.25" customHeight="1">
      <c r="A185" s="22" t="s">
        <v>47</v>
      </c>
      <c r="B185" s="29">
        <f t="shared" si="28"/>
        <v>28</v>
      </c>
      <c r="C185" s="29">
        <f t="shared" si="28"/>
        <v>56</v>
      </c>
      <c r="D185" s="6">
        <f t="shared" si="29"/>
        <v>-0.5</v>
      </c>
      <c r="E185" s="5">
        <v>28</v>
      </c>
      <c r="F185" s="5">
        <v>56</v>
      </c>
      <c r="G185" s="6">
        <f t="shared" si="30"/>
        <v>-0.5</v>
      </c>
      <c r="H185" s="7"/>
      <c r="I185" s="7"/>
      <c r="J185" s="6"/>
      <c r="K185" s="7"/>
      <c r="L185" s="7"/>
      <c r="M185" s="6"/>
      <c r="N185" s="7"/>
      <c r="O185" s="7"/>
      <c r="P185" s="6"/>
      <c r="Q185" s="7"/>
      <c r="R185" s="7"/>
      <c r="S185" s="6"/>
    </row>
    <row r="186" spans="1:19" ht="17.25" customHeight="1">
      <c r="A186" s="22" t="s">
        <v>48</v>
      </c>
      <c r="B186" s="29">
        <f t="shared" si="28"/>
        <v>56</v>
      </c>
      <c r="C186" s="29">
        <f t="shared" si="28"/>
        <v>56</v>
      </c>
      <c r="D186" s="6">
        <f t="shared" si="29"/>
        <v>0</v>
      </c>
      <c r="E186" s="5">
        <v>56</v>
      </c>
      <c r="F186" s="5">
        <v>56</v>
      </c>
      <c r="G186" s="6">
        <f t="shared" si="30"/>
        <v>0</v>
      </c>
      <c r="H186" s="7"/>
      <c r="I186" s="7"/>
      <c r="J186" s="6"/>
      <c r="K186" s="7"/>
      <c r="L186" s="7"/>
      <c r="M186" s="6"/>
      <c r="N186" s="7"/>
      <c r="O186" s="7"/>
      <c r="P186" s="6"/>
      <c r="Q186" s="7"/>
      <c r="R186" s="7"/>
      <c r="S186" s="6"/>
    </row>
    <row r="187" spans="1:19" ht="17.25" customHeight="1">
      <c r="A187" s="22" t="s">
        <v>49</v>
      </c>
      <c r="B187" s="29">
        <f t="shared" si="28"/>
        <v>84</v>
      </c>
      <c r="C187" s="29">
        <f t="shared" si="28"/>
        <v>84</v>
      </c>
      <c r="D187" s="6">
        <f t="shared" si="29"/>
        <v>0</v>
      </c>
      <c r="E187" s="5">
        <v>84</v>
      </c>
      <c r="F187" s="5">
        <v>84</v>
      </c>
      <c r="G187" s="6">
        <f t="shared" si="30"/>
        <v>0</v>
      </c>
      <c r="H187" s="7"/>
      <c r="I187" s="7"/>
      <c r="J187" s="6"/>
      <c r="K187" s="7"/>
      <c r="L187" s="7"/>
      <c r="M187" s="6"/>
      <c r="N187" s="7"/>
      <c r="O187" s="7"/>
      <c r="P187" s="6"/>
      <c r="Q187" s="7"/>
      <c r="R187" s="7"/>
      <c r="S187" s="6"/>
    </row>
    <row r="188" spans="1:19" ht="17.25" customHeight="1">
      <c r="A188" s="22" t="s">
        <v>59</v>
      </c>
      <c r="B188" s="29">
        <f t="shared" si="28"/>
        <v>12</v>
      </c>
      <c r="C188" s="29">
        <f t="shared" si="28"/>
        <v>12</v>
      </c>
      <c r="D188" s="6">
        <f t="shared" si="29"/>
        <v>0</v>
      </c>
      <c r="E188" s="5">
        <v>12</v>
      </c>
      <c r="F188" s="7">
        <v>12</v>
      </c>
      <c r="G188" s="6">
        <f t="shared" si="30"/>
        <v>0</v>
      </c>
      <c r="H188" s="7"/>
      <c r="I188" s="7"/>
      <c r="J188" s="6"/>
      <c r="K188" s="7"/>
      <c r="L188" s="7"/>
      <c r="M188" s="6"/>
      <c r="N188" s="7"/>
      <c r="O188" s="7"/>
      <c r="P188" s="6"/>
      <c r="Q188" s="7"/>
      <c r="R188" s="7"/>
      <c r="S188" s="6"/>
    </row>
    <row r="189" spans="1:19" ht="17.25" customHeight="1">
      <c r="A189" s="22" t="s">
        <v>24</v>
      </c>
      <c r="B189" s="29">
        <f t="shared" si="28"/>
        <v>84</v>
      </c>
      <c r="C189" s="29">
        <f t="shared" si="28"/>
        <v>84</v>
      </c>
      <c r="D189" s="6">
        <f t="shared" si="29"/>
        <v>0</v>
      </c>
      <c r="E189" s="5">
        <v>84</v>
      </c>
      <c r="F189" s="5">
        <v>84</v>
      </c>
      <c r="G189" s="6">
        <f t="shared" si="30"/>
        <v>0</v>
      </c>
      <c r="H189" s="7"/>
      <c r="I189" s="7"/>
      <c r="J189" s="6"/>
      <c r="K189" s="7"/>
      <c r="L189" s="7"/>
      <c r="M189" s="6"/>
      <c r="N189" s="7"/>
      <c r="O189" s="7"/>
      <c r="P189" s="6"/>
      <c r="Q189" s="7"/>
      <c r="R189" s="7"/>
      <c r="S189" s="6"/>
    </row>
    <row r="190" spans="1:19" ht="17.25" customHeight="1">
      <c r="A190" s="22" t="s">
        <v>25</v>
      </c>
      <c r="B190" s="29">
        <f t="shared" si="28"/>
        <v>252</v>
      </c>
      <c r="C190" s="29">
        <f t="shared" si="28"/>
        <v>253</v>
      </c>
      <c r="D190" s="6">
        <f t="shared" si="29"/>
        <v>-0.003952569169960474</v>
      </c>
      <c r="E190" s="5">
        <v>252</v>
      </c>
      <c r="F190" s="5">
        <v>253</v>
      </c>
      <c r="G190" s="6">
        <f t="shared" si="30"/>
        <v>-0.003952569169960474</v>
      </c>
      <c r="H190" s="7"/>
      <c r="I190" s="7"/>
      <c r="J190" s="6"/>
      <c r="K190" s="7"/>
      <c r="L190" s="7"/>
      <c r="M190" s="6"/>
      <c r="N190" s="7"/>
      <c r="O190" s="7"/>
      <c r="P190" s="6"/>
      <c r="Q190" s="7"/>
      <c r="R190" s="7"/>
      <c r="S190" s="6"/>
    </row>
    <row r="191" spans="1:19" ht="17.25" customHeight="1">
      <c r="A191" s="21" t="s">
        <v>87</v>
      </c>
      <c r="B191" s="28">
        <f t="shared" si="28"/>
        <v>285</v>
      </c>
      <c r="C191" s="28">
        <f t="shared" si="28"/>
        <v>272</v>
      </c>
      <c r="D191" s="14">
        <f t="shared" si="29"/>
        <v>0.04779411764705882</v>
      </c>
      <c r="E191" s="13">
        <f>SUM(E192:E196)</f>
        <v>99</v>
      </c>
      <c r="F191" s="13">
        <f>SUM(F192:F196)</f>
        <v>88</v>
      </c>
      <c r="G191" s="14">
        <f t="shared" si="30"/>
        <v>0.125</v>
      </c>
      <c r="H191" s="13">
        <f>SUM(H192:H196)</f>
        <v>126</v>
      </c>
      <c r="I191" s="13">
        <f>SUM(I192:I196)</f>
        <v>124</v>
      </c>
      <c r="J191" s="14">
        <f>(H191-I191)/I191</f>
        <v>0.016129032258064516</v>
      </c>
      <c r="K191" s="13">
        <f>SUM(K192:K196)</f>
        <v>32</v>
      </c>
      <c r="L191" s="13">
        <f>SUM(L192:L196)</f>
        <v>32</v>
      </c>
      <c r="M191" s="14">
        <f>(K191-L191)/L191</f>
        <v>0</v>
      </c>
      <c r="N191" s="16"/>
      <c r="O191" s="16"/>
      <c r="P191" s="14"/>
      <c r="Q191" s="13">
        <f>SUM(Q192:Q196)</f>
        <v>28</v>
      </c>
      <c r="R191" s="13">
        <f>SUM(R192:R196)</f>
        <v>28</v>
      </c>
      <c r="S191" s="14">
        <f>(Q191-R191)/R191</f>
        <v>0</v>
      </c>
    </row>
    <row r="192" spans="1:19" ht="17.25" customHeight="1">
      <c r="A192" s="22" t="s">
        <v>97</v>
      </c>
      <c r="B192" s="29">
        <f aca="true" t="shared" si="34" ref="B192:C194">E192+H192+K192+N192+Q192</f>
        <v>40</v>
      </c>
      <c r="C192" s="29">
        <f t="shared" si="34"/>
        <v>40</v>
      </c>
      <c r="D192" s="6">
        <f t="shared" si="29"/>
        <v>0</v>
      </c>
      <c r="E192" s="5">
        <v>8</v>
      </c>
      <c r="F192" s="5">
        <v>8</v>
      </c>
      <c r="G192" s="6">
        <f t="shared" si="30"/>
        <v>0</v>
      </c>
      <c r="H192" s="5">
        <v>32</v>
      </c>
      <c r="I192" s="5">
        <v>32</v>
      </c>
      <c r="J192" s="6">
        <f>(H192-I192)/I192</f>
        <v>0</v>
      </c>
      <c r="K192" s="16"/>
      <c r="L192" s="16"/>
      <c r="M192" s="14"/>
      <c r="N192" s="16"/>
      <c r="O192" s="16"/>
      <c r="P192" s="14"/>
      <c r="Q192" s="16"/>
      <c r="R192" s="16"/>
      <c r="S192" s="14"/>
    </row>
    <row r="193" spans="1:19" ht="17.25" customHeight="1">
      <c r="A193" s="22" t="s">
        <v>98</v>
      </c>
      <c r="B193" s="29">
        <f t="shared" si="34"/>
        <v>12</v>
      </c>
      <c r="C193" s="29">
        <f t="shared" si="34"/>
        <v>12</v>
      </c>
      <c r="D193" s="6">
        <f>(B193-C193)/C193</f>
        <v>0</v>
      </c>
      <c r="E193" s="13"/>
      <c r="F193" s="13"/>
      <c r="G193" s="14"/>
      <c r="H193" s="5">
        <v>12</v>
      </c>
      <c r="I193" s="5">
        <v>12</v>
      </c>
      <c r="J193" s="6">
        <f>(H193-I193)/I193</f>
        <v>0</v>
      </c>
      <c r="K193" s="16"/>
      <c r="L193" s="16"/>
      <c r="M193" s="14"/>
      <c r="N193" s="16"/>
      <c r="O193" s="16"/>
      <c r="P193" s="14"/>
      <c r="Q193" s="16"/>
      <c r="R193" s="16"/>
      <c r="S193" s="14"/>
    </row>
    <row r="194" spans="1:19" ht="17.25" customHeight="1">
      <c r="A194" s="22" t="s">
        <v>103</v>
      </c>
      <c r="B194" s="29">
        <f t="shared" si="34"/>
        <v>8</v>
      </c>
      <c r="C194" s="29">
        <f t="shared" si="34"/>
        <v>0</v>
      </c>
      <c r="D194" s="6" t="s">
        <v>93</v>
      </c>
      <c r="E194" s="5">
        <v>8</v>
      </c>
      <c r="F194" s="5">
        <v>0</v>
      </c>
      <c r="G194" s="6" t="s">
        <v>93</v>
      </c>
      <c r="H194" s="5"/>
      <c r="I194" s="5"/>
      <c r="J194" s="6"/>
      <c r="K194" s="16"/>
      <c r="L194" s="16"/>
      <c r="M194" s="14"/>
      <c r="N194" s="16"/>
      <c r="O194" s="16"/>
      <c r="P194" s="14"/>
      <c r="Q194" s="36"/>
      <c r="R194" s="36"/>
      <c r="S194" s="14"/>
    </row>
    <row r="195" spans="1:19" ht="17.25" customHeight="1">
      <c r="A195" s="22" t="s">
        <v>4</v>
      </c>
      <c r="B195" s="29">
        <f t="shared" si="28"/>
        <v>221</v>
      </c>
      <c r="C195" s="29">
        <f t="shared" si="28"/>
        <v>216</v>
      </c>
      <c r="D195" s="6">
        <f aca="true" t="shared" si="35" ref="D195:D201">(B195-C195)/C195</f>
        <v>0.023148148148148147</v>
      </c>
      <c r="E195" s="5">
        <v>79</v>
      </c>
      <c r="F195" s="5">
        <v>76</v>
      </c>
      <c r="G195" s="6">
        <f aca="true" t="shared" si="36" ref="G195:G201">(E195-F195)/F195</f>
        <v>0.039473684210526314</v>
      </c>
      <c r="H195" s="5">
        <v>82</v>
      </c>
      <c r="I195" s="5">
        <v>80</v>
      </c>
      <c r="J195" s="6">
        <f>(H195-I195)/I195</f>
        <v>0.025</v>
      </c>
      <c r="K195" s="35">
        <v>32</v>
      </c>
      <c r="L195" s="35">
        <v>32</v>
      </c>
      <c r="M195" s="6">
        <f>(K195-L195)/L195</f>
        <v>0</v>
      </c>
      <c r="N195" s="7"/>
      <c r="O195" s="7"/>
      <c r="P195" s="6"/>
      <c r="Q195" s="35">
        <v>28</v>
      </c>
      <c r="R195" s="35">
        <v>28</v>
      </c>
      <c r="S195" s="6">
        <f>(Q195-R195)/R195</f>
        <v>0</v>
      </c>
    </row>
    <row r="196" spans="1:19" ht="17.25" customHeight="1">
      <c r="A196" s="22" t="s">
        <v>99</v>
      </c>
      <c r="B196" s="29">
        <f>E196+H196+K196+N196+Q196</f>
        <v>4</v>
      </c>
      <c r="C196" s="29">
        <f>F196+I196+L196+O196+R196</f>
        <v>4</v>
      </c>
      <c r="D196" s="6">
        <f t="shared" si="35"/>
        <v>0</v>
      </c>
      <c r="E196" s="5">
        <v>4</v>
      </c>
      <c r="F196" s="5">
        <v>4</v>
      </c>
      <c r="G196" s="6">
        <f t="shared" si="36"/>
        <v>0</v>
      </c>
      <c r="H196" s="5"/>
      <c r="I196" s="5"/>
      <c r="J196" s="14"/>
      <c r="K196" s="7"/>
      <c r="L196" s="7"/>
      <c r="M196" s="14"/>
      <c r="N196" s="7"/>
      <c r="O196" s="7"/>
      <c r="P196" s="14"/>
      <c r="Q196" s="7"/>
      <c r="R196" s="7"/>
      <c r="S196" s="14"/>
    </row>
    <row r="197" spans="1:19" ht="17.25" customHeight="1">
      <c r="A197" s="21" t="s">
        <v>88</v>
      </c>
      <c r="B197" s="28">
        <f t="shared" si="28"/>
        <v>127</v>
      </c>
      <c r="C197" s="28">
        <f t="shared" si="28"/>
        <v>151</v>
      </c>
      <c r="D197" s="14">
        <f t="shared" si="35"/>
        <v>-0.15894039735099338</v>
      </c>
      <c r="E197" s="13">
        <f>SUM(E198:E201)</f>
        <v>127</v>
      </c>
      <c r="F197" s="13">
        <f>SUM(F198:F201)</f>
        <v>151</v>
      </c>
      <c r="G197" s="14">
        <f t="shared" si="36"/>
        <v>-0.15894039735099338</v>
      </c>
      <c r="H197" s="16"/>
      <c r="I197" s="16"/>
      <c r="J197" s="14"/>
      <c r="K197" s="16"/>
      <c r="L197" s="16"/>
      <c r="M197" s="14"/>
      <c r="N197" s="16"/>
      <c r="O197" s="16"/>
      <c r="P197" s="14"/>
      <c r="Q197" s="16"/>
      <c r="R197" s="16"/>
      <c r="S197" s="14"/>
    </row>
    <row r="198" spans="1:19" ht="17.25" customHeight="1">
      <c r="A198" s="22" t="s">
        <v>101</v>
      </c>
      <c r="B198" s="29">
        <f>E198+H198+K198+N198+Q198</f>
        <v>30</v>
      </c>
      <c r="C198" s="29">
        <f>F198+I198+L198+O198+R198</f>
        <v>12</v>
      </c>
      <c r="D198" s="6">
        <f t="shared" si="35"/>
        <v>1.5</v>
      </c>
      <c r="E198" s="5">
        <v>30</v>
      </c>
      <c r="F198" s="5">
        <v>12</v>
      </c>
      <c r="G198" s="6">
        <f t="shared" si="36"/>
        <v>1.5</v>
      </c>
      <c r="H198" s="16"/>
      <c r="I198" s="16"/>
      <c r="J198" s="14"/>
      <c r="K198" s="16"/>
      <c r="L198" s="16"/>
      <c r="M198" s="14"/>
      <c r="N198" s="16"/>
      <c r="O198" s="16"/>
      <c r="P198" s="14"/>
      <c r="Q198" s="16"/>
      <c r="R198" s="16"/>
      <c r="S198" s="14"/>
    </row>
    <row r="199" spans="1:19" ht="17.25" customHeight="1">
      <c r="A199" s="30" t="s">
        <v>40</v>
      </c>
      <c r="B199" s="29">
        <f t="shared" si="28"/>
        <v>68</v>
      </c>
      <c r="C199" s="29">
        <f t="shared" si="28"/>
        <v>96</v>
      </c>
      <c r="D199" s="6">
        <f t="shared" si="35"/>
        <v>-0.2916666666666667</v>
      </c>
      <c r="E199" s="5">
        <v>68</v>
      </c>
      <c r="F199" s="5">
        <v>96</v>
      </c>
      <c r="G199" s="6">
        <f t="shared" si="36"/>
        <v>-0.2916666666666667</v>
      </c>
      <c r="H199" s="7"/>
      <c r="I199" s="7"/>
      <c r="J199" s="6"/>
      <c r="K199" s="7"/>
      <c r="L199" s="7"/>
      <c r="M199" s="6"/>
      <c r="N199" s="7"/>
      <c r="O199" s="7"/>
      <c r="P199" s="6"/>
      <c r="Q199" s="7"/>
      <c r="R199" s="7"/>
      <c r="S199" s="6"/>
    </row>
    <row r="200" spans="1:19" ht="17.25" customHeight="1">
      <c r="A200" s="22" t="s">
        <v>44</v>
      </c>
      <c r="B200" s="29">
        <f t="shared" si="28"/>
        <v>21</v>
      </c>
      <c r="C200" s="29">
        <f t="shared" si="28"/>
        <v>23</v>
      </c>
      <c r="D200" s="6">
        <f t="shared" si="35"/>
        <v>-0.08695652173913043</v>
      </c>
      <c r="E200" s="5">
        <v>21</v>
      </c>
      <c r="F200" s="5">
        <v>23</v>
      </c>
      <c r="G200" s="6">
        <f t="shared" si="36"/>
        <v>-0.08695652173913043</v>
      </c>
      <c r="H200" s="7"/>
      <c r="I200" s="7"/>
      <c r="J200" s="6"/>
      <c r="K200" s="7"/>
      <c r="L200" s="7"/>
      <c r="M200" s="6"/>
      <c r="N200" s="7"/>
      <c r="O200" s="7"/>
      <c r="P200" s="6"/>
      <c r="Q200" s="7"/>
      <c r="R200" s="7"/>
      <c r="S200" s="6"/>
    </row>
    <row r="201" spans="1:19" ht="17.25" customHeight="1">
      <c r="A201" s="22" t="s">
        <v>42</v>
      </c>
      <c r="B201" s="29">
        <f t="shared" si="28"/>
        <v>8</v>
      </c>
      <c r="C201" s="29">
        <f t="shared" si="28"/>
        <v>20</v>
      </c>
      <c r="D201" s="6">
        <f t="shared" si="35"/>
        <v>-0.6</v>
      </c>
      <c r="E201" s="5">
        <v>8</v>
      </c>
      <c r="F201" s="5">
        <v>20</v>
      </c>
      <c r="G201" s="6">
        <f t="shared" si="36"/>
        <v>-0.6</v>
      </c>
      <c r="H201" s="7"/>
      <c r="I201" s="7"/>
      <c r="J201" s="14"/>
      <c r="K201" s="7"/>
      <c r="L201" s="7"/>
      <c r="M201" s="14"/>
      <c r="N201" s="7"/>
      <c r="O201" s="7"/>
      <c r="P201" s="14"/>
      <c r="Q201" s="7"/>
      <c r="R201" s="7"/>
      <c r="S201" s="14"/>
    </row>
    <row r="202" spans="1:19" ht="17.25" customHeight="1">
      <c r="A202" s="21" t="s">
        <v>89</v>
      </c>
      <c r="B202" s="28">
        <f t="shared" si="28"/>
        <v>126</v>
      </c>
      <c r="C202" s="28">
        <f t="shared" si="28"/>
        <v>104</v>
      </c>
      <c r="D202" s="14">
        <f aca="true" t="shared" si="37" ref="D202:D215">(B202-C202)/C202</f>
        <v>0.21153846153846154</v>
      </c>
      <c r="E202" s="13">
        <f>SUM(E203:E206)</f>
        <v>126</v>
      </c>
      <c r="F202" s="13">
        <f>SUM(F203:F206)</f>
        <v>104</v>
      </c>
      <c r="G202" s="14">
        <f aca="true" t="shared" si="38" ref="G202:G215">(E202-F202)/F202</f>
        <v>0.21153846153846154</v>
      </c>
      <c r="H202" s="16"/>
      <c r="I202" s="16"/>
      <c r="J202" s="14"/>
      <c r="K202" s="16"/>
      <c r="L202" s="16"/>
      <c r="M202" s="14"/>
      <c r="N202" s="16"/>
      <c r="O202" s="16"/>
      <c r="P202" s="14"/>
      <c r="Q202" s="16"/>
      <c r="R202" s="16"/>
      <c r="S202" s="14"/>
    </row>
    <row r="203" spans="1:19" ht="17.25" customHeight="1">
      <c r="A203" s="22" t="s">
        <v>8</v>
      </c>
      <c r="B203" s="29">
        <f t="shared" si="28"/>
        <v>24</v>
      </c>
      <c r="C203" s="29">
        <f t="shared" si="28"/>
        <v>24</v>
      </c>
      <c r="D203" s="6">
        <f t="shared" si="37"/>
        <v>0</v>
      </c>
      <c r="E203" s="5">
        <v>24</v>
      </c>
      <c r="F203" s="5">
        <v>24</v>
      </c>
      <c r="G203" s="6">
        <f t="shared" si="38"/>
        <v>0</v>
      </c>
      <c r="H203" s="7"/>
      <c r="I203" s="7"/>
      <c r="J203" s="6"/>
      <c r="K203" s="7"/>
      <c r="L203" s="7"/>
      <c r="M203" s="6"/>
      <c r="N203" s="7"/>
      <c r="O203" s="7"/>
      <c r="P203" s="6"/>
      <c r="Q203" s="7"/>
      <c r="R203" s="7"/>
      <c r="S203" s="6"/>
    </row>
    <row r="204" spans="1:19" ht="17.25" customHeight="1">
      <c r="A204" s="22" t="s">
        <v>53</v>
      </c>
      <c r="B204" s="29">
        <f t="shared" si="28"/>
        <v>28</v>
      </c>
      <c r="C204" s="29">
        <f t="shared" si="28"/>
        <v>12</v>
      </c>
      <c r="D204" s="6">
        <f t="shared" si="37"/>
        <v>1.3333333333333333</v>
      </c>
      <c r="E204" s="5">
        <v>28</v>
      </c>
      <c r="F204" s="7">
        <v>12</v>
      </c>
      <c r="G204" s="6">
        <f t="shared" si="38"/>
        <v>1.3333333333333333</v>
      </c>
      <c r="H204" s="7"/>
      <c r="I204" s="7"/>
      <c r="J204" s="6"/>
      <c r="K204" s="7"/>
      <c r="L204" s="7"/>
      <c r="M204" s="6"/>
      <c r="N204" s="7"/>
      <c r="O204" s="7"/>
      <c r="P204" s="6"/>
      <c r="Q204" s="7"/>
      <c r="R204" s="7"/>
      <c r="S204" s="6"/>
    </row>
    <row r="205" spans="1:19" ht="17.25" customHeight="1">
      <c r="A205" s="22" t="s">
        <v>63</v>
      </c>
      <c r="B205" s="29">
        <f t="shared" si="28"/>
        <v>11</v>
      </c>
      <c r="C205" s="29">
        <f t="shared" si="28"/>
        <v>8</v>
      </c>
      <c r="D205" s="6">
        <f t="shared" si="37"/>
        <v>0.375</v>
      </c>
      <c r="E205" s="5">
        <v>11</v>
      </c>
      <c r="F205" s="7">
        <v>8</v>
      </c>
      <c r="G205" s="6">
        <f t="shared" si="38"/>
        <v>0.375</v>
      </c>
      <c r="H205" s="7"/>
      <c r="I205" s="7"/>
      <c r="J205" s="6"/>
      <c r="K205" s="7"/>
      <c r="L205" s="7"/>
      <c r="M205" s="6"/>
      <c r="N205" s="7"/>
      <c r="O205" s="7"/>
      <c r="P205" s="6"/>
      <c r="Q205" s="7"/>
      <c r="R205" s="7"/>
      <c r="S205" s="6"/>
    </row>
    <row r="206" spans="1:19" ht="17.25" customHeight="1">
      <c r="A206" s="22" t="s">
        <v>60</v>
      </c>
      <c r="B206" s="29">
        <f t="shared" si="28"/>
        <v>63</v>
      </c>
      <c r="C206" s="29">
        <f t="shared" si="28"/>
        <v>60</v>
      </c>
      <c r="D206" s="6">
        <f t="shared" si="37"/>
        <v>0.05</v>
      </c>
      <c r="E206" s="5">
        <v>63</v>
      </c>
      <c r="F206" s="5">
        <v>60</v>
      </c>
      <c r="G206" s="6">
        <f t="shared" si="38"/>
        <v>0.05</v>
      </c>
      <c r="H206" s="7"/>
      <c r="I206" s="7"/>
      <c r="J206" s="6"/>
      <c r="K206" s="7"/>
      <c r="L206" s="7"/>
      <c r="M206" s="6"/>
      <c r="N206" s="7"/>
      <c r="O206" s="7"/>
      <c r="P206" s="6"/>
      <c r="Q206" s="7"/>
      <c r="R206" s="7"/>
      <c r="S206" s="6"/>
    </row>
    <row r="207" spans="1:19" ht="17.25" customHeight="1">
      <c r="A207" s="21" t="s">
        <v>90</v>
      </c>
      <c r="B207" s="28">
        <f t="shared" si="28"/>
        <v>92</v>
      </c>
      <c r="C207" s="28">
        <f t="shared" si="28"/>
        <v>76</v>
      </c>
      <c r="D207" s="14">
        <f t="shared" si="37"/>
        <v>0.21052631578947367</v>
      </c>
      <c r="E207" s="13">
        <f>SUM(E208:E215)</f>
        <v>92</v>
      </c>
      <c r="F207" s="13">
        <f>SUM(F208:F215)</f>
        <v>76</v>
      </c>
      <c r="G207" s="14">
        <f t="shared" si="38"/>
        <v>0.21052631578947367</v>
      </c>
      <c r="H207" s="16"/>
      <c r="I207" s="16"/>
      <c r="J207" s="14"/>
      <c r="K207" s="16"/>
      <c r="L207" s="16"/>
      <c r="M207" s="14"/>
      <c r="N207" s="16"/>
      <c r="O207" s="16"/>
      <c r="P207" s="14"/>
      <c r="Q207" s="16"/>
      <c r="R207" s="16"/>
      <c r="S207" s="14"/>
    </row>
    <row r="208" spans="1:19" ht="17.25" customHeight="1">
      <c r="A208" s="22" t="s">
        <v>9</v>
      </c>
      <c r="B208" s="29">
        <f t="shared" si="28"/>
        <v>4</v>
      </c>
      <c r="C208" s="29">
        <f t="shared" si="28"/>
        <v>4</v>
      </c>
      <c r="D208" s="6">
        <f t="shared" si="37"/>
        <v>0</v>
      </c>
      <c r="E208" s="7">
        <v>4</v>
      </c>
      <c r="F208" s="7">
        <v>4</v>
      </c>
      <c r="G208" s="6">
        <f t="shared" si="38"/>
        <v>0</v>
      </c>
      <c r="H208" s="7"/>
      <c r="I208" s="7"/>
      <c r="J208" s="6"/>
      <c r="K208" s="7"/>
      <c r="L208" s="7"/>
      <c r="M208" s="6"/>
      <c r="N208" s="7"/>
      <c r="O208" s="7"/>
      <c r="P208" s="6"/>
      <c r="Q208" s="7"/>
      <c r="R208" s="7"/>
      <c r="S208" s="6"/>
    </row>
    <row r="209" spans="1:19" ht="17.25" customHeight="1">
      <c r="A209" s="22" t="s">
        <v>10</v>
      </c>
      <c r="B209" s="29">
        <f t="shared" si="28"/>
        <v>4</v>
      </c>
      <c r="C209" s="29">
        <f t="shared" si="28"/>
        <v>4</v>
      </c>
      <c r="D209" s="6">
        <f t="shared" si="37"/>
        <v>0</v>
      </c>
      <c r="E209" s="7">
        <v>4</v>
      </c>
      <c r="F209" s="7">
        <v>4</v>
      </c>
      <c r="G209" s="6">
        <f t="shared" si="38"/>
        <v>0</v>
      </c>
      <c r="H209" s="7"/>
      <c r="I209" s="7"/>
      <c r="J209" s="6"/>
      <c r="K209" s="7"/>
      <c r="L209" s="7"/>
      <c r="M209" s="6"/>
      <c r="N209" s="7"/>
      <c r="O209" s="7"/>
      <c r="P209" s="6"/>
      <c r="Q209" s="7"/>
      <c r="R209" s="7"/>
      <c r="S209" s="6"/>
    </row>
    <row r="210" spans="1:19" ht="17.25" customHeight="1">
      <c r="A210" s="22" t="s">
        <v>70</v>
      </c>
      <c r="B210" s="29">
        <f t="shared" si="28"/>
        <v>28</v>
      </c>
      <c r="C210" s="29">
        <f t="shared" si="28"/>
        <v>28</v>
      </c>
      <c r="D210" s="6">
        <f t="shared" si="37"/>
        <v>0</v>
      </c>
      <c r="E210" s="5">
        <v>28</v>
      </c>
      <c r="F210" s="5">
        <v>28</v>
      </c>
      <c r="G210" s="6">
        <f t="shared" si="38"/>
        <v>0</v>
      </c>
      <c r="H210" s="7"/>
      <c r="I210" s="7"/>
      <c r="J210" s="6"/>
      <c r="K210" s="7"/>
      <c r="L210" s="7"/>
      <c r="M210" s="6"/>
      <c r="N210" s="7"/>
      <c r="O210" s="7"/>
      <c r="P210" s="6"/>
      <c r="Q210" s="7"/>
      <c r="R210" s="7"/>
      <c r="S210" s="6"/>
    </row>
    <row r="211" spans="1:19" ht="17.25" customHeight="1">
      <c r="A211" s="22" t="s">
        <v>73</v>
      </c>
      <c r="B211" s="29">
        <f t="shared" si="28"/>
        <v>12</v>
      </c>
      <c r="C211" s="29">
        <f t="shared" si="28"/>
        <v>12</v>
      </c>
      <c r="D211" s="6">
        <f t="shared" si="37"/>
        <v>0</v>
      </c>
      <c r="E211" s="5">
        <v>12</v>
      </c>
      <c r="F211" s="5">
        <v>12</v>
      </c>
      <c r="G211" s="6">
        <f t="shared" si="38"/>
        <v>0</v>
      </c>
      <c r="H211" s="7"/>
      <c r="I211" s="7"/>
      <c r="J211" s="6"/>
      <c r="K211" s="7"/>
      <c r="L211" s="7"/>
      <c r="M211" s="6"/>
      <c r="N211" s="7"/>
      <c r="O211" s="7"/>
      <c r="P211" s="6"/>
      <c r="Q211" s="7"/>
      <c r="R211" s="7"/>
      <c r="S211" s="6"/>
    </row>
    <row r="212" spans="1:19" ht="17.25" customHeight="1">
      <c r="A212" s="22" t="s">
        <v>54</v>
      </c>
      <c r="B212" s="29">
        <f t="shared" si="28"/>
        <v>28</v>
      </c>
      <c r="C212" s="29">
        <f t="shared" si="28"/>
        <v>12</v>
      </c>
      <c r="D212" s="6">
        <f t="shared" si="37"/>
        <v>1.3333333333333333</v>
      </c>
      <c r="E212" s="5">
        <v>28</v>
      </c>
      <c r="F212" s="5">
        <v>12</v>
      </c>
      <c r="G212" s="6">
        <f t="shared" si="38"/>
        <v>1.3333333333333333</v>
      </c>
      <c r="H212" s="7"/>
      <c r="I212" s="7"/>
      <c r="J212" s="6"/>
      <c r="K212" s="7"/>
      <c r="L212" s="7"/>
      <c r="M212" s="6"/>
      <c r="N212" s="7"/>
      <c r="O212" s="7"/>
      <c r="P212" s="6"/>
      <c r="Q212" s="7"/>
      <c r="R212" s="7"/>
      <c r="S212" s="6"/>
    </row>
    <row r="213" spans="1:19" ht="17.25" customHeight="1">
      <c r="A213" s="22" t="s">
        <v>11</v>
      </c>
      <c r="B213" s="29">
        <f t="shared" si="28"/>
        <v>4</v>
      </c>
      <c r="C213" s="29">
        <f t="shared" si="28"/>
        <v>4</v>
      </c>
      <c r="D213" s="6">
        <f t="shared" si="37"/>
        <v>0</v>
      </c>
      <c r="E213" s="7">
        <v>4</v>
      </c>
      <c r="F213" s="7">
        <v>4</v>
      </c>
      <c r="G213" s="6">
        <f t="shared" si="38"/>
        <v>0</v>
      </c>
      <c r="H213" s="7"/>
      <c r="I213" s="7"/>
      <c r="J213" s="6"/>
      <c r="K213" s="7"/>
      <c r="L213" s="7"/>
      <c r="M213" s="6"/>
      <c r="N213" s="7"/>
      <c r="O213" s="7"/>
      <c r="P213" s="6"/>
      <c r="Q213" s="7"/>
      <c r="R213" s="7"/>
      <c r="S213" s="6"/>
    </row>
    <row r="214" spans="1:19" ht="17.25" customHeight="1">
      <c r="A214" s="22" t="s">
        <v>56</v>
      </c>
      <c r="B214" s="29">
        <f t="shared" si="28"/>
        <v>8</v>
      </c>
      <c r="C214" s="29">
        <f t="shared" si="28"/>
        <v>8</v>
      </c>
      <c r="D214" s="6">
        <f t="shared" si="37"/>
        <v>0</v>
      </c>
      <c r="E214" s="5">
        <v>8</v>
      </c>
      <c r="F214" s="5">
        <v>8</v>
      </c>
      <c r="G214" s="6">
        <f t="shared" si="38"/>
        <v>0</v>
      </c>
      <c r="H214" s="7"/>
      <c r="I214" s="7"/>
      <c r="J214" s="6"/>
      <c r="K214" s="7"/>
      <c r="L214" s="7"/>
      <c r="M214" s="6"/>
      <c r="N214" s="7"/>
      <c r="O214" s="7"/>
      <c r="P214" s="6"/>
      <c r="Q214" s="7"/>
      <c r="R214" s="7"/>
      <c r="S214" s="6"/>
    </row>
    <row r="215" spans="1:19" ht="17.25" customHeight="1">
      <c r="A215" s="24" t="s">
        <v>57</v>
      </c>
      <c r="B215" s="29">
        <f t="shared" si="28"/>
        <v>4</v>
      </c>
      <c r="C215" s="29">
        <f t="shared" si="28"/>
        <v>4</v>
      </c>
      <c r="D215" s="6">
        <f t="shared" si="37"/>
        <v>0</v>
      </c>
      <c r="E215" s="25">
        <v>4</v>
      </c>
      <c r="F215" s="25">
        <v>4</v>
      </c>
      <c r="G215" s="6">
        <f t="shared" si="38"/>
        <v>0</v>
      </c>
      <c r="H215" s="26"/>
      <c r="I215" s="26"/>
      <c r="J215" s="6"/>
      <c r="K215" s="26"/>
      <c r="L215" s="26"/>
      <c r="M215" s="6"/>
      <c r="N215" s="26"/>
      <c r="O215" s="26"/>
      <c r="P215" s="6"/>
      <c r="Q215" s="26"/>
      <c r="R215" s="26"/>
      <c r="S215" s="6"/>
    </row>
    <row r="216" ht="17.25" customHeight="1">
      <c r="A216" s="17" t="s">
        <v>115</v>
      </c>
    </row>
    <row r="217" ht="17.25" customHeight="1"/>
    <row r="218" spans="1:19" ht="17.25" customHeight="1">
      <c r="A218" s="43" t="s">
        <v>116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2:18" ht="17.25" customHeight="1">
      <c r="B219" s="12"/>
      <c r="C219" s="12"/>
      <c r="E219" s="12"/>
      <c r="F219" s="12"/>
      <c r="H219" s="12"/>
      <c r="I219" s="12"/>
      <c r="K219" s="12"/>
      <c r="L219" s="12"/>
      <c r="N219" s="12"/>
      <c r="O219" s="12"/>
      <c r="Q219" s="12"/>
      <c r="R219" s="12"/>
    </row>
    <row r="220" spans="1:19" ht="17.25" customHeight="1">
      <c r="A220" s="18"/>
      <c r="B220" s="40" t="s">
        <v>92</v>
      </c>
      <c r="C220" s="41"/>
      <c r="D220" s="44"/>
      <c r="E220" s="40" t="s">
        <v>79</v>
      </c>
      <c r="F220" s="41"/>
      <c r="G220" s="44"/>
      <c r="H220" s="45" t="s">
        <v>80</v>
      </c>
      <c r="I220" s="46"/>
      <c r="J220" s="47"/>
      <c r="K220" s="40" t="s">
        <v>81</v>
      </c>
      <c r="L220" s="41"/>
      <c r="M220" s="44"/>
      <c r="N220" s="40" t="s">
        <v>82</v>
      </c>
      <c r="O220" s="41"/>
      <c r="P220" s="44"/>
      <c r="Q220" s="40" t="s">
        <v>83</v>
      </c>
      <c r="R220" s="41"/>
      <c r="S220" s="42"/>
    </row>
    <row r="221" spans="1:19" ht="17.25" customHeight="1">
      <c r="A221" s="19" t="s">
        <v>1</v>
      </c>
      <c r="B221" s="3">
        <v>2015</v>
      </c>
      <c r="C221" s="3">
        <v>2014</v>
      </c>
      <c r="D221" s="4" t="s">
        <v>91</v>
      </c>
      <c r="E221" s="3">
        <v>2015</v>
      </c>
      <c r="F221" s="3">
        <v>2014</v>
      </c>
      <c r="G221" s="4" t="s">
        <v>91</v>
      </c>
      <c r="H221" s="3">
        <v>2015</v>
      </c>
      <c r="I221" s="3">
        <v>2014</v>
      </c>
      <c r="J221" s="27" t="s">
        <v>91</v>
      </c>
      <c r="K221" s="3">
        <v>2015</v>
      </c>
      <c r="L221" s="3">
        <v>2014</v>
      </c>
      <c r="M221" s="4" t="s">
        <v>91</v>
      </c>
      <c r="N221" s="3">
        <v>2015</v>
      </c>
      <c r="O221" s="3">
        <v>2014</v>
      </c>
      <c r="P221" s="4" t="s">
        <v>91</v>
      </c>
      <c r="Q221" s="3">
        <v>2015</v>
      </c>
      <c r="R221" s="3">
        <v>2014</v>
      </c>
      <c r="S221" s="20" t="s">
        <v>91</v>
      </c>
    </row>
    <row r="222" spans="1:19" ht="17.25" customHeight="1">
      <c r="A222" s="21" t="s">
        <v>94</v>
      </c>
      <c r="B222" s="28">
        <f>E222+H222+K222+N222+Q222</f>
        <v>4577</v>
      </c>
      <c r="C222" s="28">
        <f>F222+I222+L222+O222+R222</f>
        <v>4317</v>
      </c>
      <c r="D222" s="14">
        <f>(B222-C222)/C222</f>
        <v>0.060227009497336115</v>
      </c>
      <c r="E222" s="13">
        <f>E223+E255</f>
        <v>2679</v>
      </c>
      <c r="F222" s="13">
        <f>F223+F255</f>
        <v>2637</v>
      </c>
      <c r="G222" s="14">
        <f>(E222-F222)/F222</f>
        <v>0.015927189988623434</v>
      </c>
      <c r="H222" s="13">
        <f>H223+H255</f>
        <v>1091</v>
      </c>
      <c r="I222" s="13">
        <f>I223+I255</f>
        <v>958</v>
      </c>
      <c r="J222" s="14">
        <f>(H222-I222)/I222</f>
        <v>0.13883089770354906</v>
      </c>
      <c r="K222" s="13">
        <f>K223+K255</f>
        <v>452</v>
      </c>
      <c r="L222" s="13">
        <f>L223+L255</f>
        <v>375</v>
      </c>
      <c r="M222" s="14">
        <f>(K222-L222)/L222</f>
        <v>0.20533333333333334</v>
      </c>
      <c r="N222" s="13">
        <f>N223+N255</f>
        <v>22</v>
      </c>
      <c r="O222" s="13">
        <f>O223+O255</f>
        <v>22</v>
      </c>
      <c r="P222" s="14">
        <f>(N222-O222)/O222</f>
        <v>0</v>
      </c>
      <c r="Q222" s="13">
        <f>Q223+Q255</f>
        <v>333</v>
      </c>
      <c r="R222" s="13">
        <f>R223+R255</f>
        <v>325</v>
      </c>
      <c r="S222" s="14">
        <f>(Q222-R222)/R222</f>
        <v>0.024615384615384615</v>
      </c>
    </row>
    <row r="223" spans="1:19" ht="17.25" customHeight="1">
      <c r="A223" s="21" t="s">
        <v>95</v>
      </c>
      <c r="B223" s="28">
        <f aca="true" t="shared" si="39" ref="B223:C287">E223+H223+K223+N223+Q223</f>
        <v>3319</v>
      </c>
      <c r="C223" s="28">
        <f t="shared" si="39"/>
        <v>3071</v>
      </c>
      <c r="D223" s="14">
        <f aca="true" t="shared" si="40" ref="D223:D264">(B223-C223)/C223</f>
        <v>0.08075545424943015</v>
      </c>
      <c r="E223" s="13">
        <f>E224+E247</f>
        <v>1629</v>
      </c>
      <c r="F223" s="13">
        <f>F224+F247</f>
        <v>1597</v>
      </c>
      <c r="G223" s="14">
        <f aca="true" t="shared" si="41" ref="G223:G264">(E223-F223)/F223</f>
        <v>0.020037570444583593</v>
      </c>
      <c r="H223" s="13">
        <f>H224+H247</f>
        <v>949</v>
      </c>
      <c r="I223" s="13">
        <f>I224+I247</f>
        <v>819</v>
      </c>
      <c r="J223" s="14">
        <f aca="true" t="shared" si="42" ref="J223:J244">(H223-I223)/I223</f>
        <v>0.15873015873015872</v>
      </c>
      <c r="K223" s="13">
        <f>K224+K247</f>
        <v>417</v>
      </c>
      <c r="L223" s="13">
        <f>L224+L247</f>
        <v>339</v>
      </c>
      <c r="M223" s="14">
        <f aca="true" t="shared" si="43" ref="M223:M244">(K223-L223)/L223</f>
        <v>0.23008849557522124</v>
      </c>
      <c r="N223" s="13">
        <f>N224+N247</f>
        <v>22</v>
      </c>
      <c r="O223" s="13">
        <f>O224+O247</f>
        <v>22</v>
      </c>
      <c r="P223" s="14">
        <f>(N223-O223)/O223</f>
        <v>0</v>
      </c>
      <c r="Q223" s="13">
        <f>Q224+Q247</f>
        <v>302</v>
      </c>
      <c r="R223" s="13">
        <f>R224+R247</f>
        <v>294</v>
      </c>
      <c r="S223" s="14">
        <f aca="true" t="shared" si="44" ref="S223:S244">(Q223-R223)/R223</f>
        <v>0.027210884353741496</v>
      </c>
    </row>
    <row r="224" spans="1:19" ht="17.25" customHeight="1">
      <c r="A224" s="21" t="s">
        <v>84</v>
      </c>
      <c r="B224" s="28">
        <f t="shared" si="39"/>
        <v>3019</v>
      </c>
      <c r="C224" s="28">
        <f t="shared" si="39"/>
        <v>2799</v>
      </c>
      <c r="D224" s="14">
        <f t="shared" si="40"/>
        <v>0.07859949982136477</v>
      </c>
      <c r="E224" s="13">
        <f>SUM(E225:E246)</f>
        <v>1398</v>
      </c>
      <c r="F224" s="13">
        <f>SUM(F225:F246)</f>
        <v>1367</v>
      </c>
      <c r="G224" s="14">
        <f t="shared" si="41"/>
        <v>0.02267739575713241</v>
      </c>
      <c r="H224" s="13">
        <f>SUM(H225:H246)</f>
        <v>880</v>
      </c>
      <c r="I224" s="13">
        <f>SUM(I225:I246)</f>
        <v>777</v>
      </c>
      <c r="J224" s="14">
        <f t="shared" si="42"/>
        <v>0.13256113256113256</v>
      </c>
      <c r="K224" s="13">
        <f>SUM(K225:K246)</f>
        <v>417</v>
      </c>
      <c r="L224" s="13">
        <f>SUM(L225:L246)</f>
        <v>339</v>
      </c>
      <c r="M224" s="14">
        <f t="shared" si="43"/>
        <v>0.23008849557522124</v>
      </c>
      <c r="N224" s="13">
        <f>SUM(N225:N246)</f>
        <v>22</v>
      </c>
      <c r="O224" s="13">
        <f>SUM(O225:O246)</f>
        <v>22</v>
      </c>
      <c r="P224" s="14">
        <f>(N224-O224)/O224</f>
        <v>0</v>
      </c>
      <c r="Q224" s="13">
        <f>SUM(Q225:Q246)</f>
        <v>302</v>
      </c>
      <c r="R224" s="13">
        <f>SUM(R225:R246)</f>
        <v>294</v>
      </c>
      <c r="S224" s="14">
        <f t="shared" si="44"/>
        <v>0.027210884353741496</v>
      </c>
    </row>
    <row r="225" spans="1:19" ht="17.25" customHeight="1">
      <c r="A225" s="22" t="s">
        <v>13</v>
      </c>
      <c r="B225" s="29">
        <f t="shared" si="39"/>
        <v>49</v>
      </c>
      <c r="C225" s="29">
        <f t="shared" si="39"/>
        <v>50</v>
      </c>
      <c r="D225" s="6">
        <f t="shared" si="40"/>
        <v>-0.02</v>
      </c>
      <c r="E225" s="5">
        <v>28</v>
      </c>
      <c r="F225" s="5">
        <v>31</v>
      </c>
      <c r="G225" s="6">
        <f t="shared" si="41"/>
        <v>-0.0967741935483871</v>
      </c>
      <c r="H225" s="7">
        <v>13</v>
      </c>
      <c r="I225" s="7">
        <v>14</v>
      </c>
      <c r="J225" s="6">
        <f t="shared" si="42"/>
        <v>-0.07142857142857142</v>
      </c>
      <c r="K225" s="7">
        <v>8</v>
      </c>
      <c r="L225" s="7">
        <v>5</v>
      </c>
      <c r="M225" s="6">
        <f t="shared" si="43"/>
        <v>0.6</v>
      </c>
      <c r="N225" s="7"/>
      <c r="O225" s="7"/>
      <c r="P225" s="6"/>
      <c r="Q225" s="7"/>
      <c r="R225" s="7"/>
      <c r="S225" s="6"/>
    </row>
    <row r="226" spans="1:19" ht="17.25" customHeight="1">
      <c r="A226" s="30" t="s">
        <v>14</v>
      </c>
      <c r="B226" s="29">
        <f t="shared" si="39"/>
        <v>45</v>
      </c>
      <c r="C226" s="29">
        <f t="shared" si="39"/>
        <v>61</v>
      </c>
      <c r="D226" s="6">
        <f t="shared" si="40"/>
        <v>-0.26229508196721313</v>
      </c>
      <c r="E226" s="5">
        <v>27</v>
      </c>
      <c r="F226" s="5">
        <v>35</v>
      </c>
      <c r="G226" s="6">
        <f t="shared" si="41"/>
        <v>-0.22857142857142856</v>
      </c>
      <c r="H226" s="5">
        <v>18</v>
      </c>
      <c r="I226" s="7">
        <v>26</v>
      </c>
      <c r="J226" s="6">
        <f t="shared" si="42"/>
        <v>-0.3076923076923077</v>
      </c>
      <c r="K226" s="7"/>
      <c r="L226" s="7"/>
      <c r="M226" s="6"/>
      <c r="N226" s="7"/>
      <c r="O226" s="7"/>
      <c r="P226" s="6"/>
      <c r="Q226" s="7"/>
      <c r="R226" s="7"/>
      <c r="S226" s="6"/>
    </row>
    <row r="227" spans="1:19" ht="17.25" customHeight="1">
      <c r="A227" s="30" t="s">
        <v>27</v>
      </c>
      <c r="B227" s="29">
        <f>E227+H227+K227+N227+Q227</f>
        <v>0</v>
      </c>
      <c r="C227" s="29">
        <f>F227+I227+L227+O227+R227</f>
        <v>5</v>
      </c>
      <c r="D227" s="6">
        <f>(B227-C227)/C227</f>
        <v>-1</v>
      </c>
      <c r="E227" s="7">
        <v>0</v>
      </c>
      <c r="F227" s="7">
        <v>5</v>
      </c>
      <c r="G227" s="6">
        <f t="shared" si="41"/>
        <v>-1</v>
      </c>
      <c r="H227" s="7"/>
      <c r="I227" s="7"/>
      <c r="J227" s="6"/>
      <c r="K227" s="7"/>
      <c r="L227" s="7"/>
      <c r="M227" s="6"/>
      <c r="N227" s="7"/>
      <c r="O227" s="7"/>
      <c r="P227" s="6"/>
      <c r="Q227" s="7"/>
      <c r="R227" s="7"/>
      <c r="S227" s="6"/>
    </row>
    <row r="228" spans="1:19" ht="17.25" customHeight="1">
      <c r="A228" s="30" t="s">
        <v>69</v>
      </c>
      <c r="B228" s="29">
        <f t="shared" si="39"/>
        <v>88</v>
      </c>
      <c r="C228" s="29">
        <f t="shared" si="39"/>
        <v>71</v>
      </c>
      <c r="D228" s="6">
        <f t="shared" si="40"/>
        <v>0.23943661971830985</v>
      </c>
      <c r="E228" s="5">
        <v>31</v>
      </c>
      <c r="F228" s="5">
        <v>31</v>
      </c>
      <c r="G228" s="6">
        <f t="shared" si="41"/>
        <v>0</v>
      </c>
      <c r="H228" s="7">
        <v>30</v>
      </c>
      <c r="I228" s="7">
        <v>30</v>
      </c>
      <c r="J228" s="6">
        <f t="shared" si="42"/>
        <v>0</v>
      </c>
      <c r="K228" s="7">
        <v>23</v>
      </c>
      <c r="L228" s="7">
        <v>5</v>
      </c>
      <c r="M228" s="6">
        <f t="shared" si="43"/>
        <v>3.6</v>
      </c>
      <c r="N228" s="7"/>
      <c r="O228" s="7"/>
      <c r="P228" s="6"/>
      <c r="Q228" s="7">
        <v>4</v>
      </c>
      <c r="R228" s="7">
        <v>5</v>
      </c>
      <c r="S228" s="6">
        <f t="shared" si="44"/>
        <v>-0.2</v>
      </c>
    </row>
    <row r="229" spans="1:19" ht="17.25" customHeight="1">
      <c r="A229" s="30" t="s">
        <v>28</v>
      </c>
      <c r="B229" s="29"/>
      <c r="C229" s="29"/>
      <c r="D229" s="6"/>
      <c r="E229" s="7"/>
      <c r="F229" s="7"/>
      <c r="G229" s="6"/>
      <c r="H229" s="7"/>
      <c r="I229" s="7"/>
      <c r="J229" s="6"/>
      <c r="K229" s="7"/>
      <c r="L229" s="7"/>
      <c r="M229" s="6"/>
      <c r="N229" s="7"/>
      <c r="O229" s="7"/>
      <c r="P229" s="6"/>
      <c r="Q229" s="7"/>
      <c r="R229" s="7"/>
      <c r="S229" s="6"/>
    </row>
    <row r="230" spans="1:19" ht="17.25" customHeight="1">
      <c r="A230" s="30" t="s">
        <v>29</v>
      </c>
      <c r="B230" s="29"/>
      <c r="C230" s="29"/>
      <c r="D230" s="6"/>
      <c r="E230" s="7"/>
      <c r="F230" s="7"/>
      <c r="G230" s="6"/>
      <c r="H230" s="7"/>
      <c r="I230" s="7"/>
      <c r="J230" s="6"/>
      <c r="K230" s="7"/>
      <c r="L230" s="7"/>
      <c r="M230" s="6"/>
      <c r="N230" s="7"/>
      <c r="O230" s="7"/>
      <c r="P230" s="6"/>
      <c r="Q230" s="7"/>
      <c r="R230" s="7"/>
      <c r="S230" s="6"/>
    </row>
    <row r="231" spans="1:19" ht="17.25" customHeight="1">
      <c r="A231" s="30" t="s">
        <v>30</v>
      </c>
      <c r="B231" s="29">
        <f t="shared" si="39"/>
        <v>88</v>
      </c>
      <c r="C231" s="29">
        <f t="shared" si="39"/>
        <v>89</v>
      </c>
      <c r="D231" s="6">
        <f t="shared" si="40"/>
        <v>-0.011235955056179775</v>
      </c>
      <c r="E231" s="5">
        <v>88</v>
      </c>
      <c r="F231" s="5">
        <v>89</v>
      </c>
      <c r="G231" s="6">
        <f t="shared" si="41"/>
        <v>-0.011235955056179775</v>
      </c>
      <c r="H231" s="7"/>
      <c r="I231" s="5"/>
      <c r="J231" s="6"/>
      <c r="K231" s="7"/>
      <c r="L231" s="7"/>
      <c r="M231" s="6"/>
      <c r="N231" s="7"/>
      <c r="O231" s="7"/>
      <c r="P231" s="6"/>
      <c r="Q231" s="7"/>
      <c r="R231" s="7"/>
      <c r="S231" s="6"/>
    </row>
    <row r="232" spans="1:19" ht="17.25" customHeight="1">
      <c r="A232" s="30" t="s">
        <v>38</v>
      </c>
      <c r="B232" s="29">
        <f t="shared" si="39"/>
        <v>1001</v>
      </c>
      <c r="C232" s="29">
        <f t="shared" si="39"/>
        <v>955</v>
      </c>
      <c r="D232" s="6">
        <f t="shared" si="40"/>
        <v>0.048167539267015703</v>
      </c>
      <c r="E232" s="5">
        <v>489</v>
      </c>
      <c r="F232" s="5">
        <v>458</v>
      </c>
      <c r="G232" s="6">
        <f t="shared" si="41"/>
        <v>0.06768558951965066</v>
      </c>
      <c r="H232" s="5">
        <v>244</v>
      </c>
      <c r="I232" s="5">
        <v>234</v>
      </c>
      <c r="J232" s="6">
        <f t="shared" si="42"/>
        <v>0.042735042735042736</v>
      </c>
      <c r="K232" s="5">
        <v>133</v>
      </c>
      <c r="L232" s="5">
        <v>120</v>
      </c>
      <c r="M232" s="6">
        <f t="shared" si="43"/>
        <v>0.10833333333333334</v>
      </c>
      <c r="N232" s="5">
        <v>22</v>
      </c>
      <c r="O232" s="5">
        <v>22</v>
      </c>
      <c r="P232" s="6">
        <f>(N232-O232)/O232</f>
        <v>0</v>
      </c>
      <c r="Q232" s="5">
        <v>113</v>
      </c>
      <c r="R232" s="5">
        <v>121</v>
      </c>
      <c r="S232" s="6">
        <f t="shared" si="44"/>
        <v>-0.06611570247933884</v>
      </c>
    </row>
    <row r="233" spans="1:19" ht="17.25" customHeight="1">
      <c r="A233" s="30" t="s">
        <v>15</v>
      </c>
      <c r="B233" s="29">
        <f t="shared" si="39"/>
        <v>146</v>
      </c>
      <c r="C233" s="29">
        <f t="shared" si="39"/>
        <v>150</v>
      </c>
      <c r="D233" s="6">
        <f t="shared" si="40"/>
        <v>-0.02666666666666667</v>
      </c>
      <c r="E233" s="5">
        <v>45</v>
      </c>
      <c r="F233" s="5">
        <v>59</v>
      </c>
      <c r="G233" s="6">
        <f t="shared" si="41"/>
        <v>-0.23728813559322035</v>
      </c>
      <c r="H233" s="5">
        <v>62</v>
      </c>
      <c r="I233" s="5">
        <v>60</v>
      </c>
      <c r="J233" s="6">
        <f t="shared" si="42"/>
        <v>0.03333333333333333</v>
      </c>
      <c r="K233" s="5">
        <v>25</v>
      </c>
      <c r="L233" s="5">
        <v>18</v>
      </c>
      <c r="M233" s="6">
        <f t="shared" si="43"/>
        <v>0.3888888888888889</v>
      </c>
      <c r="N233" s="7"/>
      <c r="O233" s="7"/>
      <c r="P233" s="6"/>
      <c r="Q233" s="5">
        <v>14</v>
      </c>
      <c r="R233" s="5">
        <v>13</v>
      </c>
      <c r="S233" s="6">
        <f t="shared" si="44"/>
        <v>0.07692307692307693</v>
      </c>
    </row>
    <row r="234" spans="1:19" ht="17.25" customHeight="1">
      <c r="A234" s="30" t="s">
        <v>75</v>
      </c>
      <c r="B234" s="29"/>
      <c r="C234" s="29"/>
      <c r="D234" s="6"/>
      <c r="E234" s="5"/>
      <c r="F234" s="5"/>
      <c r="G234" s="6"/>
      <c r="H234" s="5"/>
      <c r="I234" s="5"/>
      <c r="J234" s="6"/>
      <c r="K234" s="5"/>
      <c r="L234" s="5"/>
      <c r="M234" s="6"/>
      <c r="N234" s="7"/>
      <c r="O234" s="7"/>
      <c r="P234" s="6"/>
      <c r="Q234" s="5"/>
      <c r="R234" s="5"/>
      <c r="S234" s="6"/>
    </row>
    <row r="235" spans="1:19" ht="17.25" customHeight="1">
      <c r="A235" s="30" t="s">
        <v>58</v>
      </c>
      <c r="B235" s="29">
        <f t="shared" si="39"/>
        <v>237</v>
      </c>
      <c r="C235" s="29">
        <f t="shared" si="39"/>
        <v>235</v>
      </c>
      <c r="D235" s="6">
        <f t="shared" si="40"/>
        <v>0.00851063829787234</v>
      </c>
      <c r="E235" s="5">
        <v>112</v>
      </c>
      <c r="F235" s="5">
        <v>116</v>
      </c>
      <c r="G235" s="6">
        <f t="shared" si="41"/>
        <v>-0.034482758620689655</v>
      </c>
      <c r="H235" s="5">
        <v>60</v>
      </c>
      <c r="I235" s="5">
        <v>52</v>
      </c>
      <c r="J235" s="6">
        <f t="shared" si="42"/>
        <v>0.15384615384615385</v>
      </c>
      <c r="K235" s="5">
        <v>35</v>
      </c>
      <c r="L235" s="5">
        <v>36</v>
      </c>
      <c r="M235" s="6">
        <f t="shared" si="43"/>
        <v>-0.027777777777777776</v>
      </c>
      <c r="N235" s="7"/>
      <c r="O235" s="7"/>
      <c r="P235" s="6"/>
      <c r="Q235" s="5">
        <v>30</v>
      </c>
      <c r="R235" s="5">
        <v>31</v>
      </c>
      <c r="S235" s="6">
        <f t="shared" si="44"/>
        <v>-0.03225806451612903</v>
      </c>
    </row>
    <row r="236" spans="1:19" ht="17.25" customHeight="1">
      <c r="A236" s="30" t="s">
        <v>31</v>
      </c>
      <c r="B236" s="29"/>
      <c r="C236" s="29"/>
      <c r="D236" s="6"/>
      <c r="E236" s="5"/>
      <c r="F236" s="7"/>
      <c r="G236" s="6"/>
      <c r="H236" s="7"/>
      <c r="I236" s="7"/>
      <c r="J236" s="6"/>
      <c r="K236" s="7"/>
      <c r="L236" s="7"/>
      <c r="M236" s="6"/>
      <c r="N236" s="7"/>
      <c r="O236" s="7"/>
      <c r="P236" s="6"/>
      <c r="Q236" s="7"/>
      <c r="R236" s="7"/>
      <c r="S236" s="6"/>
    </row>
    <row r="237" spans="1:19" ht="17.25" customHeight="1">
      <c r="A237" s="30" t="s">
        <v>18</v>
      </c>
      <c r="B237" s="29">
        <f t="shared" si="39"/>
        <v>172</v>
      </c>
      <c r="C237" s="29">
        <f t="shared" si="39"/>
        <v>172</v>
      </c>
      <c r="D237" s="6">
        <f t="shared" si="40"/>
        <v>0</v>
      </c>
      <c r="E237" s="5">
        <v>62</v>
      </c>
      <c r="F237" s="5">
        <v>62</v>
      </c>
      <c r="G237" s="6">
        <f t="shared" si="41"/>
        <v>0</v>
      </c>
      <c r="H237" s="5">
        <v>61</v>
      </c>
      <c r="I237" s="5">
        <v>61</v>
      </c>
      <c r="J237" s="6">
        <f t="shared" si="42"/>
        <v>0</v>
      </c>
      <c r="K237" s="7">
        <v>31</v>
      </c>
      <c r="L237" s="7">
        <v>31</v>
      </c>
      <c r="M237" s="6">
        <f t="shared" si="43"/>
        <v>0</v>
      </c>
      <c r="N237" s="7"/>
      <c r="O237" s="7"/>
      <c r="P237" s="6"/>
      <c r="Q237" s="7">
        <v>18</v>
      </c>
      <c r="R237" s="7">
        <v>18</v>
      </c>
      <c r="S237" s="6">
        <f t="shared" si="44"/>
        <v>0</v>
      </c>
    </row>
    <row r="238" spans="1:19" ht="17.25" customHeight="1">
      <c r="A238" s="30" t="s">
        <v>19</v>
      </c>
      <c r="B238" s="29">
        <f t="shared" si="39"/>
        <v>62</v>
      </c>
      <c r="C238" s="29">
        <f t="shared" si="39"/>
        <v>62</v>
      </c>
      <c r="D238" s="6">
        <f t="shared" si="40"/>
        <v>0</v>
      </c>
      <c r="E238" s="5">
        <v>31</v>
      </c>
      <c r="F238" s="5">
        <v>31</v>
      </c>
      <c r="G238" s="6">
        <f t="shared" si="41"/>
        <v>0</v>
      </c>
      <c r="H238" s="5">
        <v>31</v>
      </c>
      <c r="I238" s="5">
        <v>31</v>
      </c>
      <c r="J238" s="6">
        <f t="shared" si="42"/>
        <v>0</v>
      </c>
      <c r="K238" s="7"/>
      <c r="L238" s="7"/>
      <c r="M238" s="6"/>
      <c r="N238" s="7"/>
      <c r="O238" s="7"/>
      <c r="P238" s="6"/>
      <c r="Q238" s="7"/>
      <c r="R238" s="7"/>
      <c r="S238" s="6"/>
    </row>
    <row r="239" spans="1:19" ht="17.25" customHeight="1">
      <c r="A239" s="30" t="s">
        <v>50</v>
      </c>
      <c r="B239" s="29">
        <f t="shared" si="39"/>
        <v>31</v>
      </c>
      <c r="C239" s="29">
        <f t="shared" si="39"/>
        <v>31</v>
      </c>
      <c r="D239" s="6">
        <f t="shared" si="40"/>
        <v>0</v>
      </c>
      <c r="E239" s="5">
        <v>31</v>
      </c>
      <c r="F239" s="5">
        <v>31</v>
      </c>
      <c r="G239" s="6">
        <f t="shared" si="41"/>
        <v>0</v>
      </c>
      <c r="H239" s="7"/>
      <c r="I239" s="7"/>
      <c r="J239" s="6"/>
      <c r="K239" s="7"/>
      <c r="L239" s="7"/>
      <c r="M239" s="6"/>
      <c r="N239" s="7"/>
      <c r="O239" s="7"/>
      <c r="P239" s="6"/>
      <c r="Q239" s="7"/>
      <c r="R239" s="7"/>
      <c r="S239" s="6"/>
    </row>
    <row r="240" spans="1:19" ht="17.25" customHeight="1">
      <c r="A240" s="30" t="s">
        <v>20</v>
      </c>
      <c r="B240" s="29">
        <f t="shared" si="39"/>
        <v>114</v>
      </c>
      <c r="C240" s="29">
        <f t="shared" si="39"/>
        <v>104</v>
      </c>
      <c r="D240" s="6">
        <f t="shared" si="40"/>
        <v>0.09615384615384616</v>
      </c>
      <c r="E240" s="5">
        <v>58</v>
      </c>
      <c r="F240" s="5">
        <v>60</v>
      </c>
      <c r="G240" s="6">
        <f t="shared" si="41"/>
        <v>-0.03333333333333333</v>
      </c>
      <c r="H240" s="5">
        <v>31</v>
      </c>
      <c r="I240" s="5">
        <v>31</v>
      </c>
      <c r="J240" s="6">
        <f t="shared" si="42"/>
        <v>0</v>
      </c>
      <c r="K240" s="7">
        <v>12</v>
      </c>
      <c r="L240" s="7">
        <v>0</v>
      </c>
      <c r="M240" s="6" t="s">
        <v>93</v>
      </c>
      <c r="N240" s="7"/>
      <c r="O240" s="7"/>
      <c r="P240" s="6"/>
      <c r="Q240" s="5">
        <v>13</v>
      </c>
      <c r="R240" s="7">
        <v>13</v>
      </c>
      <c r="S240" s="6">
        <f t="shared" si="44"/>
        <v>0</v>
      </c>
    </row>
    <row r="241" spans="1:19" ht="17.25" customHeight="1">
      <c r="A241" s="30" t="s">
        <v>51</v>
      </c>
      <c r="B241" s="29">
        <f t="shared" si="39"/>
        <v>415</v>
      </c>
      <c r="C241" s="29">
        <f t="shared" si="39"/>
        <v>352</v>
      </c>
      <c r="D241" s="6">
        <f t="shared" si="40"/>
        <v>0.17897727272727273</v>
      </c>
      <c r="E241" s="5">
        <v>174</v>
      </c>
      <c r="F241" s="5">
        <v>174</v>
      </c>
      <c r="G241" s="6">
        <f t="shared" si="41"/>
        <v>0</v>
      </c>
      <c r="H241" s="5">
        <v>144</v>
      </c>
      <c r="I241" s="5">
        <v>85</v>
      </c>
      <c r="J241" s="6">
        <f t="shared" si="42"/>
        <v>0.6941176470588235</v>
      </c>
      <c r="K241" s="5">
        <v>66</v>
      </c>
      <c r="L241" s="5">
        <v>62</v>
      </c>
      <c r="M241" s="6">
        <f t="shared" si="43"/>
        <v>0.06451612903225806</v>
      </c>
      <c r="N241" s="7"/>
      <c r="O241" s="7"/>
      <c r="P241" s="6"/>
      <c r="Q241" s="5">
        <v>31</v>
      </c>
      <c r="R241" s="5">
        <v>31</v>
      </c>
      <c r="S241" s="6">
        <f t="shared" si="44"/>
        <v>0</v>
      </c>
    </row>
    <row r="242" spans="1:19" ht="17.25" customHeight="1">
      <c r="A242" s="30" t="s">
        <v>21</v>
      </c>
      <c r="B242" s="29">
        <f t="shared" si="39"/>
        <v>148</v>
      </c>
      <c r="C242" s="29">
        <f t="shared" si="39"/>
        <v>121</v>
      </c>
      <c r="D242" s="6">
        <f t="shared" si="40"/>
        <v>0.2231404958677686</v>
      </c>
      <c r="E242" s="5">
        <v>48</v>
      </c>
      <c r="F242" s="5">
        <v>30</v>
      </c>
      <c r="G242" s="6">
        <f t="shared" si="41"/>
        <v>0.6</v>
      </c>
      <c r="H242" s="5">
        <v>62</v>
      </c>
      <c r="I242" s="5">
        <v>60</v>
      </c>
      <c r="J242" s="6">
        <f t="shared" si="42"/>
        <v>0.03333333333333333</v>
      </c>
      <c r="K242" s="5">
        <v>21</v>
      </c>
      <c r="L242" s="5">
        <v>13</v>
      </c>
      <c r="M242" s="6">
        <f t="shared" si="43"/>
        <v>0.6153846153846154</v>
      </c>
      <c r="N242" s="7"/>
      <c r="O242" s="7"/>
      <c r="P242" s="6"/>
      <c r="Q242" s="5">
        <v>17</v>
      </c>
      <c r="R242" s="5">
        <v>18</v>
      </c>
      <c r="S242" s="6">
        <f t="shared" si="44"/>
        <v>-0.05555555555555555</v>
      </c>
    </row>
    <row r="243" spans="1:19" ht="17.25" customHeight="1">
      <c r="A243" s="30" t="s">
        <v>32</v>
      </c>
      <c r="B243" s="29"/>
      <c r="C243" s="29"/>
      <c r="D243" s="6"/>
      <c r="E243" s="7"/>
      <c r="F243" s="7"/>
      <c r="G243" s="6"/>
      <c r="H243" s="7"/>
      <c r="I243" s="7"/>
      <c r="J243" s="6"/>
      <c r="K243" s="7"/>
      <c r="L243" s="7"/>
      <c r="M243" s="6"/>
      <c r="N243" s="7"/>
      <c r="O243" s="7"/>
      <c r="P243" s="6"/>
      <c r="Q243" s="7"/>
      <c r="R243" s="7"/>
      <c r="S243" s="6"/>
    </row>
    <row r="244" spans="1:19" ht="17.25" customHeight="1">
      <c r="A244" s="30" t="s">
        <v>22</v>
      </c>
      <c r="B244" s="29">
        <f t="shared" si="39"/>
        <v>423</v>
      </c>
      <c r="C244" s="29">
        <f t="shared" si="39"/>
        <v>337</v>
      </c>
      <c r="D244" s="6">
        <f t="shared" si="40"/>
        <v>0.2551928783382789</v>
      </c>
      <c r="E244" s="5">
        <v>174</v>
      </c>
      <c r="F244" s="5">
        <v>151</v>
      </c>
      <c r="G244" s="6">
        <f t="shared" si="41"/>
        <v>0.152317880794702</v>
      </c>
      <c r="H244" s="5">
        <v>124</v>
      </c>
      <c r="I244" s="5">
        <v>93</v>
      </c>
      <c r="J244" s="6">
        <f t="shared" si="42"/>
        <v>0.3333333333333333</v>
      </c>
      <c r="K244" s="5">
        <v>63</v>
      </c>
      <c r="L244" s="5">
        <v>49</v>
      </c>
      <c r="M244" s="6">
        <f t="shared" si="43"/>
        <v>0.2857142857142857</v>
      </c>
      <c r="N244" s="7"/>
      <c r="O244" s="7"/>
      <c r="P244" s="6"/>
      <c r="Q244" s="5">
        <v>62</v>
      </c>
      <c r="R244" s="5">
        <v>44</v>
      </c>
      <c r="S244" s="6">
        <f t="shared" si="44"/>
        <v>0.4090909090909091</v>
      </c>
    </row>
    <row r="245" spans="1:19" ht="17.25" customHeight="1">
      <c r="A245" s="30" t="s">
        <v>33</v>
      </c>
      <c r="B245" s="29">
        <f>E245+H245+K245+N245+Q245</f>
        <v>0</v>
      </c>
      <c r="C245" s="29">
        <f>F245+I245+L245+O245+R245</f>
        <v>4</v>
      </c>
      <c r="D245" s="6">
        <f>(B245-C245)/C245</f>
        <v>-1</v>
      </c>
      <c r="E245" s="7">
        <v>0</v>
      </c>
      <c r="F245" s="7">
        <v>4</v>
      </c>
      <c r="G245" s="6">
        <f t="shared" si="41"/>
        <v>-1</v>
      </c>
      <c r="H245" s="7"/>
      <c r="I245" s="7"/>
      <c r="J245" s="6"/>
      <c r="K245" s="7"/>
      <c r="L245" s="7"/>
      <c r="M245" s="6"/>
      <c r="N245" s="7"/>
      <c r="O245" s="7"/>
      <c r="P245" s="6"/>
      <c r="Q245" s="7"/>
      <c r="R245" s="7"/>
      <c r="S245" s="6"/>
    </row>
    <row r="246" spans="1:19" ht="17.25" customHeight="1">
      <c r="A246" s="30" t="s">
        <v>34</v>
      </c>
      <c r="B246" s="29"/>
      <c r="C246" s="29"/>
      <c r="D246" s="6"/>
      <c r="E246" s="7"/>
      <c r="F246" s="7"/>
      <c r="G246" s="6"/>
      <c r="H246" s="7"/>
      <c r="I246" s="7"/>
      <c r="J246" s="6"/>
      <c r="K246" s="7"/>
      <c r="L246" s="7"/>
      <c r="M246" s="6"/>
      <c r="N246" s="7"/>
      <c r="O246" s="7"/>
      <c r="P246" s="6"/>
      <c r="Q246" s="7"/>
      <c r="R246" s="7"/>
      <c r="S246" s="6"/>
    </row>
    <row r="247" spans="1:19" ht="17.25" customHeight="1">
      <c r="A247" s="31" t="s">
        <v>85</v>
      </c>
      <c r="B247" s="28">
        <f t="shared" si="39"/>
        <v>300</v>
      </c>
      <c r="C247" s="28">
        <f t="shared" si="39"/>
        <v>272</v>
      </c>
      <c r="D247" s="14">
        <f t="shared" si="40"/>
        <v>0.10294117647058823</v>
      </c>
      <c r="E247" s="13">
        <f>SUM(E248:E254)</f>
        <v>231</v>
      </c>
      <c r="F247" s="13">
        <f>SUM(F248:F254)</f>
        <v>230</v>
      </c>
      <c r="G247" s="14">
        <f t="shared" si="41"/>
        <v>0.004347826086956522</v>
      </c>
      <c r="H247" s="13">
        <f>SUM(H248:H254)</f>
        <v>69</v>
      </c>
      <c r="I247" s="13">
        <f>SUM(I248:I254)</f>
        <v>42</v>
      </c>
      <c r="J247" s="14">
        <f>(H247-I247)/I247</f>
        <v>0.6428571428571429</v>
      </c>
      <c r="K247" s="16"/>
      <c r="L247" s="16"/>
      <c r="M247" s="14"/>
      <c r="N247" s="16"/>
      <c r="O247" s="16"/>
      <c r="P247" s="14"/>
      <c r="Q247" s="16"/>
      <c r="R247" s="16"/>
      <c r="S247" s="14"/>
    </row>
    <row r="248" spans="1:19" ht="17.25" customHeight="1">
      <c r="A248" s="30" t="s">
        <v>46</v>
      </c>
      <c r="B248" s="29">
        <f t="shared" si="39"/>
        <v>31</v>
      </c>
      <c r="C248" s="29">
        <f t="shared" si="39"/>
        <v>31</v>
      </c>
      <c r="D248" s="6">
        <f t="shared" si="40"/>
        <v>0</v>
      </c>
      <c r="E248" s="5">
        <v>31</v>
      </c>
      <c r="F248" s="5">
        <v>31</v>
      </c>
      <c r="G248" s="6">
        <f t="shared" si="41"/>
        <v>0</v>
      </c>
      <c r="H248" s="7"/>
      <c r="I248" s="7"/>
      <c r="J248" s="6"/>
      <c r="K248" s="7"/>
      <c r="L248" s="7"/>
      <c r="M248" s="6"/>
      <c r="N248" s="7"/>
      <c r="O248" s="7"/>
      <c r="P248" s="6"/>
      <c r="Q248" s="7"/>
      <c r="R248" s="7"/>
      <c r="S248" s="6"/>
    </row>
    <row r="249" spans="1:19" ht="17.25" customHeight="1">
      <c r="A249" s="30" t="s">
        <v>36</v>
      </c>
      <c r="B249" s="29">
        <f t="shared" si="39"/>
        <v>49</v>
      </c>
      <c r="C249" s="29">
        <f t="shared" si="39"/>
        <v>31</v>
      </c>
      <c r="D249" s="6">
        <f t="shared" si="40"/>
        <v>0.5806451612903226</v>
      </c>
      <c r="E249" s="5">
        <v>31</v>
      </c>
      <c r="F249" s="5">
        <v>31</v>
      </c>
      <c r="G249" s="6">
        <f t="shared" si="41"/>
        <v>0</v>
      </c>
      <c r="H249" s="7">
        <v>18</v>
      </c>
      <c r="I249" s="7">
        <v>0</v>
      </c>
      <c r="J249" s="6" t="s">
        <v>93</v>
      </c>
      <c r="K249" s="7"/>
      <c r="L249" s="7"/>
      <c r="M249" s="6"/>
      <c r="N249" s="7"/>
      <c r="O249" s="7"/>
      <c r="P249" s="6"/>
      <c r="Q249" s="7"/>
      <c r="R249" s="7"/>
      <c r="S249" s="6"/>
    </row>
    <row r="250" spans="1:19" ht="17.25" customHeight="1">
      <c r="A250" s="30" t="s">
        <v>37</v>
      </c>
      <c r="B250" s="29">
        <f t="shared" si="39"/>
        <v>117</v>
      </c>
      <c r="C250" s="29">
        <f t="shared" si="39"/>
        <v>104</v>
      </c>
      <c r="D250" s="6">
        <f t="shared" si="40"/>
        <v>0.125</v>
      </c>
      <c r="E250" s="5">
        <v>66</v>
      </c>
      <c r="F250" s="5">
        <v>62</v>
      </c>
      <c r="G250" s="6">
        <f t="shared" si="41"/>
        <v>0.06451612903225806</v>
      </c>
      <c r="H250" s="5">
        <v>51</v>
      </c>
      <c r="I250" s="5">
        <v>42</v>
      </c>
      <c r="J250" s="6">
        <f>(H250-I250)/I250</f>
        <v>0.21428571428571427</v>
      </c>
      <c r="K250" s="7"/>
      <c r="L250" s="7"/>
      <c r="M250" s="6"/>
      <c r="N250" s="7"/>
      <c r="O250" s="7"/>
      <c r="P250" s="6"/>
      <c r="Q250" s="7"/>
      <c r="R250" s="7"/>
      <c r="S250" s="6"/>
    </row>
    <row r="251" spans="1:19" ht="17.25" customHeight="1">
      <c r="A251" s="30" t="s">
        <v>71</v>
      </c>
      <c r="B251" s="29">
        <f t="shared" si="39"/>
        <v>31</v>
      </c>
      <c r="C251" s="29">
        <f t="shared" si="39"/>
        <v>31</v>
      </c>
      <c r="D251" s="6">
        <f t="shared" si="40"/>
        <v>0</v>
      </c>
      <c r="E251" s="5">
        <v>31</v>
      </c>
      <c r="F251" s="5">
        <v>31</v>
      </c>
      <c r="G251" s="6">
        <f t="shared" si="41"/>
        <v>0</v>
      </c>
      <c r="H251" s="7"/>
      <c r="I251" s="7"/>
      <c r="J251" s="6"/>
      <c r="K251" s="7"/>
      <c r="L251" s="7"/>
      <c r="M251" s="6"/>
      <c r="N251" s="7"/>
      <c r="O251" s="7"/>
      <c r="P251" s="6"/>
      <c r="Q251" s="7"/>
      <c r="R251" s="7"/>
      <c r="S251" s="6"/>
    </row>
    <row r="252" spans="1:19" ht="17.25" customHeight="1">
      <c r="A252" s="30" t="s">
        <v>55</v>
      </c>
      <c r="B252" s="29">
        <f t="shared" si="39"/>
        <v>22</v>
      </c>
      <c r="C252" s="29">
        <f t="shared" si="39"/>
        <v>23</v>
      </c>
      <c r="D252" s="6">
        <f t="shared" si="40"/>
        <v>-0.043478260869565216</v>
      </c>
      <c r="E252" s="5">
        <v>22</v>
      </c>
      <c r="F252" s="7">
        <v>23</v>
      </c>
      <c r="G252" s="6">
        <f t="shared" si="41"/>
        <v>-0.043478260869565216</v>
      </c>
      <c r="H252" s="7"/>
      <c r="I252" s="7"/>
      <c r="J252" s="6"/>
      <c r="K252" s="7"/>
      <c r="L252" s="7"/>
      <c r="M252" s="6"/>
      <c r="N252" s="7"/>
      <c r="O252" s="7"/>
      <c r="P252" s="6"/>
      <c r="Q252" s="7"/>
      <c r="R252" s="7"/>
      <c r="S252" s="6"/>
    </row>
    <row r="253" spans="1:19" ht="17.25" customHeight="1">
      <c r="A253" s="30" t="s">
        <v>74</v>
      </c>
      <c r="B253" s="29">
        <f t="shared" si="39"/>
        <v>31</v>
      </c>
      <c r="C253" s="29">
        <f t="shared" si="39"/>
        <v>31</v>
      </c>
      <c r="D253" s="6">
        <f t="shared" si="40"/>
        <v>0</v>
      </c>
      <c r="E253" s="5">
        <v>31</v>
      </c>
      <c r="F253" s="5">
        <v>31</v>
      </c>
      <c r="G253" s="6">
        <f t="shared" si="41"/>
        <v>0</v>
      </c>
      <c r="H253" s="7"/>
      <c r="I253" s="7"/>
      <c r="J253" s="6"/>
      <c r="K253" s="7"/>
      <c r="L253" s="7"/>
      <c r="M253" s="6"/>
      <c r="N253" s="7"/>
      <c r="O253" s="7"/>
      <c r="P253" s="6"/>
      <c r="Q253" s="7"/>
      <c r="R253" s="7"/>
      <c r="S253" s="6"/>
    </row>
    <row r="254" spans="1:19" ht="17.25" customHeight="1">
      <c r="A254" s="30" t="s">
        <v>76</v>
      </c>
      <c r="B254" s="29">
        <f t="shared" si="39"/>
        <v>19</v>
      </c>
      <c r="C254" s="29">
        <f t="shared" si="39"/>
        <v>21</v>
      </c>
      <c r="D254" s="6">
        <f t="shared" si="40"/>
        <v>-0.09523809523809523</v>
      </c>
      <c r="E254" s="5">
        <v>19</v>
      </c>
      <c r="F254" s="7">
        <v>21</v>
      </c>
      <c r="G254" s="6">
        <f t="shared" si="41"/>
        <v>-0.09523809523809523</v>
      </c>
      <c r="H254" s="7"/>
      <c r="I254" s="7"/>
      <c r="J254" s="6"/>
      <c r="K254" s="7"/>
      <c r="L254" s="7"/>
      <c r="M254" s="6"/>
      <c r="N254" s="7"/>
      <c r="O254" s="7"/>
      <c r="P254" s="6"/>
      <c r="Q254" s="7"/>
      <c r="R254" s="7"/>
      <c r="S254" s="6"/>
    </row>
    <row r="255" spans="1:19" ht="17.25" customHeight="1">
      <c r="A255" s="31" t="s">
        <v>96</v>
      </c>
      <c r="B255" s="28">
        <f t="shared" si="39"/>
        <v>1258</v>
      </c>
      <c r="C255" s="28">
        <f t="shared" si="39"/>
        <v>1246</v>
      </c>
      <c r="D255" s="14">
        <f t="shared" si="40"/>
        <v>0.009630818619582664</v>
      </c>
      <c r="E255" s="13">
        <f>E256+E263+E269+E274+E279</f>
        <v>1050</v>
      </c>
      <c r="F255" s="13">
        <f>F256+F263+F269+F274+F279</f>
        <v>1040</v>
      </c>
      <c r="G255" s="14">
        <f t="shared" si="41"/>
        <v>0.009615384615384616</v>
      </c>
      <c r="H255" s="13">
        <f>H256+H263+H269+H274+H279</f>
        <v>142</v>
      </c>
      <c r="I255" s="13">
        <f>I256+I263+I269+I274+I279</f>
        <v>139</v>
      </c>
      <c r="J255" s="14">
        <f>(H255-I255)/I255</f>
        <v>0.02158273381294964</v>
      </c>
      <c r="K255" s="13">
        <f>K256+K263+K269+K274+K279</f>
        <v>35</v>
      </c>
      <c r="L255" s="13">
        <f>L256+L263+L269+L274+L279</f>
        <v>36</v>
      </c>
      <c r="M255" s="14">
        <f>(K255-L255)/L255</f>
        <v>-0.027777777777777776</v>
      </c>
      <c r="N255" s="16"/>
      <c r="O255" s="16"/>
      <c r="P255" s="14"/>
      <c r="Q255" s="13">
        <f>Q256+Q263+Q269+Q274+Q279</f>
        <v>31</v>
      </c>
      <c r="R255" s="13">
        <f>R256+R263+R269+R274+R279</f>
        <v>31</v>
      </c>
      <c r="S255" s="14">
        <f>(Q255-R255)/R255</f>
        <v>0</v>
      </c>
    </row>
    <row r="256" spans="1:19" ht="17.25" customHeight="1">
      <c r="A256" s="32" t="s">
        <v>86</v>
      </c>
      <c r="B256" s="28">
        <f t="shared" si="39"/>
        <v>569</v>
      </c>
      <c r="C256" s="28">
        <f t="shared" si="39"/>
        <v>603</v>
      </c>
      <c r="D256" s="14">
        <f t="shared" si="40"/>
        <v>-0.05638474295190713</v>
      </c>
      <c r="E256" s="13">
        <f>SUM(E257:E262)</f>
        <v>569</v>
      </c>
      <c r="F256" s="13">
        <f>SUM(F257:F262)</f>
        <v>603</v>
      </c>
      <c r="G256" s="14">
        <f t="shared" si="41"/>
        <v>-0.05638474295190713</v>
      </c>
      <c r="H256" s="7"/>
      <c r="I256" s="7"/>
      <c r="J256" s="14"/>
      <c r="K256" s="7"/>
      <c r="L256" s="7"/>
      <c r="M256" s="14"/>
      <c r="N256" s="7"/>
      <c r="O256" s="7"/>
      <c r="P256" s="14"/>
      <c r="Q256" s="7"/>
      <c r="R256" s="7"/>
      <c r="S256" s="14"/>
    </row>
    <row r="257" spans="1:19" ht="17.25" customHeight="1">
      <c r="A257" s="30" t="s">
        <v>47</v>
      </c>
      <c r="B257" s="29">
        <f t="shared" si="39"/>
        <v>31</v>
      </c>
      <c r="C257" s="29">
        <f t="shared" si="39"/>
        <v>62</v>
      </c>
      <c r="D257" s="6">
        <f t="shared" si="40"/>
        <v>-0.5</v>
      </c>
      <c r="E257" s="5">
        <v>31</v>
      </c>
      <c r="F257" s="5">
        <v>62</v>
      </c>
      <c r="G257" s="6">
        <f t="shared" si="41"/>
        <v>-0.5</v>
      </c>
      <c r="H257" s="7"/>
      <c r="I257" s="7"/>
      <c r="J257" s="6"/>
      <c r="K257" s="7"/>
      <c r="L257" s="7"/>
      <c r="M257" s="6"/>
      <c r="N257" s="7"/>
      <c r="O257" s="7"/>
      <c r="P257" s="6"/>
      <c r="Q257" s="7"/>
      <c r="R257" s="7"/>
      <c r="S257" s="6"/>
    </row>
    <row r="258" spans="1:19" ht="17.25" customHeight="1">
      <c r="A258" s="30" t="s">
        <v>48</v>
      </c>
      <c r="B258" s="29">
        <f t="shared" si="39"/>
        <v>60</v>
      </c>
      <c r="C258" s="29">
        <f t="shared" si="39"/>
        <v>62</v>
      </c>
      <c r="D258" s="6">
        <f t="shared" si="40"/>
        <v>-0.03225806451612903</v>
      </c>
      <c r="E258" s="5">
        <v>60</v>
      </c>
      <c r="F258" s="5">
        <v>62</v>
      </c>
      <c r="G258" s="6">
        <f t="shared" si="41"/>
        <v>-0.03225806451612903</v>
      </c>
      <c r="H258" s="7"/>
      <c r="I258" s="7"/>
      <c r="J258" s="6"/>
      <c r="K258" s="7"/>
      <c r="L258" s="7"/>
      <c r="M258" s="6"/>
      <c r="N258" s="7"/>
      <c r="O258" s="7"/>
      <c r="P258" s="6"/>
      <c r="Q258" s="7"/>
      <c r="R258" s="7"/>
      <c r="S258" s="6"/>
    </row>
    <row r="259" spans="1:19" ht="17.25" customHeight="1">
      <c r="A259" s="30" t="s">
        <v>49</v>
      </c>
      <c r="B259" s="29">
        <f t="shared" si="39"/>
        <v>93</v>
      </c>
      <c r="C259" s="29">
        <f t="shared" si="39"/>
        <v>93</v>
      </c>
      <c r="D259" s="6">
        <f t="shared" si="40"/>
        <v>0</v>
      </c>
      <c r="E259" s="5">
        <v>93</v>
      </c>
      <c r="F259" s="5">
        <v>93</v>
      </c>
      <c r="G259" s="6">
        <f t="shared" si="41"/>
        <v>0</v>
      </c>
      <c r="H259" s="7"/>
      <c r="I259" s="7"/>
      <c r="J259" s="6"/>
      <c r="K259" s="7"/>
      <c r="L259" s="7"/>
      <c r="M259" s="6"/>
      <c r="N259" s="7"/>
      <c r="O259" s="7"/>
      <c r="P259" s="6"/>
      <c r="Q259" s="7"/>
      <c r="R259" s="7"/>
      <c r="S259" s="6"/>
    </row>
    <row r="260" spans="1:19" ht="17.25" customHeight="1">
      <c r="A260" s="30" t="s">
        <v>59</v>
      </c>
      <c r="B260" s="29">
        <f t="shared" si="39"/>
        <v>13</v>
      </c>
      <c r="C260" s="29">
        <f t="shared" si="39"/>
        <v>13</v>
      </c>
      <c r="D260" s="6">
        <f t="shared" si="40"/>
        <v>0</v>
      </c>
      <c r="E260" s="5">
        <v>13</v>
      </c>
      <c r="F260" s="7">
        <v>13</v>
      </c>
      <c r="G260" s="6">
        <f t="shared" si="41"/>
        <v>0</v>
      </c>
      <c r="H260" s="7"/>
      <c r="I260" s="7"/>
      <c r="J260" s="6"/>
      <c r="K260" s="7"/>
      <c r="L260" s="7"/>
      <c r="M260" s="6"/>
      <c r="N260" s="7"/>
      <c r="O260" s="7"/>
      <c r="P260" s="6"/>
      <c r="Q260" s="7"/>
      <c r="R260" s="7"/>
      <c r="S260" s="6"/>
    </row>
    <row r="261" spans="1:19" ht="17.25" customHeight="1">
      <c r="A261" s="30" t="s">
        <v>24</v>
      </c>
      <c r="B261" s="29">
        <f t="shared" si="39"/>
        <v>93</v>
      </c>
      <c r="C261" s="29">
        <f t="shared" si="39"/>
        <v>94</v>
      </c>
      <c r="D261" s="6">
        <f t="shared" si="40"/>
        <v>-0.010638297872340425</v>
      </c>
      <c r="E261" s="5">
        <v>93</v>
      </c>
      <c r="F261" s="5">
        <v>94</v>
      </c>
      <c r="G261" s="6">
        <f t="shared" si="41"/>
        <v>-0.010638297872340425</v>
      </c>
      <c r="H261" s="7"/>
      <c r="I261" s="7"/>
      <c r="J261" s="6"/>
      <c r="K261" s="7"/>
      <c r="L261" s="7"/>
      <c r="M261" s="6"/>
      <c r="N261" s="7"/>
      <c r="O261" s="7"/>
      <c r="P261" s="6"/>
      <c r="Q261" s="7"/>
      <c r="R261" s="7"/>
      <c r="S261" s="6"/>
    </row>
    <row r="262" spans="1:19" ht="17.25" customHeight="1">
      <c r="A262" s="22" t="s">
        <v>25</v>
      </c>
      <c r="B262" s="29">
        <f t="shared" si="39"/>
        <v>279</v>
      </c>
      <c r="C262" s="29">
        <f t="shared" si="39"/>
        <v>279</v>
      </c>
      <c r="D262" s="6">
        <f t="shared" si="40"/>
        <v>0</v>
      </c>
      <c r="E262" s="5">
        <v>279</v>
      </c>
      <c r="F262" s="5">
        <v>279</v>
      </c>
      <c r="G262" s="6">
        <f t="shared" si="41"/>
        <v>0</v>
      </c>
      <c r="H262" s="7"/>
      <c r="I262" s="7"/>
      <c r="J262" s="6"/>
      <c r="K262" s="7"/>
      <c r="L262" s="7"/>
      <c r="M262" s="6"/>
      <c r="N262" s="7"/>
      <c r="O262" s="7"/>
      <c r="P262" s="6"/>
      <c r="Q262" s="7"/>
      <c r="R262" s="7"/>
      <c r="S262" s="6"/>
    </row>
    <row r="263" spans="1:19" ht="17.25" customHeight="1">
      <c r="A263" s="21" t="s">
        <v>87</v>
      </c>
      <c r="B263" s="28">
        <f t="shared" si="39"/>
        <v>319</v>
      </c>
      <c r="C263" s="28">
        <f t="shared" si="39"/>
        <v>304</v>
      </c>
      <c r="D263" s="14">
        <f t="shared" si="40"/>
        <v>0.049342105263157895</v>
      </c>
      <c r="E263" s="13">
        <f>SUM(E264:E268)</f>
        <v>111</v>
      </c>
      <c r="F263" s="13">
        <f>SUM(F264:F268)</f>
        <v>98</v>
      </c>
      <c r="G263" s="14">
        <f t="shared" si="41"/>
        <v>0.1326530612244898</v>
      </c>
      <c r="H263" s="13">
        <f>SUM(H264:H268)</f>
        <v>142</v>
      </c>
      <c r="I263" s="13">
        <f>SUM(I264:I268)</f>
        <v>139</v>
      </c>
      <c r="J263" s="14">
        <f>(H263-I263)/I263</f>
        <v>0.02158273381294964</v>
      </c>
      <c r="K263" s="13">
        <f>SUM(K264:K268)</f>
        <v>35</v>
      </c>
      <c r="L263" s="13">
        <f>SUM(L264:L268)</f>
        <v>36</v>
      </c>
      <c r="M263" s="14">
        <f>(K263-L263)/L263</f>
        <v>-0.027777777777777776</v>
      </c>
      <c r="N263" s="16"/>
      <c r="O263" s="16"/>
      <c r="P263" s="14"/>
      <c r="Q263" s="13">
        <f>SUM(Q264:Q268)</f>
        <v>31</v>
      </c>
      <c r="R263" s="13">
        <f>SUM(R264:R268)</f>
        <v>31</v>
      </c>
      <c r="S263" s="14">
        <f>(Q263-R263)/R263</f>
        <v>0</v>
      </c>
    </row>
    <row r="264" spans="1:19" ht="17.25" customHeight="1">
      <c r="A264" s="22" t="s">
        <v>97</v>
      </c>
      <c r="B264" s="29">
        <f aca="true" t="shared" si="45" ref="B264:C266">E264+H264+K264+N264+Q264</f>
        <v>44</v>
      </c>
      <c r="C264" s="29">
        <f t="shared" si="45"/>
        <v>45</v>
      </c>
      <c r="D264" s="6">
        <f t="shared" si="40"/>
        <v>-0.022222222222222223</v>
      </c>
      <c r="E264" s="5">
        <v>9</v>
      </c>
      <c r="F264" s="5">
        <v>9</v>
      </c>
      <c r="G264" s="6">
        <f t="shared" si="41"/>
        <v>0</v>
      </c>
      <c r="H264" s="5">
        <v>35</v>
      </c>
      <c r="I264" s="5">
        <v>36</v>
      </c>
      <c r="J264" s="6">
        <f>(H264-I264)/I264</f>
        <v>-0.027777777777777776</v>
      </c>
      <c r="K264" s="16"/>
      <c r="L264" s="16"/>
      <c r="M264" s="14"/>
      <c r="N264" s="16"/>
      <c r="O264" s="16"/>
      <c r="P264" s="14"/>
      <c r="Q264" s="16"/>
      <c r="R264" s="16"/>
      <c r="S264" s="14"/>
    </row>
    <row r="265" spans="1:19" ht="17.25" customHeight="1">
      <c r="A265" s="22" t="s">
        <v>98</v>
      </c>
      <c r="B265" s="29">
        <f t="shared" si="45"/>
        <v>14</v>
      </c>
      <c r="C265" s="29">
        <f t="shared" si="45"/>
        <v>15</v>
      </c>
      <c r="D265" s="6">
        <f>(B265-C265)/C265</f>
        <v>-0.06666666666666667</v>
      </c>
      <c r="E265" s="13"/>
      <c r="F265" s="13"/>
      <c r="G265" s="14"/>
      <c r="H265" s="5">
        <v>14</v>
      </c>
      <c r="I265" s="5">
        <v>15</v>
      </c>
      <c r="J265" s="6">
        <f>(H265-I265)/I265</f>
        <v>-0.06666666666666667</v>
      </c>
      <c r="K265" s="16"/>
      <c r="L265" s="16"/>
      <c r="M265" s="14"/>
      <c r="N265" s="16"/>
      <c r="O265" s="16"/>
      <c r="P265" s="14"/>
      <c r="Q265" s="16"/>
      <c r="R265" s="16"/>
      <c r="S265" s="14"/>
    </row>
    <row r="266" spans="1:19" ht="17.25" customHeight="1">
      <c r="A266" s="22" t="s">
        <v>103</v>
      </c>
      <c r="B266" s="29">
        <f t="shared" si="45"/>
        <v>9</v>
      </c>
      <c r="C266" s="29">
        <f t="shared" si="45"/>
        <v>0</v>
      </c>
      <c r="D266" s="6" t="s">
        <v>93</v>
      </c>
      <c r="E266" s="5">
        <v>9</v>
      </c>
      <c r="F266" s="5">
        <v>0</v>
      </c>
      <c r="G266" s="6" t="s">
        <v>93</v>
      </c>
      <c r="H266" s="5"/>
      <c r="I266" s="5"/>
      <c r="J266" s="6"/>
      <c r="K266" s="16"/>
      <c r="L266" s="16"/>
      <c r="M266" s="14"/>
      <c r="N266" s="16"/>
      <c r="O266" s="16"/>
      <c r="P266" s="14"/>
      <c r="Q266" s="16"/>
      <c r="R266" s="16"/>
      <c r="S266" s="14"/>
    </row>
    <row r="267" spans="1:19" ht="17.25" customHeight="1">
      <c r="A267" s="22" t="s">
        <v>4</v>
      </c>
      <c r="B267" s="29">
        <f t="shared" si="39"/>
        <v>248</v>
      </c>
      <c r="C267" s="29">
        <f t="shared" si="39"/>
        <v>240</v>
      </c>
      <c r="D267" s="6">
        <f aca="true" t="shared" si="46" ref="D267:D273">(B267-C267)/C267</f>
        <v>0.03333333333333333</v>
      </c>
      <c r="E267" s="5">
        <v>89</v>
      </c>
      <c r="F267" s="5">
        <v>85</v>
      </c>
      <c r="G267" s="6">
        <f aca="true" t="shared" si="47" ref="G267:G273">(E267-F267)/F267</f>
        <v>0.047058823529411764</v>
      </c>
      <c r="H267" s="5">
        <v>93</v>
      </c>
      <c r="I267" s="5">
        <v>88</v>
      </c>
      <c r="J267" s="6">
        <f>(H267-I267)/I267</f>
        <v>0.056818181818181816</v>
      </c>
      <c r="K267" s="7">
        <v>35</v>
      </c>
      <c r="L267" s="7">
        <v>36</v>
      </c>
      <c r="M267" s="6">
        <f>(K267-L267)/L267</f>
        <v>-0.027777777777777776</v>
      </c>
      <c r="N267" s="7"/>
      <c r="O267" s="7"/>
      <c r="P267" s="6"/>
      <c r="Q267" s="7">
        <v>31</v>
      </c>
      <c r="R267" s="7">
        <v>31</v>
      </c>
      <c r="S267" s="6">
        <f>(Q267-R267)/R267</f>
        <v>0</v>
      </c>
    </row>
    <row r="268" spans="1:19" ht="17.25" customHeight="1">
      <c r="A268" s="22" t="s">
        <v>99</v>
      </c>
      <c r="B268" s="29">
        <f>E268+H268+K268+N268+Q268</f>
        <v>4</v>
      </c>
      <c r="C268" s="29">
        <f>F268+I268+L268+O268+R268</f>
        <v>4</v>
      </c>
      <c r="D268" s="6">
        <f t="shared" si="46"/>
        <v>0</v>
      </c>
      <c r="E268" s="5">
        <v>4</v>
      </c>
      <c r="F268" s="5">
        <v>4</v>
      </c>
      <c r="G268" s="6">
        <f t="shared" si="47"/>
        <v>0</v>
      </c>
      <c r="H268" s="5"/>
      <c r="I268" s="5"/>
      <c r="J268" s="14"/>
      <c r="K268" s="7"/>
      <c r="L268" s="7"/>
      <c r="M268" s="14"/>
      <c r="N268" s="7"/>
      <c r="O268" s="7"/>
      <c r="P268" s="14"/>
      <c r="Q268" s="7"/>
      <c r="R268" s="7"/>
      <c r="S268" s="14"/>
    </row>
    <row r="269" spans="1:19" ht="17.25" customHeight="1">
      <c r="A269" s="21" t="s">
        <v>88</v>
      </c>
      <c r="B269" s="28">
        <f t="shared" si="39"/>
        <v>129</v>
      </c>
      <c r="C269" s="28">
        <f t="shared" si="39"/>
        <v>140</v>
      </c>
      <c r="D269" s="14">
        <f t="shared" si="46"/>
        <v>-0.07857142857142857</v>
      </c>
      <c r="E269" s="13">
        <f>SUM(E270:E273)</f>
        <v>129</v>
      </c>
      <c r="F269" s="13">
        <f>SUM(F270:F273)</f>
        <v>140</v>
      </c>
      <c r="G269" s="14">
        <f t="shared" si="47"/>
        <v>-0.07857142857142857</v>
      </c>
      <c r="H269" s="16"/>
      <c r="I269" s="16"/>
      <c r="J269" s="14"/>
      <c r="K269" s="16"/>
      <c r="L269" s="16"/>
      <c r="M269" s="14"/>
      <c r="N269" s="16"/>
      <c r="O269" s="16"/>
      <c r="P269" s="14"/>
      <c r="Q269" s="16"/>
      <c r="R269" s="16"/>
      <c r="S269" s="14"/>
    </row>
    <row r="270" spans="1:19" ht="17.25" customHeight="1">
      <c r="A270" s="22" t="s">
        <v>101</v>
      </c>
      <c r="B270" s="29">
        <f>E270+H270+K270+N270+Q270</f>
        <v>27</v>
      </c>
      <c r="C270" s="29">
        <f>F270+I270+L270+O270+R270</f>
        <v>12</v>
      </c>
      <c r="D270" s="6">
        <f t="shared" si="46"/>
        <v>1.25</v>
      </c>
      <c r="E270" s="5">
        <v>27</v>
      </c>
      <c r="F270" s="5">
        <v>12</v>
      </c>
      <c r="G270" s="6">
        <f t="shared" si="47"/>
        <v>1.25</v>
      </c>
      <c r="H270" s="16"/>
      <c r="I270" s="16"/>
      <c r="J270" s="14"/>
      <c r="K270" s="16"/>
      <c r="L270" s="16"/>
      <c r="M270" s="14"/>
      <c r="N270" s="16"/>
      <c r="O270" s="16"/>
      <c r="P270" s="14"/>
      <c r="Q270" s="16"/>
      <c r="R270" s="16"/>
      <c r="S270" s="14"/>
    </row>
    <row r="271" spans="1:19" ht="17.25" customHeight="1">
      <c r="A271" s="22" t="s">
        <v>40</v>
      </c>
      <c r="B271" s="29">
        <f t="shared" si="39"/>
        <v>75</v>
      </c>
      <c r="C271" s="29">
        <f t="shared" si="39"/>
        <v>87</v>
      </c>
      <c r="D271" s="6">
        <f t="shared" si="46"/>
        <v>-0.13793103448275862</v>
      </c>
      <c r="E271" s="5">
        <v>75</v>
      </c>
      <c r="F271" s="5">
        <v>87</v>
      </c>
      <c r="G271" s="6">
        <f t="shared" si="47"/>
        <v>-0.13793103448275862</v>
      </c>
      <c r="H271" s="7"/>
      <c r="I271" s="7"/>
      <c r="J271" s="6"/>
      <c r="K271" s="7"/>
      <c r="L271" s="7"/>
      <c r="M271" s="6"/>
      <c r="N271" s="7"/>
      <c r="O271" s="7"/>
      <c r="P271" s="6"/>
      <c r="Q271" s="7"/>
      <c r="R271" s="7"/>
      <c r="S271" s="6"/>
    </row>
    <row r="272" spans="1:19" ht="17.25" customHeight="1">
      <c r="A272" s="22" t="s">
        <v>44</v>
      </c>
      <c r="B272" s="29">
        <f t="shared" si="39"/>
        <v>18</v>
      </c>
      <c r="C272" s="29">
        <f t="shared" si="39"/>
        <v>19</v>
      </c>
      <c r="D272" s="6">
        <f t="shared" si="46"/>
        <v>-0.05263157894736842</v>
      </c>
      <c r="E272" s="5">
        <v>18</v>
      </c>
      <c r="F272" s="5">
        <v>19</v>
      </c>
      <c r="G272" s="6">
        <f t="shared" si="47"/>
        <v>-0.05263157894736842</v>
      </c>
      <c r="H272" s="7"/>
      <c r="I272" s="7"/>
      <c r="J272" s="6"/>
      <c r="K272" s="7"/>
      <c r="L272" s="7"/>
      <c r="M272" s="6"/>
      <c r="N272" s="7"/>
      <c r="O272" s="7"/>
      <c r="P272" s="6"/>
      <c r="Q272" s="7"/>
      <c r="R272" s="7"/>
      <c r="S272" s="6"/>
    </row>
    <row r="273" spans="1:19" ht="17.25" customHeight="1">
      <c r="A273" s="22" t="s">
        <v>42</v>
      </c>
      <c r="B273" s="29">
        <f t="shared" si="39"/>
        <v>9</v>
      </c>
      <c r="C273" s="29">
        <f t="shared" si="39"/>
        <v>22</v>
      </c>
      <c r="D273" s="6">
        <f t="shared" si="46"/>
        <v>-0.5909090909090909</v>
      </c>
      <c r="E273" s="5">
        <v>9</v>
      </c>
      <c r="F273" s="5">
        <v>22</v>
      </c>
      <c r="G273" s="6">
        <f t="shared" si="47"/>
        <v>-0.5909090909090909</v>
      </c>
      <c r="H273" s="7"/>
      <c r="I273" s="7"/>
      <c r="J273" s="14"/>
      <c r="K273" s="7"/>
      <c r="L273" s="7"/>
      <c r="M273" s="14"/>
      <c r="N273" s="7"/>
      <c r="O273" s="7"/>
      <c r="P273" s="14"/>
      <c r="Q273" s="7"/>
      <c r="R273" s="7"/>
      <c r="S273" s="14"/>
    </row>
    <row r="274" spans="1:19" ht="17.25" customHeight="1">
      <c r="A274" s="21" t="s">
        <v>89</v>
      </c>
      <c r="B274" s="28">
        <f t="shared" si="39"/>
        <v>139</v>
      </c>
      <c r="C274" s="28">
        <f t="shared" si="39"/>
        <v>115</v>
      </c>
      <c r="D274" s="14">
        <f aca="true" t="shared" si="48" ref="D274:D287">(B274-C274)/C274</f>
        <v>0.20869565217391303</v>
      </c>
      <c r="E274" s="13">
        <f>SUM(E275:E278)</f>
        <v>139</v>
      </c>
      <c r="F274" s="13">
        <f>SUM(F275:F278)</f>
        <v>115</v>
      </c>
      <c r="G274" s="14">
        <f aca="true" t="shared" si="49" ref="G274:G287">(E274-F274)/F274</f>
        <v>0.20869565217391303</v>
      </c>
      <c r="H274" s="16"/>
      <c r="I274" s="16"/>
      <c r="J274" s="14"/>
      <c r="K274" s="16"/>
      <c r="L274" s="16"/>
      <c r="M274" s="14"/>
      <c r="N274" s="16"/>
      <c r="O274" s="16"/>
      <c r="P274" s="14"/>
      <c r="Q274" s="16"/>
      <c r="R274" s="16"/>
      <c r="S274" s="14"/>
    </row>
    <row r="275" spans="1:19" ht="17.25" customHeight="1">
      <c r="A275" s="22" t="s">
        <v>8</v>
      </c>
      <c r="B275" s="29">
        <f t="shared" si="39"/>
        <v>27</v>
      </c>
      <c r="C275" s="29">
        <f t="shared" si="39"/>
        <v>27</v>
      </c>
      <c r="D275" s="6">
        <f t="shared" si="48"/>
        <v>0</v>
      </c>
      <c r="E275" s="5">
        <v>27</v>
      </c>
      <c r="F275" s="5">
        <v>27</v>
      </c>
      <c r="G275" s="6">
        <f t="shared" si="49"/>
        <v>0</v>
      </c>
      <c r="H275" s="7"/>
      <c r="I275" s="7"/>
      <c r="J275" s="6"/>
      <c r="K275" s="7"/>
      <c r="L275" s="7"/>
      <c r="M275" s="6"/>
      <c r="N275" s="7"/>
      <c r="O275" s="7"/>
      <c r="P275" s="6"/>
      <c r="Q275" s="7"/>
      <c r="R275" s="7"/>
      <c r="S275" s="6"/>
    </row>
    <row r="276" spans="1:19" ht="17.25" customHeight="1">
      <c r="A276" s="22" t="s">
        <v>53</v>
      </c>
      <c r="B276" s="29">
        <f t="shared" si="39"/>
        <v>28</v>
      </c>
      <c r="C276" s="29">
        <f t="shared" si="39"/>
        <v>13</v>
      </c>
      <c r="D276" s="6">
        <f t="shared" si="48"/>
        <v>1.1538461538461537</v>
      </c>
      <c r="E276" s="5">
        <v>28</v>
      </c>
      <c r="F276" s="7">
        <v>13</v>
      </c>
      <c r="G276" s="6">
        <f t="shared" si="49"/>
        <v>1.1538461538461537</v>
      </c>
      <c r="H276" s="7"/>
      <c r="I276" s="7"/>
      <c r="J276" s="6"/>
      <c r="K276" s="7"/>
      <c r="L276" s="7"/>
      <c r="M276" s="6"/>
      <c r="N276" s="7"/>
      <c r="O276" s="7"/>
      <c r="P276" s="6"/>
      <c r="Q276" s="7"/>
      <c r="R276" s="7"/>
      <c r="S276" s="6"/>
    </row>
    <row r="277" spans="1:19" ht="17.25" customHeight="1">
      <c r="A277" s="22" t="s">
        <v>63</v>
      </c>
      <c r="B277" s="29">
        <f t="shared" si="39"/>
        <v>13</v>
      </c>
      <c r="C277" s="29">
        <f t="shared" si="39"/>
        <v>8</v>
      </c>
      <c r="D277" s="6">
        <f t="shared" si="48"/>
        <v>0.625</v>
      </c>
      <c r="E277" s="5">
        <v>13</v>
      </c>
      <c r="F277" s="7">
        <v>8</v>
      </c>
      <c r="G277" s="6">
        <f t="shared" si="49"/>
        <v>0.625</v>
      </c>
      <c r="H277" s="7"/>
      <c r="I277" s="7"/>
      <c r="J277" s="6"/>
      <c r="K277" s="7"/>
      <c r="L277" s="7"/>
      <c r="M277" s="6"/>
      <c r="N277" s="7"/>
      <c r="O277" s="7"/>
      <c r="P277" s="6"/>
      <c r="Q277" s="7"/>
      <c r="R277" s="7"/>
      <c r="S277" s="6"/>
    </row>
    <row r="278" spans="1:19" ht="17.25" customHeight="1">
      <c r="A278" s="22" t="s">
        <v>60</v>
      </c>
      <c r="B278" s="29">
        <f t="shared" si="39"/>
        <v>71</v>
      </c>
      <c r="C278" s="29">
        <f t="shared" si="39"/>
        <v>67</v>
      </c>
      <c r="D278" s="6">
        <f t="shared" si="48"/>
        <v>0.05970149253731343</v>
      </c>
      <c r="E278" s="5">
        <v>71</v>
      </c>
      <c r="F278" s="5">
        <v>67</v>
      </c>
      <c r="G278" s="6">
        <f t="shared" si="49"/>
        <v>0.05970149253731343</v>
      </c>
      <c r="H278" s="7"/>
      <c r="I278" s="7"/>
      <c r="J278" s="6"/>
      <c r="K278" s="7"/>
      <c r="L278" s="7"/>
      <c r="M278" s="6"/>
      <c r="N278" s="7"/>
      <c r="O278" s="7"/>
      <c r="P278" s="6"/>
      <c r="Q278" s="7"/>
      <c r="R278" s="7"/>
      <c r="S278" s="6"/>
    </row>
    <row r="279" spans="1:19" ht="17.25" customHeight="1">
      <c r="A279" s="21" t="s">
        <v>90</v>
      </c>
      <c r="B279" s="28">
        <f t="shared" si="39"/>
        <v>102</v>
      </c>
      <c r="C279" s="28">
        <f t="shared" si="39"/>
        <v>84</v>
      </c>
      <c r="D279" s="14">
        <f t="shared" si="48"/>
        <v>0.21428571428571427</v>
      </c>
      <c r="E279" s="13">
        <f>SUM(E280:E287)</f>
        <v>102</v>
      </c>
      <c r="F279" s="13">
        <f>SUM(F280:F287)</f>
        <v>84</v>
      </c>
      <c r="G279" s="14">
        <f t="shared" si="49"/>
        <v>0.21428571428571427</v>
      </c>
      <c r="H279" s="16"/>
      <c r="I279" s="16"/>
      <c r="J279" s="14"/>
      <c r="K279" s="16"/>
      <c r="L279" s="16"/>
      <c r="M279" s="14"/>
      <c r="N279" s="16"/>
      <c r="O279" s="16"/>
      <c r="P279" s="14"/>
      <c r="Q279" s="16"/>
      <c r="R279" s="16"/>
      <c r="S279" s="14"/>
    </row>
    <row r="280" spans="1:19" ht="17.25" customHeight="1">
      <c r="A280" s="22" t="s">
        <v>9</v>
      </c>
      <c r="B280" s="29">
        <f t="shared" si="39"/>
        <v>4</v>
      </c>
      <c r="C280" s="29">
        <f t="shared" si="39"/>
        <v>4</v>
      </c>
      <c r="D280" s="6">
        <f t="shared" si="48"/>
        <v>0</v>
      </c>
      <c r="E280" s="7">
        <v>4</v>
      </c>
      <c r="F280" s="7">
        <v>4</v>
      </c>
      <c r="G280" s="6">
        <f t="shared" si="49"/>
        <v>0</v>
      </c>
      <c r="H280" s="7"/>
      <c r="I280" s="7"/>
      <c r="J280" s="6"/>
      <c r="K280" s="7"/>
      <c r="L280" s="7"/>
      <c r="M280" s="6"/>
      <c r="N280" s="7"/>
      <c r="O280" s="7"/>
      <c r="P280" s="6"/>
      <c r="Q280" s="7"/>
      <c r="R280" s="7"/>
      <c r="S280" s="6"/>
    </row>
    <row r="281" spans="1:19" ht="17.25" customHeight="1">
      <c r="A281" s="22" t="s">
        <v>10</v>
      </c>
      <c r="B281" s="29">
        <f t="shared" si="39"/>
        <v>4</v>
      </c>
      <c r="C281" s="29">
        <f t="shared" si="39"/>
        <v>4</v>
      </c>
      <c r="D281" s="6">
        <f t="shared" si="48"/>
        <v>0</v>
      </c>
      <c r="E281" s="7">
        <v>4</v>
      </c>
      <c r="F281" s="7">
        <v>4</v>
      </c>
      <c r="G281" s="6">
        <f t="shared" si="49"/>
        <v>0</v>
      </c>
      <c r="H281" s="7"/>
      <c r="I281" s="7"/>
      <c r="J281" s="6"/>
      <c r="K281" s="7"/>
      <c r="L281" s="7"/>
      <c r="M281" s="6"/>
      <c r="N281" s="7"/>
      <c r="O281" s="7"/>
      <c r="P281" s="6"/>
      <c r="Q281" s="7"/>
      <c r="R281" s="7"/>
      <c r="S281" s="6"/>
    </row>
    <row r="282" spans="1:19" ht="17.25" customHeight="1">
      <c r="A282" s="22" t="s">
        <v>70</v>
      </c>
      <c r="B282" s="29">
        <f t="shared" si="39"/>
        <v>31</v>
      </c>
      <c r="C282" s="29">
        <f t="shared" si="39"/>
        <v>31</v>
      </c>
      <c r="D282" s="6">
        <f t="shared" si="48"/>
        <v>0</v>
      </c>
      <c r="E282" s="5">
        <v>31</v>
      </c>
      <c r="F282" s="5">
        <v>31</v>
      </c>
      <c r="G282" s="6">
        <f t="shared" si="49"/>
        <v>0</v>
      </c>
      <c r="H282" s="7"/>
      <c r="I282" s="7"/>
      <c r="J282" s="6"/>
      <c r="K282" s="7"/>
      <c r="L282" s="7"/>
      <c r="M282" s="6"/>
      <c r="N282" s="7"/>
      <c r="O282" s="7"/>
      <c r="P282" s="6"/>
      <c r="Q282" s="7"/>
      <c r="R282" s="7"/>
      <c r="S282" s="6"/>
    </row>
    <row r="283" spans="1:19" ht="17.25" customHeight="1">
      <c r="A283" s="22" t="s">
        <v>73</v>
      </c>
      <c r="B283" s="29">
        <f t="shared" si="39"/>
        <v>13</v>
      </c>
      <c r="C283" s="29">
        <f t="shared" si="39"/>
        <v>13</v>
      </c>
      <c r="D283" s="6">
        <f t="shared" si="48"/>
        <v>0</v>
      </c>
      <c r="E283" s="5">
        <v>13</v>
      </c>
      <c r="F283" s="5">
        <v>13</v>
      </c>
      <c r="G283" s="6">
        <f t="shared" si="49"/>
        <v>0</v>
      </c>
      <c r="H283" s="7"/>
      <c r="I283" s="7"/>
      <c r="J283" s="6"/>
      <c r="K283" s="7"/>
      <c r="L283" s="7"/>
      <c r="M283" s="6"/>
      <c r="N283" s="7"/>
      <c r="O283" s="7"/>
      <c r="P283" s="6"/>
      <c r="Q283" s="7"/>
      <c r="R283" s="7"/>
      <c r="S283" s="6"/>
    </row>
    <row r="284" spans="1:19" ht="17.25" customHeight="1">
      <c r="A284" s="22" t="s">
        <v>54</v>
      </c>
      <c r="B284" s="29">
        <f t="shared" si="39"/>
        <v>31</v>
      </c>
      <c r="C284" s="29">
        <f t="shared" si="39"/>
        <v>13</v>
      </c>
      <c r="D284" s="6">
        <f t="shared" si="48"/>
        <v>1.3846153846153846</v>
      </c>
      <c r="E284" s="5">
        <v>31</v>
      </c>
      <c r="F284" s="5">
        <v>13</v>
      </c>
      <c r="G284" s="6">
        <f t="shared" si="49"/>
        <v>1.3846153846153846</v>
      </c>
      <c r="H284" s="7"/>
      <c r="I284" s="7"/>
      <c r="J284" s="6"/>
      <c r="K284" s="7"/>
      <c r="L284" s="7"/>
      <c r="M284" s="6"/>
      <c r="N284" s="7"/>
      <c r="O284" s="7"/>
      <c r="P284" s="6"/>
      <c r="Q284" s="7"/>
      <c r="R284" s="7"/>
      <c r="S284" s="6"/>
    </row>
    <row r="285" spans="1:19" ht="17.25" customHeight="1">
      <c r="A285" s="22" t="s">
        <v>11</v>
      </c>
      <c r="B285" s="29">
        <f t="shared" si="39"/>
        <v>5</v>
      </c>
      <c r="C285" s="29">
        <f t="shared" si="39"/>
        <v>5</v>
      </c>
      <c r="D285" s="6">
        <f t="shared" si="48"/>
        <v>0</v>
      </c>
      <c r="E285" s="7">
        <v>5</v>
      </c>
      <c r="F285" s="7">
        <v>5</v>
      </c>
      <c r="G285" s="6">
        <f t="shared" si="49"/>
        <v>0</v>
      </c>
      <c r="H285" s="7"/>
      <c r="I285" s="7"/>
      <c r="J285" s="6"/>
      <c r="K285" s="7"/>
      <c r="L285" s="7"/>
      <c r="M285" s="6"/>
      <c r="N285" s="7"/>
      <c r="O285" s="7"/>
      <c r="P285" s="6"/>
      <c r="Q285" s="7"/>
      <c r="R285" s="7"/>
      <c r="S285" s="6"/>
    </row>
    <row r="286" spans="1:19" ht="17.25" customHeight="1">
      <c r="A286" s="22" t="s">
        <v>56</v>
      </c>
      <c r="B286" s="29">
        <f t="shared" si="39"/>
        <v>9</v>
      </c>
      <c r="C286" s="29">
        <f t="shared" si="39"/>
        <v>9</v>
      </c>
      <c r="D286" s="6">
        <f t="shared" si="48"/>
        <v>0</v>
      </c>
      <c r="E286" s="5">
        <v>9</v>
      </c>
      <c r="F286" s="5">
        <v>9</v>
      </c>
      <c r="G286" s="6">
        <f t="shared" si="49"/>
        <v>0</v>
      </c>
      <c r="H286" s="7"/>
      <c r="I286" s="7"/>
      <c r="J286" s="6"/>
      <c r="K286" s="7"/>
      <c r="L286" s="7"/>
      <c r="M286" s="6"/>
      <c r="N286" s="7"/>
      <c r="O286" s="7"/>
      <c r="P286" s="6"/>
      <c r="Q286" s="7"/>
      <c r="R286" s="7"/>
      <c r="S286" s="6"/>
    </row>
    <row r="287" spans="1:19" ht="17.25" customHeight="1">
      <c r="A287" s="24" t="s">
        <v>57</v>
      </c>
      <c r="B287" s="29">
        <f t="shared" si="39"/>
        <v>5</v>
      </c>
      <c r="C287" s="29">
        <f t="shared" si="39"/>
        <v>5</v>
      </c>
      <c r="D287" s="6">
        <f t="shared" si="48"/>
        <v>0</v>
      </c>
      <c r="E287" s="25">
        <v>5</v>
      </c>
      <c r="F287" s="25">
        <v>5</v>
      </c>
      <c r="G287" s="6">
        <f t="shared" si="49"/>
        <v>0</v>
      </c>
      <c r="H287" s="26"/>
      <c r="I287" s="26"/>
      <c r="J287" s="6"/>
      <c r="K287" s="26"/>
      <c r="L287" s="26"/>
      <c r="M287" s="6"/>
      <c r="N287" s="26"/>
      <c r="O287" s="26"/>
      <c r="P287" s="6"/>
      <c r="Q287" s="26"/>
      <c r="R287" s="26"/>
      <c r="S287" s="6"/>
    </row>
    <row r="288" ht="12.75">
      <c r="A288" s="17" t="s">
        <v>115</v>
      </c>
    </row>
  </sheetData>
  <sheetProtection/>
  <mergeCells count="28">
    <mergeCell ref="A1:S1"/>
    <mergeCell ref="B3:D3"/>
    <mergeCell ref="E3:G3"/>
    <mergeCell ref="H3:J3"/>
    <mergeCell ref="K3:M3"/>
    <mergeCell ref="A73:S73"/>
    <mergeCell ref="B75:D75"/>
    <mergeCell ref="E75:G75"/>
    <mergeCell ref="H75:J75"/>
    <mergeCell ref="N3:P3"/>
    <mergeCell ref="Q3:S3"/>
    <mergeCell ref="K75:M75"/>
    <mergeCell ref="N75:P75"/>
    <mergeCell ref="Q75:S75"/>
    <mergeCell ref="A146:S146"/>
    <mergeCell ref="B148:D148"/>
    <mergeCell ref="E148:G148"/>
    <mergeCell ref="H148:J148"/>
    <mergeCell ref="K148:M148"/>
    <mergeCell ref="N148:P148"/>
    <mergeCell ref="Q148:S148"/>
    <mergeCell ref="A218:S218"/>
    <mergeCell ref="B220:D220"/>
    <mergeCell ref="E220:G220"/>
    <mergeCell ref="H220:J220"/>
    <mergeCell ref="K220:M220"/>
    <mergeCell ref="N220:P220"/>
    <mergeCell ref="Q220:S220"/>
  </mergeCells>
  <printOptions/>
  <pageMargins left="0.7" right="0.7" top="0.75" bottom="0.75" header="0.3" footer="0.3"/>
  <pageSetup orientation="portrait" scale="53" r:id="rId1"/>
  <rowBreaks count="3" manualBreakCount="3">
    <brk id="71" max="255" man="1"/>
    <brk id="143" max="255" man="1"/>
    <brk id="2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8">
      <selection activeCell="N8" sqref="N8"/>
    </sheetView>
  </sheetViews>
  <sheetFormatPr defaultColWidth="8.8515625" defaultRowHeight="15"/>
  <cols>
    <col min="1" max="1" width="26.57421875" style="37" bestFit="1" customWidth="1"/>
    <col min="2" max="2" width="18.8515625" style="37" bestFit="1" customWidth="1"/>
    <col min="3" max="3" width="17.57421875" style="37" bestFit="1" customWidth="1"/>
    <col min="4" max="4" width="6.421875" style="37" bestFit="1" customWidth="1"/>
    <col min="5" max="5" width="6.421875" style="37" customWidth="1"/>
    <col min="6" max="7" width="6.421875" style="37" bestFit="1" customWidth="1"/>
    <col min="8" max="8" width="6.57421875" style="37" customWidth="1"/>
    <col min="9" max="10" width="6.421875" style="37" bestFit="1" customWidth="1"/>
    <col min="11" max="11" width="6.57421875" style="37" customWidth="1"/>
    <col min="12" max="12" width="6.421875" style="37" customWidth="1"/>
    <col min="13" max="13" width="3.421875" style="37" customWidth="1"/>
    <col min="14" max="16384" width="8.8515625" style="37" customWidth="1"/>
  </cols>
  <sheetData>
    <row r="1" spans="1:12" ht="15.75">
      <c r="A1" s="51" t="s">
        <v>118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5.75">
      <c r="A2" s="8"/>
    </row>
    <row r="3" spans="1:12" ht="15.75">
      <c r="A3" s="48"/>
      <c r="B3" s="49"/>
      <c r="C3" s="50"/>
      <c r="D3" s="48">
        <v>2015</v>
      </c>
      <c r="E3" s="49"/>
      <c r="F3" s="50"/>
      <c r="G3" s="48">
        <v>2014</v>
      </c>
      <c r="H3" s="49"/>
      <c r="I3" s="50"/>
      <c r="J3" s="48" t="s">
        <v>78</v>
      </c>
      <c r="K3" s="49"/>
      <c r="L3" s="50"/>
    </row>
    <row r="4" spans="1:12" ht="25.5" customHeight="1">
      <c r="A4" s="38" t="s">
        <v>0</v>
      </c>
      <c r="B4" s="38" t="s">
        <v>1</v>
      </c>
      <c r="C4" s="38" t="s">
        <v>2</v>
      </c>
      <c r="D4" s="38" t="s">
        <v>107</v>
      </c>
      <c r="E4" s="38" t="s">
        <v>110</v>
      </c>
      <c r="F4" s="38" t="s">
        <v>117</v>
      </c>
      <c r="G4" s="38" t="s">
        <v>107</v>
      </c>
      <c r="H4" s="38" t="s">
        <v>110</v>
      </c>
      <c r="I4" s="38" t="s">
        <v>117</v>
      </c>
      <c r="J4" s="38" t="s">
        <v>107</v>
      </c>
      <c r="K4" s="38" t="s">
        <v>110</v>
      </c>
      <c r="L4" s="38" t="s">
        <v>117</v>
      </c>
    </row>
    <row r="5" spans="1:12" ht="15.75">
      <c r="A5" s="9" t="s">
        <v>3</v>
      </c>
      <c r="B5" s="9" t="s">
        <v>4</v>
      </c>
      <c r="C5" s="9" t="s">
        <v>5</v>
      </c>
      <c r="D5" s="10"/>
      <c r="E5" s="10"/>
      <c r="F5" s="10"/>
      <c r="G5" s="10">
        <v>27</v>
      </c>
      <c r="H5" s="10">
        <v>24</v>
      </c>
      <c r="I5" s="10">
        <v>27</v>
      </c>
      <c r="J5" s="10">
        <f>D5-G5</f>
        <v>-27</v>
      </c>
      <c r="K5" s="10">
        <f>E5-H5</f>
        <v>-24</v>
      </c>
      <c r="L5" s="10">
        <f>F5-I5</f>
        <v>-27</v>
      </c>
    </row>
    <row r="6" spans="1:12" ht="15.75">
      <c r="A6" s="11"/>
      <c r="B6" s="11"/>
      <c r="C6" s="9" t="s">
        <v>6</v>
      </c>
      <c r="D6" s="10"/>
      <c r="E6" s="10"/>
      <c r="F6" s="10"/>
      <c r="G6" s="10">
        <v>28</v>
      </c>
      <c r="H6" s="10">
        <v>24</v>
      </c>
      <c r="I6" s="10">
        <v>26</v>
      </c>
      <c r="J6" s="10">
        <f aca="true" t="shared" si="0" ref="J6:J70">D6-G6</f>
        <v>-28</v>
      </c>
      <c r="K6" s="10">
        <f aca="true" t="shared" si="1" ref="K6:K70">E6-H6</f>
        <v>-24</v>
      </c>
      <c r="L6" s="10">
        <f aca="true" t="shared" si="2" ref="L6:L70">F6-I6</f>
        <v>-26</v>
      </c>
    </row>
    <row r="7" spans="1:12" ht="15.75">
      <c r="A7" s="11"/>
      <c r="B7" s="11"/>
      <c r="C7" s="9" t="s">
        <v>17</v>
      </c>
      <c r="D7" s="10">
        <v>5</v>
      </c>
      <c r="E7" s="10">
        <v>4</v>
      </c>
      <c r="F7" s="10">
        <v>4</v>
      </c>
      <c r="G7" s="10">
        <v>4</v>
      </c>
      <c r="H7" s="10">
        <v>4</v>
      </c>
      <c r="I7" s="10">
        <v>5</v>
      </c>
      <c r="J7" s="10">
        <f t="shared" si="0"/>
        <v>1</v>
      </c>
      <c r="K7" s="10">
        <f t="shared" si="1"/>
        <v>0</v>
      </c>
      <c r="L7" s="10">
        <f t="shared" si="2"/>
        <v>-1</v>
      </c>
    </row>
    <row r="8" spans="1:12" ht="15.75">
      <c r="A8" s="11"/>
      <c r="B8" s="9" t="s">
        <v>97</v>
      </c>
      <c r="C8" s="9" t="s">
        <v>6</v>
      </c>
      <c r="D8" s="10">
        <v>17</v>
      </c>
      <c r="E8" s="10">
        <v>16</v>
      </c>
      <c r="F8" s="10">
        <v>18</v>
      </c>
      <c r="G8" s="10">
        <v>18</v>
      </c>
      <c r="H8" s="10">
        <v>16</v>
      </c>
      <c r="I8" s="10">
        <v>18</v>
      </c>
      <c r="J8" s="10">
        <f t="shared" si="0"/>
        <v>-1</v>
      </c>
      <c r="K8" s="10">
        <f t="shared" si="1"/>
        <v>0</v>
      </c>
      <c r="L8" s="10">
        <f t="shared" si="2"/>
        <v>0</v>
      </c>
    </row>
    <row r="9" spans="1:12" ht="15.75">
      <c r="A9" s="9" t="s">
        <v>104</v>
      </c>
      <c r="B9" s="9" t="s">
        <v>103</v>
      </c>
      <c r="C9" s="9" t="s">
        <v>5</v>
      </c>
      <c r="D9" s="10">
        <v>6</v>
      </c>
      <c r="E9" s="10">
        <v>8</v>
      </c>
      <c r="F9" s="10">
        <v>9</v>
      </c>
      <c r="G9" s="10"/>
      <c r="H9" s="10"/>
      <c r="I9" s="10"/>
      <c r="J9" s="10">
        <f t="shared" si="0"/>
        <v>6</v>
      </c>
      <c r="K9" s="10">
        <f t="shared" si="1"/>
        <v>8</v>
      </c>
      <c r="L9" s="10">
        <f t="shared" si="2"/>
        <v>9</v>
      </c>
    </row>
    <row r="10" spans="1:12" ht="15.75">
      <c r="A10" s="9"/>
      <c r="B10" s="9" t="s">
        <v>4</v>
      </c>
      <c r="C10" s="9" t="s">
        <v>5</v>
      </c>
      <c r="D10" s="10">
        <v>31</v>
      </c>
      <c r="E10" s="10">
        <v>27</v>
      </c>
      <c r="F10" s="10">
        <v>31</v>
      </c>
      <c r="G10" s="10"/>
      <c r="H10" s="10"/>
      <c r="I10" s="10"/>
      <c r="J10" s="10">
        <f t="shared" si="0"/>
        <v>31</v>
      </c>
      <c r="K10" s="10">
        <f t="shared" si="1"/>
        <v>27</v>
      </c>
      <c r="L10" s="10">
        <f t="shared" si="2"/>
        <v>31</v>
      </c>
    </row>
    <row r="11" spans="1:12" ht="15.75">
      <c r="A11" s="9"/>
      <c r="B11" s="9"/>
      <c r="C11" s="9" t="s">
        <v>6</v>
      </c>
      <c r="D11" s="10">
        <v>29</v>
      </c>
      <c r="E11" s="10">
        <v>26</v>
      </c>
      <c r="F11" s="10">
        <v>31</v>
      </c>
      <c r="G11" s="10"/>
      <c r="H11" s="10"/>
      <c r="I11" s="10"/>
      <c r="J11" s="10">
        <f t="shared" si="0"/>
        <v>29</v>
      </c>
      <c r="K11" s="10">
        <f t="shared" si="1"/>
        <v>26</v>
      </c>
      <c r="L11" s="10">
        <f t="shared" si="2"/>
        <v>31</v>
      </c>
    </row>
    <row r="12" spans="1:12" ht="15.75">
      <c r="A12" s="9" t="s">
        <v>102</v>
      </c>
      <c r="B12" s="9" t="s">
        <v>101</v>
      </c>
      <c r="C12" s="9" t="s">
        <v>5</v>
      </c>
      <c r="D12" s="10">
        <v>13</v>
      </c>
      <c r="E12" s="10">
        <v>18</v>
      </c>
      <c r="F12" s="10">
        <v>14</v>
      </c>
      <c r="G12" s="10">
        <v>5</v>
      </c>
      <c r="H12" s="10">
        <v>12</v>
      </c>
      <c r="I12" s="10">
        <v>12</v>
      </c>
      <c r="J12" s="10">
        <f t="shared" si="0"/>
        <v>8</v>
      </c>
      <c r="K12" s="10">
        <f t="shared" si="1"/>
        <v>6</v>
      </c>
      <c r="L12" s="10">
        <f t="shared" si="2"/>
        <v>2</v>
      </c>
    </row>
    <row r="13" spans="1:12" ht="15.75">
      <c r="A13" s="9" t="s">
        <v>7</v>
      </c>
      <c r="B13" s="9" t="s">
        <v>8</v>
      </c>
      <c r="C13" s="9" t="s">
        <v>5</v>
      </c>
      <c r="D13" s="10">
        <v>17</v>
      </c>
      <c r="E13" s="10">
        <v>12</v>
      </c>
      <c r="F13" s="10">
        <v>14</v>
      </c>
      <c r="G13" s="10">
        <v>15</v>
      </c>
      <c r="H13" s="10">
        <v>12</v>
      </c>
      <c r="I13" s="10">
        <v>14</v>
      </c>
      <c r="J13" s="10">
        <f t="shared" si="0"/>
        <v>2</v>
      </c>
      <c r="K13" s="10">
        <f t="shared" si="1"/>
        <v>0</v>
      </c>
      <c r="L13" s="10">
        <f t="shared" si="2"/>
        <v>0</v>
      </c>
    </row>
    <row r="14" spans="1:12" ht="15.75">
      <c r="A14" s="9" t="s">
        <v>100</v>
      </c>
      <c r="B14" s="9" t="s">
        <v>9</v>
      </c>
      <c r="C14" s="9" t="s">
        <v>5</v>
      </c>
      <c r="D14" s="10">
        <v>5</v>
      </c>
      <c r="E14" s="10">
        <v>4</v>
      </c>
      <c r="F14" s="10">
        <v>4</v>
      </c>
      <c r="G14" s="10">
        <v>5</v>
      </c>
      <c r="H14" s="10">
        <v>4</v>
      </c>
      <c r="I14" s="10">
        <v>4</v>
      </c>
      <c r="J14" s="10">
        <f t="shared" si="0"/>
        <v>0</v>
      </c>
      <c r="K14" s="10">
        <f t="shared" si="1"/>
        <v>0</v>
      </c>
      <c r="L14" s="10">
        <f t="shared" si="2"/>
        <v>0</v>
      </c>
    </row>
    <row r="15" spans="1:12" ht="15.75">
      <c r="A15" s="11"/>
      <c r="B15" s="9" t="s">
        <v>10</v>
      </c>
      <c r="C15" s="9" t="s">
        <v>5</v>
      </c>
      <c r="D15" s="10">
        <v>4</v>
      </c>
      <c r="E15" s="10">
        <v>4</v>
      </c>
      <c r="F15" s="10">
        <v>4</v>
      </c>
      <c r="G15" s="10">
        <v>5</v>
      </c>
      <c r="H15" s="10">
        <v>4</v>
      </c>
      <c r="I15" s="10">
        <v>4</v>
      </c>
      <c r="J15" s="10">
        <f t="shared" si="0"/>
        <v>-1</v>
      </c>
      <c r="K15" s="10">
        <f t="shared" si="1"/>
        <v>0</v>
      </c>
      <c r="L15" s="10">
        <f t="shared" si="2"/>
        <v>0</v>
      </c>
    </row>
    <row r="16" spans="1:12" ht="15.75">
      <c r="A16" s="11"/>
      <c r="B16" s="9" t="s">
        <v>11</v>
      </c>
      <c r="C16" s="9" t="s">
        <v>5</v>
      </c>
      <c r="D16" s="10">
        <v>4</v>
      </c>
      <c r="E16" s="10">
        <v>4</v>
      </c>
      <c r="F16" s="10">
        <v>5</v>
      </c>
      <c r="G16" s="10">
        <v>4</v>
      </c>
      <c r="H16" s="10">
        <v>4</v>
      </c>
      <c r="I16" s="10">
        <v>5</v>
      </c>
      <c r="J16" s="10">
        <f t="shared" si="0"/>
        <v>0</v>
      </c>
      <c r="K16" s="10">
        <f t="shared" si="1"/>
        <v>0</v>
      </c>
      <c r="L16" s="10">
        <f t="shared" si="2"/>
        <v>0</v>
      </c>
    </row>
    <row r="17" spans="1:12" ht="15.75">
      <c r="A17" s="9" t="s">
        <v>12</v>
      </c>
      <c r="B17" s="9" t="s">
        <v>13</v>
      </c>
      <c r="C17" s="9" t="s">
        <v>5</v>
      </c>
      <c r="D17" s="10">
        <v>20</v>
      </c>
      <c r="E17" s="10">
        <v>16</v>
      </c>
      <c r="F17" s="10">
        <v>28</v>
      </c>
      <c r="G17" s="10">
        <v>31</v>
      </c>
      <c r="H17" s="10">
        <v>28</v>
      </c>
      <c r="I17" s="10">
        <v>31</v>
      </c>
      <c r="J17" s="10">
        <f t="shared" si="0"/>
        <v>-11</v>
      </c>
      <c r="K17" s="10">
        <f t="shared" si="1"/>
        <v>-12</v>
      </c>
      <c r="L17" s="10">
        <f t="shared" si="2"/>
        <v>-3</v>
      </c>
    </row>
    <row r="18" spans="1:12" ht="15.75">
      <c r="A18" s="9"/>
      <c r="B18" s="9"/>
      <c r="C18" s="9" t="s">
        <v>6</v>
      </c>
      <c r="D18" s="10">
        <v>14</v>
      </c>
      <c r="E18" s="10">
        <v>12</v>
      </c>
      <c r="F18" s="10">
        <v>13</v>
      </c>
      <c r="G18" s="10">
        <v>13</v>
      </c>
      <c r="H18" s="10">
        <v>12</v>
      </c>
      <c r="I18" s="10">
        <v>14</v>
      </c>
      <c r="J18" s="10">
        <f t="shared" si="0"/>
        <v>1</v>
      </c>
      <c r="K18" s="10">
        <f t="shared" si="1"/>
        <v>0</v>
      </c>
      <c r="L18" s="10">
        <f t="shared" si="2"/>
        <v>-1</v>
      </c>
    </row>
    <row r="19" spans="1:12" ht="15.75">
      <c r="A19" s="9"/>
      <c r="B19" s="9"/>
      <c r="C19" s="9" t="s">
        <v>17</v>
      </c>
      <c r="D19" s="10">
        <v>10</v>
      </c>
      <c r="E19" s="10">
        <v>8</v>
      </c>
      <c r="F19" s="10">
        <v>8</v>
      </c>
      <c r="G19" s="10">
        <v>4</v>
      </c>
      <c r="H19" s="10">
        <v>4</v>
      </c>
      <c r="I19" s="10">
        <v>5</v>
      </c>
      <c r="J19" s="10">
        <f t="shared" si="0"/>
        <v>6</v>
      </c>
      <c r="K19" s="10">
        <f t="shared" si="1"/>
        <v>4</v>
      </c>
      <c r="L19" s="10">
        <f t="shared" si="2"/>
        <v>3</v>
      </c>
    </row>
    <row r="20" spans="1:12" ht="15.75">
      <c r="A20" s="11"/>
      <c r="B20" s="9" t="s">
        <v>14</v>
      </c>
      <c r="C20" s="9" t="s">
        <v>5</v>
      </c>
      <c r="D20" s="10">
        <v>15</v>
      </c>
      <c r="E20" s="10">
        <v>12</v>
      </c>
      <c r="F20" s="10">
        <v>27</v>
      </c>
      <c r="G20" s="10">
        <v>27</v>
      </c>
      <c r="H20" s="10">
        <v>24</v>
      </c>
      <c r="I20" s="10">
        <v>26</v>
      </c>
      <c r="J20" s="10">
        <f t="shared" si="0"/>
        <v>-12</v>
      </c>
      <c r="K20" s="10">
        <f t="shared" si="1"/>
        <v>-12</v>
      </c>
      <c r="L20" s="10">
        <f t="shared" si="2"/>
        <v>1</v>
      </c>
    </row>
    <row r="21" spans="1:12" ht="15.75">
      <c r="A21" s="11"/>
      <c r="B21" s="9"/>
      <c r="C21" s="9" t="s">
        <v>6</v>
      </c>
      <c r="D21" s="10">
        <v>17</v>
      </c>
      <c r="E21" s="10">
        <v>16</v>
      </c>
      <c r="F21" s="10">
        <v>18</v>
      </c>
      <c r="G21" s="10">
        <v>18</v>
      </c>
      <c r="H21" s="10">
        <v>16</v>
      </c>
      <c r="I21" s="10">
        <v>17</v>
      </c>
      <c r="J21" s="10">
        <f t="shared" si="0"/>
        <v>-1</v>
      </c>
      <c r="K21" s="10">
        <f t="shared" si="1"/>
        <v>0</v>
      </c>
      <c r="L21" s="10">
        <f t="shared" si="2"/>
        <v>1</v>
      </c>
    </row>
    <row r="22" spans="1:12" ht="15.75">
      <c r="A22" s="11"/>
      <c r="B22" s="9" t="s">
        <v>15</v>
      </c>
      <c r="C22" s="9" t="s">
        <v>5</v>
      </c>
      <c r="D22" s="10">
        <v>13</v>
      </c>
      <c r="E22" s="10">
        <v>12</v>
      </c>
      <c r="F22" s="10">
        <v>14</v>
      </c>
      <c r="G22" s="10">
        <v>17</v>
      </c>
      <c r="H22" s="10">
        <v>21</v>
      </c>
      <c r="I22" s="10">
        <v>28</v>
      </c>
      <c r="J22" s="10">
        <f t="shared" si="0"/>
        <v>-4</v>
      </c>
      <c r="K22" s="10">
        <f t="shared" si="1"/>
        <v>-9</v>
      </c>
      <c r="L22" s="10">
        <f t="shared" si="2"/>
        <v>-14</v>
      </c>
    </row>
    <row r="23" spans="1:12" ht="15.75">
      <c r="A23" s="11"/>
      <c r="B23" s="11"/>
      <c r="C23" s="9" t="s">
        <v>6</v>
      </c>
      <c r="D23" s="10">
        <v>31</v>
      </c>
      <c r="E23" s="10">
        <v>28</v>
      </c>
      <c r="F23" s="10">
        <v>31</v>
      </c>
      <c r="G23" s="10">
        <v>23</v>
      </c>
      <c r="H23" s="10">
        <v>20</v>
      </c>
      <c r="I23" s="10">
        <v>29</v>
      </c>
      <c r="J23" s="10">
        <f t="shared" si="0"/>
        <v>8</v>
      </c>
      <c r="K23" s="10">
        <f t="shared" si="1"/>
        <v>8</v>
      </c>
      <c r="L23" s="10">
        <f t="shared" si="2"/>
        <v>2</v>
      </c>
    </row>
    <row r="24" spans="1:12" ht="15.75">
      <c r="A24" s="11"/>
      <c r="B24" s="11"/>
      <c r="C24" s="9" t="s">
        <v>16</v>
      </c>
      <c r="D24" s="10">
        <v>13</v>
      </c>
      <c r="E24" s="10">
        <v>12</v>
      </c>
      <c r="F24" s="10">
        <v>14</v>
      </c>
      <c r="G24" s="10">
        <v>13</v>
      </c>
      <c r="H24" s="10">
        <v>12</v>
      </c>
      <c r="I24" s="10">
        <v>13</v>
      </c>
      <c r="J24" s="10">
        <f t="shared" si="0"/>
        <v>0</v>
      </c>
      <c r="K24" s="10">
        <f t="shared" si="1"/>
        <v>0</v>
      </c>
      <c r="L24" s="10">
        <f t="shared" si="2"/>
        <v>1</v>
      </c>
    </row>
    <row r="25" spans="1:12" ht="15.75">
      <c r="A25" s="11"/>
      <c r="B25" s="11"/>
      <c r="C25" s="9" t="s">
        <v>17</v>
      </c>
      <c r="D25" s="10">
        <v>18</v>
      </c>
      <c r="E25" s="10">
        <v>16</v>
      </c>
      <c r="F25" s="10">
        <v>25</v>
      </c>
      <c r="G25" s="10">
        <v>18</v>
      </c>
      <c r="H25" s="10">
        <v>16</v>
      </c>
      <c r="I25" s="10">
        <v>18</v>
      </c>
      <c r="J25" s="10">
        <f t="shared" si="0"/>
        <v>0</v>
      </c>
      <c r="K25" s="10">
        <f t="shared" si="1"/>
        <v>0</v>
      </c>
      <c r="L25" s="10">
        <f t="shared" si="2"/>
        <v>7</v>
      </c>
    </row>
    <row r="26" spans="1:12" ht="15.75">
      <c r="A26" s="11"/>
      <c r="B26" s="9" t="s">
        <v>18</v>
      </c>
      <c r="C26" s="9" t="s">
        <v>5</v>
      </c>
      <c r="D26" s="10">
        <v>31</v>
      </c>
      <c r="E26" s="10">
        <v>28</v>
      </c>
      <c r="F26" s="10">
        <v>31</v>
      </c>
      <c r="G26" s="10">
        <v>31</v>
      </c>
      <c r="H26" s="10">
        <v>28</v>
      </c>
      <c r="I26" s="10">
        <v>31</v>
      </c>
      <c r="J26" s="10">
        <f t="shared" si="0"/>
        <v>0</v>
      </c>
      <c r="K26" s="10">
        <f t="shared" si="1"/>
        <v>0</v>
      </c>
      <c r="L26" s="10">
        <f t="shared" si="2"/>
        <v>0</v>
      </c>
    </row>
    <row r="27" spans="1:12" ht="15.75">
      <c r="A27" s="11"/>
      <c r="B27" s="11"/>
      <c r="C27" s="9" t="s">
        <v>6</v>
      </c>
      <c r="D27" s="10">
        <v>58</v>
      </c>
      <c r="E27" s="10">
        <v>52</v>
      </c>
      <c r="F27" s="10">
        <v>61</v>
      </c>
      <c r="G27" s="10">
        <v>58</v>
      </c>
      <c r="H27" s="10">
        <v>52</v>
      </c>
      <c r="I27" s="10">
        <v>61</v>
      </c>
      <c r="J27" s="10">
        <f t="shared" si="0"/>
        <v>0</v>
      </c>
      <c r="K27" s="10">
        <f t="shared" si="1"/>
        <v>0</v>
      </c>
      <c r="L27" s="10">
        <f t="shared" si="2"/>
        <v>0</v>
      </c>
    </row>
    <row r="28" spans="1:12" ht="15.75">
      <c r="A28" s="11"/>
      <c r="B28" s="11"/>
      <c r="C28" s="9" t="s">
        <v>16</v>
      </c>
      <c r="D28" s="10">
        <v>17</v>
      </c>
      <c r="E28" s="10">
        <v>16</v>
      </c>
      <c r="F28" s="10">
        <v>18</v>
      </c>
      <c r="G28" s="10">
        <v>18</v>
      </c>
      <c r="H28" s="10">
        <v>16</v>
      </c>
      <c r="I28" s="10">
        <v>18</v>
      </c>
      <c r="J28" s="10">
        <f t="shared" si="0"/>
        <v>-1</v>
      </c>
      <c r="K28" s="10">
        <f t="shared" si="1"/>
        <v>0</v>
      </c>
      <c r="L28" s="10">
        <f t="shared" si="2"/>
        <v>0</v>
      </c>
    </row>
    <row r="29" spans="1:12" ht="15.75">
      <c r="A29" s="11"/>
      <c r="B29" s="11"/>
      <c r="C29" s="9" t="s">
        <v>17</v>
      </c>
      <c r="D29" s="10">
        <v>31</v>
      </c>
      <c r="E29" s="10">
        <v>28</v>
      </c>
      <c r="F29" s="10">
        <v>31</v>
      </c>
      <c r="G29" s="10">
        <v>31</v>
      </c>
      <c r="H29" s="10">
        <v>28</v>
      </c>
      <c r="I29" s="10">
        <v>31</v>
      </c>
      <c r="J29" s="10">
        <f t="shared" si="0"/>
        <v>0</v>
      </c>
      <c r="K29" s="10">
        <f t="shared" si="1"/>
        <v>0</v>
      </c>
      <c r="L29" s="10">
        <f t="shared" si="2"/>
        <v>0</v>
      </c>
    </row>
    <row r="30" spans="1:12" ht="15.75">
      <c r="A30" s="11"/>
      <c r="B30" s="9" t="s">
        <v>19</v>
      </c>
      <c r="C30" s="9" t="s">
        <v>6</v>
      </c>
      <c r="D30" s="10">
        <v>31</v>
      </c>
      <c r="E30" s="10">
        <v>28</v>
      </c>
      <c r="F30" s="10">
        <v>31</v>
      </c>
      <c r="G30" s="10">
        <v>31</v>
      </c>
      <c r="H30" s="10">
        <v>28</v>
      </c>
      <c r="I30" s="10">
        <v>31</v>
      </c>
      <c r="J30" s="10">
        <f t="shared" si="0"/>
        <v>0</v>
      </c>
      <c r="K30" s="10">
        <f t="shared" si="1"/>
        <v>0</v>
      </c>
      <c r="L30" s="10">
        <f t="shared" si="2"/>
        <v>0</v>
      </c>
    </row>
    <row r="31" spans="1:12" ht="15.75">
      <c r="A31" s="11"/>
      <c r="B31" s="9" t="s">
        <v>20</v>
      </c>
      <c r="C31" s="9" t="s">
        <v>5</v>
      </c>
      <c r="D31" s="10">
        <v>27</v>
      </c>
      <c r="E31" s="10">
        <v>24</v>
      </c>
      <c r="F31" s="10">
        <v>27</v>
      </c>
      <c r="G31" s="10">
        <v>27</v>
      </c>
      <c r="H31" s="10">
        <v>24</v>
      </c>
      <c r="I31" s="10">
        <v>29</v>
      </c>
      <c r="J31" s="10">
        <f t="shared" si="0"/>
        <v>0</v>
      </c>
      <c r="K31" s="10">
        <f t="shared" si="1"/>
        <v>0</v>
      </c>
      <c r="L31" s="10">
        <f t="shared" si="2"/>
        <v>-2</v>
      </c>
    </row>
    <row r="32" spans="1:12" ht="15.75">
      <c r="A32" s="11"/>
      <c r="B32" s="11"/>
      <c r="C32" s="9" t="s">
        <v>6</v>
      </c>
      <c r="D32" s="10">
        <v>31</v>
      </c>
      <c r="E32" s="10">
        <v>28</v>
      </c>
      <c r="F32" s="10">
        <v>31</v>
      </c>
      <c r="G32" s="10">
        <v>31</v>
      </c>
      <c r="H32" s="10">
        <v>28</v>
      </c>
      <c r="I32" s="10">
        <v>31</v>
      </c>
      <c r="J32" s="10">
        <f t="shared" si="0"/>
        <v>0</v>
      </c>
      <c r="K32" s="10">
        <f t="shared" si="1"/>
        <v>0</v>
      </c>
      <c r="L32" s="10">
        <f t="shared" si="2"/>
        <v>0</v>
      </c>
    </row>
    <row r="33" spans="1:12" ht="15.75">
      <c r="A33" s="11"/>
      <c r="B33" s="11"/>
      <c r="C33" s="9" t="s">
        <v>16</v>
      </c>
      <c r="D33" s="10">
        <v>14</v>
      </c>
      <c r="E33" s="10">
        <v>12</v>
      </c>
      <c r="F33" s="10">
        <v>13</v>
      </c>
      <c r="G33" s="10">
        <v>13</v>
      </c>
      <c r="H33" s="10">
        <v>12</v>
      </c>
      <c r="I33" s="10">
        <v>13</v>
      </c>
      <c r="J33" s="10">
        <f t="shared" si="0"/>
        <v>1</v>
      </c>
      <c r="K33" s="10">
        <f t="shared" si="1"/>
        <v>0</v>
      </c>
      <c r="L33" s="10">
        <f t="shared" si="2"/>
        <v>0</v>
      </c>
    </row>
    <row r="34" spans="1:12" ht="15.75">
      <c r="A34" s="11"/>
      <c r="B34" s="11"/>
      <c r="C34" s="9" t="s">
        <v>17</v>
      </c>
      <c r="D34" s="10"/>
      <c r="E34" s="10"/>
      <c r="F34" s="10">
        <v>12</v>
      </c>
      <c r="G34" s="10"/>
      <c r="H34" s="10"/>
      <c r="I34" s="10"/>
      <c r="J34" s="10"/>
      <c r="K34" s="10"/>
      <c r="L34" s="10"/>
    </row>
    <row r="35" spans="1:12" ht="15.75">
      <c r="A35" s="11"/>
      <c r="B35" s="9" t="s">
        <v>21</v>
      </c>
      <c r="C35" s="9" t="s">
        <v>5</v>
      </c>
      <c r="D35" s="10">
        <v>18</v>
      </c>
      <c r="E35" s="10">
        <v>16</v>
      </c>
      <c r="F35" s="10">
        <v>17</v>
      </c>
      <c r="G35" s="10">
        <v>21</v>
      </c>
      <c r="H35" s="10">
        <v>23</v>
      </c>
      <c r="I35" s="10">
        <v>30</v>
      </c>
      <c r="J35" s="10">
        <f t="shared" si="0"/>
        <v>-3</v>
      </c>
      <c r="K35" s="10">
        <f t="shared" si="1"/>
        <v>-7</v>
      </c>
      <c r="L35" s="10">
        <f t="shared" si="2"/>
        <v>-13</v>
      </c>
    </row>
    <row r="36" spans="1:12" ht="15.75">
      <c r="A36" s="11"/>
      <c r="B36" s="11"/>
      <c r="C36" s="9" t="s">
        <v>6</v>
      </c>
      <c r="D36" s="10">
        <v>31</v>
      </c>
      <c r="E36" s="10">
        <v>28</v>
      </c>
      <c r="F36" s="10">
        <v>31</v>
      </c>
      <c r="G36" s="10">
        <v>23</v>
      </c>
      <c r="H36" s="10">
        <v>20</v>
      </c>
      <c r="I36" s="10">
        <v>29</v>
      </c>
      <c r="J36" s="10">
        <f t="shared" si="0"/>
        <v>8</v>
      </c>
      <c r="K36" s="10">
        <f t="shared" si="1"/>
        <v>8</v>
      </c>
      <c r="L36" s="10">
        <f t="shared" si="2"/>
        <v>2</v>
      </c>
    </row>
    <row r="37" spans="1:12" ht="15.75">
      <c r="A37" s="11"/>
      <c r="B37" s="11"/>
      <c r="C37" s="9" t="s">
        <v>16</v>
      </c>
      <c r="D37" s="10">
        <v>18</v>
      </c>
      <c r="E37" s="10">
        <v>16</v>
      </c>
      <c r="F37" s="10">
        <v>17</v>
      </c>
      <c r="G37" s="10">
        <v>18</v>
      </c>
      <c r="H37" s="10">
        <v>16</v>
      </c>
      <c r="I37" s="10">
        <v>18</v>
      </c>
      <c r="J37" s="10">
        <f t="shared" si="0"/>
        <v>0</v>
      </c>
      <c r="K37" s="10">
        <f t="shared" si="1"/>
        <v>0</v>
      </c>
      <c r="L37" s="10">
        <f t="shared" si="2"/>
        <v>-1</v>
      </c>
    </row>
    <row r="38" spans="1:12" ht="15.75">
      <c r="A38" s="11"/>
      <c r="B38" s="11"/>
      <c r="C38" s="9" t="s">
        <v>17</v>
      </c>
      <c r="D38" s="10">
        <v>13</v>
      </c>
      <c r="E38" s="10">
        <v>12</v>
      </c>
      <c r="F38" s="10">
        <v>21</v>
      </c>
      <c r="G38" s="10">
        <v>13</v>
      </c>
      <c r="H38" s="10">
        <v>12</v>
      </c>
      <c r="I38" s="10">
        <v>13</v>
      </c>
      <c r="J38" s="10">
        <f t="shared" si="0"/>
        <v>0</v>
      </c>
      <c r="K38" s="10">
        <f t="shared" si="1"/>
        <v>0</v>
      </c>
      <c r="L38" s="10">
        <f t="shared" si="2"/>
        <v>8</v>
      </c>
    </row>
    <row r="39" spans="1:12" ht="15.75">
      <c r="A39" s="11"/>
      <c r="B39" s="9" t="s">
        <v>22</v>
      </c>
      <c r="C39" s="9" t="s">
        <v>5</v>
      </c>
      <c r="D39" s="10">
        <v>59</v>
      </c>
      <c r="E39" s="10">
        <v>52</v>
      </c>
      <c r="F39" s="10">
        <v>81</v>
      </c>
      <c r="G39" s="10">
        <v>74</v>
      </c>
      <c r="H39" s="10">
        <v>72</v>
      </c>
      <c r="I39" s="10">
        <v>89</v>
      </c>
      <c r="J39" s="10">
        <f t="shared" si="0"/>
        <v>-15</v>
      </c>
      <c r="K39" s="10">
        <f t="shared" si="1"/>
        <v>-20</v>
      </c>
      <c r="L39" s="10">
        <f t="shared" si="2"/>
        <v>-8</v>
      </c>
    </row>
    <row r="40" spans="1:12" ht="15.75">
      <c r="A40" s="11"/>
      <c r="B40" s="11"/>
      <c r="C40" s="9" t="s">
        <v>6</v>
      </c>
      <c r="D40" s="10">
        <v>62</v>
      </c>
      <c r="E40" s="10">
        <v>56</v>
      </c>
      <c r="F40" s="10">
        <v>62</v>
      </c>
      <c r="G40" s="10">
        <v>62</v>
      </c>
      <c r="H40" s="10">
        <v>56</v>
      </c>
      <c r="I40" s="10">
        <v>62</v>
      </c>
      <c r="J40" s="10">
        <f t="shared" si="0"/>
        <v>0</v>
      </c>
      <c r="K40" s="10">
        <f t="shared" si="1"/>
        <v>0</v>
      </c>
      <c r="L40" s="10">
        <f t="shared" si="2"/>
        <v>0</v>
      </c>
    </row>
    <row r="41" spans="1:12" ht="15.75">
      <c r="A41" s="11"/>
      <c r="B41" s="11"/>
      <c r="C41" s="9" t="s">
        <v>16</v>
      </c>
      <c r="D41" s="10">
        <v>62</v>
      </c>
      <c r="E41" s="10">
        <v>56</v>
      </c>
      <c r="F41" s="10">
        <v>62</v>
      </c>
      <c r="G41" s="10">
        <v>44</v>
      </c>
      <c r="H41" s="10">
        <v>40</v>
      </c>
      <c r="I41" s="10">
        <v>44</v>
      </c>
      <c r="J41" s="10">
        <f t="shared" si="0"/>
        <v>18</v>
      </c>
      <c r="K41" s="10">
        <f t="shared" si="1"/>
        <v>16</v>
      </c>
      <c r="L41" s="10">
        <f t="shared" si="2"/>
        <v>18</v>
      </c>
    </row>
    <row r="42" spans="1:12" ht="15.75">
      <c r="A42" s="11"/>
      <c r="B42" s="11"/>
      <c r="C42" s="9" t="s">
        <v>17</v>
      </c>
      <c r="D42" s="10">
        <v>62</v>
      </c>
      <c r="E42" s="10">
        <v>56</v>
      </c>
      <c r="F42" s="10">
        <v>63</v>
      </c>
      <c r="G42" s="10">
        <v>49</v>
      </c>
      <c r="H42" s="10">
        <v>44</v>
      </c>
      <c r="I42" s="10">
        <v>49</v>
      </c>
      <c r="J42" s="10">
        <f t="shared" si="0"/>
        <v>13</v>
      </c>
      <c r="K42" s="10">
        <f t="shared" si="1"/>
        <v>12</v>
      </c>
      <c r="L42" s="10">
        <f t="shared" si="2"/>
        <v>14</v>
      </c>
    </row>
    <row r="43" spans="1:12" ht="15.75">
      <c r="A43" s="9" t="s">
        <v>23</v>
      </c>
      <c r="B43" s="9" t="s">
        <v>24</v>
      </c>
      <c r="C43" s="9" t="s">
        <v>5</v>
      </c>
      <c r="D43" s="10">
        <v>31</v>
      </c>
      <c r="E43" s="10">
        <v>28</v>
      </c>
      <c r="F43" s="10">
        <v>31</v>
      </c>
      <c r="G43" s="10">
        <v>31</v>
      </c>
      <c r="H43" s="10">
        <v>28</v>
      </c>
      <c r="I43" s="10">
        <v>32</v>
      </c>
      <c r="J43" s="10">
        <f t="shared" si="0"/>
        <v>0</v>
      </c>
      <c r="K43" s="10">
        <f t="shared" si="1"/>
        <v>0</v>
      </c>
      <c r="L43" s="10">
        <f t="shared" si="2"/>
        <v>-1</v>
      </c>
    </row>
    <row r="44" spans="1:12" ht="15.75">
      <c r="A44" s="11"/>
      <c r="B44" s="9" t="s">
        <v>25</v>
      </c>
      <c r="C44" s="9" t="s">
        <v>5</v>
      </c>
      <c r="D44" s="10">
        <v>31</v>
      </c>
      <c r="E44" s="10">
        <v>28</v>
      </c>
      <c r="F44" s="10">
        <v>31</v>
      </c>
      <c r="G44" s="10">
        <v>31</v>
      </c>
      <c r="H44" s="10">
        <v>28</v>
      </c>
      <c r="I44" s="10">
        <v>31</v>
      </c>
      <c r="J44" s="10">
        <f t="shared" si="0"/>
        <v>0</v>
      </c>
      <c r="K44" s="10">
        <f t="shared" si="1"/>
        <v>0</v>
      </c>
      <c r="L44" s="10">
        <f t="shared" si="2"/>
        <v>0</v>
      </c>
    </row>
    <row r="45" spans="1:12" ht="15.75">
      <c r="A45" s="9" t="s">
        <v>26</v>
      </c>
      <c r="B45" s="9" t="s">
        <v>14</v>
      </c>
      <c r="C45" s="9" t="s">
        <v>5</v>
      </c>
      <c r="D45" s="10"/>
      <c r="E45" s="10"/>
      <c r="F45" s="10"/>
      <c r="G45" s="10">
        <v>6</v>
      </c>
      <c r="H45" s="10">
        <v>4</v>
      </c>
      <c r="I45" s="10">
        <v>9</v>
      </c>
      <c r="J45" s="10">
        <f t="shared" si="0"/>
        <v>-6</v>
      </c>
      <c r="K45" s="10">
        <f t="shared" si="1"/>
        <v>-4</v>
      </c>
      <c r="L45" s="10">
        <f t="shared" si="2"/>
        <v>-9</v>
      </c>
    </row>
    <row r="46" spans="2:12" ht="15.75">
      <c r="B46" s="9"/>
      <c r="C46" s="9" t="s">
        <v>6</v>
      </c>
      <c r="D46" s="10"/>
      <c r="E46" s="10"/>
      <c r="F46" s="10"/>
      <c r="G46" s="10">
        <v>7</v>
      </c>
      <c r="H46" s="10">
        <v>4</v>
      </c>
      <c r="I46" s="10">
        <v>9</v>
      </c>
      <c r="J46" s="10">
        <f t="shared" si="0"/>
        <v>-7</v>
      </c>
      <c r="K46" s="10">
        <f t="shared" si="1"/>
        <v>-4</v>
      </c>
      <c r="L46" s="10">
        <f t="shared" si="2"/>
        <v>-9</v>
      </c>
    </row>
    <row r="47" spans="2:12" ht="15.75">
      <c r="B47" s="9" t="s">
        <v>27</v>
      </c>
      <c r="C47" s="9" t="s">
        <v>5</v>
      </c>
      <c r="D47" s="10"/>
      <c r="E47" s="10"/>
      <c r="F47" s="10"/>
      <c r="G47" s="10">
        <v>4</v>
      </c>
      <c r="H47" s="10">
        <v>4</v>
      </c>
      <c r="I47" s="10">
        <v>5</v>
      </c>
      <c r="J47" s="10">
        <f t="shared" si="0"/>
        <v>-4</v>
      </c>
      <c r="K47" s="10">
        <f t="shared" si="1"/>
        <v>-4</v>
      </c>
      <c r="L47" s="10">
        <f t="shared" si="2"/>
        <v>-5</v>
      </c>
    </row>
    <row r="48" spans="1:12" ht="15.75">
      <c r="A48" s="11"/>
      <c r="B48" s="9" t="s">
        <v>30</v>
      </c>
      <c r="C48" s="9" t="s">
        <v>5</v>
      </c>
      <c r="D48" s="10">
        <v>13</v>
      </c>
      <c r="E48" s="10">
        <v>12</v>
      </c>
      <c r="F48" s="10">
        <v>13</v>
      </c>
      <c r="G48" s="10">
        <v>10</v>
      </c>
      <c r="H48" s="10">
        <v>10</v>
      </c>
      <c r="I48" s="10">
        <v>14</v>
      </c>
      <c r="J48" s="10">
        <f t="shared" si="0"/>
        <v>3</v>
      </c>
      <c r="K48" s="10">
        <f t="shared" si="1"/>
        <v>2</v>
      </c>
      <c r="L48" s="10">
        <f t="shared" si="2"/>
        <v>-1</v>
      </c>
    </row>
    <row r="49" spans="1:12" ht="15.75">
      <c r="A49" s="11"/>
      <c r="B49" s="9" t="s">
        <v>38</v>
      </c>
      <c r="C49" s="9" t="s">
        <v>5</v>
      </c>
      <c r="D49" s="10">
        <v>24</v>
      </c>
      <c r="E49" s="10">
        <v>15</v>
      </c>
      <c r="F49" s="10">
        <v>14</v>
      </c>
      <c r="G49" s="10">
        <v>10</v>
      </c>
      <c r="H49" s="10">
        <v>10</v>
      </c>
      <c r="I49" s="10">
        <v>14</v>
      </c>
      <c r="J49" s="10">
        <f t="shared" si="0"/>
        <v>14</v>
      </c>
      <c r="K49" s="10">
        <f t="shared" si="1"/>
        <v>5</v>
      </c>
      <c r="L49" s="10">
        <f t="shared" si="2"/>
        <v>0</v>
      </c>
    </row>
    <row r="50" spans="1:12" ht="15.75">
      <c r="A50" s="11"/>
      <c r="B50" s="9" t="s">
        <v>33</v>
      </c>
      <c r="C50" s="9" t="s">
        <v>5</v>
      </c>
      <c r="D50" s="10"/>
      <c r="E50" s="10"/>
      <c r="F50" s="10"/>
      <c r="G50" s="10">
        <v>5</v>
      </c>
      <c r="H50" s="10">
        <v>4</v>
      </c>
      <c r="I50" s="10">
        <v>4</v>
      </c>
      <c r="J50" s="10">
        <f t="shared" si="0"/>
        <v>-5</v>
      </c>
      <c r="K50" s="10">
        <f t="shared" si="1"/>
        <v>-4</v>
      </c>
      <c r="L50" s="10">
        <f t="shared" si="2"/>
        <v>-4</v>
      </c>
    </row>
    <row r="51" spans="1:12" ht="15.75">
      <c r="A51" s="9" t="s">
        <v>35</v>
      </c>
      <c r="B51" s="9" t="s">
        <v>36</v>
      </c>
      <c r="C51" s="9" t="s">
        <v>5</v>
      </c>
      <c r="D51" s="10"/>
      <c r="E51" s="10"/>
      <c r="F51" s="10"/>
      <c r="G51" s="10">
        <v>14</v>
      </c>
      <c r="H51" s="10"/>
      <c r="I51" s="10"/>
      <c r="J51" s="10">
        <f t="shared" si="0"/>
        <v>-14</v>
      </c>
      <c r="K51" s="10">
        <f t="shared" si="1"/>
        <v>0</v>
      </c>
      <c r="L51" s="10">
        <f t="shared" si="2"/>
        <v>0</v>
      </c>
    </row>
    <row r="52" spans="1:12" ht="15.75">
      <c r="A52" s="11"/>
      <c r="B52" s="9" t="s">
        <v>37</v>
      </c>
      <c r="C52" s="9" t="s">
        <v>5</v>
      </c>
      <c r="D52" s="10">
        <v>66</v>
      </c>
      <c r="E52" s="10">
        <v>60</v>
      </c>
      <c r="F52" s="10">
        <v>66</v>
      </c>
      <c r="G52" s="10">
        <v>62</v>
      </c>
      <c r="H52" s="10">
        <v>56</v>
      </c>
      <c r="I52" s="10">
        <v>62</v>
      </c>
      <c r="J52" s="10">
        <f t="shared" si="0"/>
        <v>4</v>
      </c>
      <c r="K52" s="10">
        <f t="shared" si="1"/>
        <v>4</v>
      </c>
      <c r="L52" s="10">
        <f t="shared" si="2"/>
        <v>4</v>
      </c>
    </row>
    <row r="53" spans="1:12" ht="15.75">
      <c r="A53" s="11"/>
      <c r="B53" s="11"/>
      <c r="C53" s="9" t="s">
        <v>6</v>
      </c>
      <c r="D53" s="10">
        <v>40</v>
      </c>
      <c r="E53" s="10">
        <v>35</v>
      </c>
      <c r="F53" s="10">
        <v>51</v>
      </c>
      <c r="G53" s="10">
        <v>31</v>
      </c>
      <c r="H53" s="10">
        <v>28</v>
      </c>
      <c r="I53" s="10">
        <v>42</v>
      </c>
      <c r="J53" s="10">
        <f t="shared" si="0"/>
        <v>9</v>
      </c>
      <c r="K53" s="10">
        <f t="shared" si="1"/>
        <v>7</v>
      </c>
      <c r="L53" s="10">
        <f t="shared" si="2"/>
        <v>9</v>
      </c>
    </row>
    <row r="54" spans="1:12" ht="15.75">
      <c r="A54" s="11"/>
      <c r="B54" s="9" t="s">
        <v>38</v>
      </c>
      <c r="C54" s="9" t="s">
        <v>5</v>
      </c>
      <c r="D54" s="10">
        <v>103</v>
      </c>
      <c r="E54" s="10">
        <v>97</v>
      </c>
      <c r="F54" s="10">
        <v>118</v>
      </c>
      <c r="G54" s="10">
        <v>100</v>
      </c>
      <c r="H54" s="10">
        <v>96</v>
      </c>
      <c r="I54" s="10">
        <v>119</v>
      </c>
      <c r="J54" s="10">
        <f t="shared" si="0"/>
        <v>3</v>
      </c>
      <c r="K54" s="10">
        <f t="shared" si="1"/>
        <v>1</v>
      </c>
      <c r="L54" s="10">
        <f t="shared" si="2"/>
        <v>-1</v>
      </c>
    </row>
    <row r="55" spans="1:12" ht="15.75">
      <c r="A55" s="11"/>
      <c r="B55" s="11"/>
      <c r="C55" s="9" t="s">
        <v>6</v>
      </c>
      <c r="D55" s="10">
        <v>60</v>
      </c>
      <c r="E55" s="10">
        <v>55</v>
      </c>
      <c r="F55" s="10">
        <v>85</v>
      </c>
      <c r="G55" s="10">
        <v>61</v>
      </c>
      <c r="H55" s="10">
        <v>68</v>
      </c>
      <c r="I55" s="10">
        <v>89</v>
      </c>
      <c r="J55" s="10">
        <f t="shared" si="0"/>
        <v>-1</v>
      </c>
      <c r="K55" s="10">
        <f t="shared" si="1"/>
        <v>-13</v>
      </c>
      <c r="L55" s="10">
        <f t="shared" si="2"/>
        <v>-4</v>
      </c>
    </row>
    <row r="56" spans="1:12" ht="15.75">
      <c r="A56" s="11"/>
      <c r="B56" s="11"/>
      <c r="C56" s="9" t="s">
        <v>16</v>
      </c>
      <c r="D56" s="10">
        <v>44</v>
      </c>
      <c r="E56" s="10">
        <v>36</v>
      </c>
      <c r="F56" s="10">
        <v>51</v>
      </c>
      <c r="G56" s="10">
        <v>43</v>
      </c>
      <c r="H56" s="10">
        <v>43</v>
      </c>
      <c r="I56" s="10">
        <v>54</v>
      </c>
      <c r="J56" s="10">
        <f t="shared" si="0"/>
        <v>1</v>
      </c>
      <c r="K56" s="10">
        <f t="shared" si="1"/>
        <v>-7</v>
      </c>
      <c r="L56" s="10">
        <f t="shared" si="2"/>
        <v>-3</v>
      </c>
    </row>
    <row r="57" spans="1:12" ht="15.75">
      <c r="A57" s="11"/>
      <c r="B57" s="11"/>
      <c r="C57" s="9" t="s">
        <v>17</v>
      </c>
      <c r="D57" s="10">
        <v>36</v>
      </c>
      <c r="E57" s="10">
        <v>31</v>
      </c>
      <c r="F57" s="10">
        <v>47</v>
      </c>
      <c r="G57" s="10">
        <v>31</v>
      </c>
      <c r="H57" s="10">
        <v>28</v>
      </c>
      <c r="I57" s="10">
        <v>31</v>
      </c>
      <c r="J57" s="10">
        <f t="shared" si="0"/>
        <v>5</v>
      </c>
      <c r="K57" s="10">
        <f t="shared" si="1"/>
        <v>3</v>
      </c>
      <c r="L57" s="10">
        <f t="shared" si="2"/>
        <v>16</v>
      </c>
    </row>
    <row r="58" spans="1:12" ht="15.75">
      <c r="A58" s="9" t="s">
        <v>39</v>
      </c>
      <c r="B58" s="9" t="s">
        <v>40</v>
      </c>
      <c r="C58" s="9" t="s">
        <v>5</v>
      </c>
      <c r="D58" s="10">
        <v>22</v>
      </c>
      <c r="E58" s="10">
        <v>20</v>
      </c>
      <c r="F58" s="10">
        <v>22</v>
      </c>
      <c r="G58" s="10">
        <v>23</v>
      </c>
      <c r="H58" s="10">
        <v>20</v>
      </c>
      <c r="I58" s="10">
        <v>23</v>
      </c>
      <c r="J58" s="10">
        <f t="shared" si="0"/>
        <v>-1</v>
      </c>
      <c r="K58" s="10">
        <f t="shared" si="1"/>
        <v>0</v>
      </c>
      <c r="L58" s="10">
        <f t="shared" si="2"/>
        <v>-1</v>
      </c>
    </row>
    <row r="59" spans="1:12" ht="15.75">
      <c r="A59" s="9" t="s">
        <v>41</v>
      </c>
      <c r="B59" s="9" t="s">
        <v>42</v>
      </c>
      <c r="C59" s="9" t="s">
        <v>5</v>
      </c>
      <c r="D59" s="10">
        <v>8</v>
      </c>
      <c r="E59" s="10">
        <v>8</v>
      </c>
      <c r="F59" s="10">
        <v>9</v>
      </c>
      <c r="G59" s="10">
        <v>9</v>
      </c>
      <c r="H59" s="10">
        <v>8</v>
      </c>
      <c r="I59" s="10">
        <v>9</v>
      </c>
      <c r="J59" s="10">
        <f t="shared" si="0"/>
        <v>-1</v>
      </c>
      <c r="K59" s="10">
        <f t="shared" si="1"/>
        <v>0</v>
      </c>
      <c r="L59" s="10">
        <f t="shared" si="2"/>
        <v>0</v>
      </c>
    </row>
    <row r="60" spans="1:12" ht="15.75">
      <c r="A60" s="11"/>
      <c r="B60" s="9" t="s">
        <v>25</v>
      </c>
      <c r="C60" s="9" t="s">
        <v>5</v>
      </c>
      <c r="D60" s="10">
        <v>31</v>
      </c>
      <c r="E60" s="10">
        <v>28</v>
      </c>
      <c r="F60" s="10">
        <v>31</v>
      </c>
      <c r="G60" s="10">
        <v>31</v>
      </c>
      <c r="H60" s="10">
        <v>28</v>
      </c>
      <c r="I60" s="10">
        <v>31</v>
      </c>
      <c r="J60" s="10">
        <f t="shared" si="0"/>
        <v>0</v>
      </c>
      <c r="K60" s="10">
        <f t="shared" si="1"/>
        <v>0</v>
      </c>
      <c r="L60" s="10">
        <f t="shared" si="2"/>
        <v>0</v>
      </c>
    </row>
    <row r="61" spans="1:12" ht="15.75">
      <c r="A61" s="9" t="s">
        <v>43</v>
      </c>
      <c r="B61" s="9" t="s">
        <v>44</v>
      </c>
      <c r="C61" s="9" t="s">
        <v>5</v>
      </c>
      <c r="D61" s="10">
        <v>14</v>
      </c>
      <c r="E61" s="10">
        <v>21</v>
      </c>
      <c r="F61" s="10">
        <v>18</v>
      </c>
      <c r="G61" s="10">
        <v>24</v>
      </c>
      <c r="H61" s="10">
        <v>23</v>
      </c>
      <c r="I61" s="10">
        <v>19</v>
      </c>
      <c r="J61" s="10">
        <f t="shared" si="0"/>
        <v>-10</v>
      </c>
      <c r="K61" s="10">
        <f t="shared" si="1"/>
        <v>-2</v>
      </c>
      <c r="L61" s="10">
        <f t="shared" si="2"/>
        <v>-1</v>
      </c>
    </row>
    <row r="62" spans="1:12" ht="15.75">
      <c r="A62" s="9" t="s">
        <v>45</v>
      </c>
      <c r="B62" s="9" t="s">
        <v>46</v>
      </c>
      <c r="C62" s="9" t="s">
        <v>5</v>
      </c>
      <c r="D62" s="10">
        <v>31</v>
      </c>
      <c r="E62" s="10">
        <v>28</v>
      </c>
      <c r="F62" s="10">
        <v>31</v>
      </c>
      <c r="G62" s="10">
        <v>31</v>
      </c>
      <c r="H62" s="10">
        <v>28</v>
      </c>
      <c r="I62" s="10">
        <v>31</v>
      </c>
      <c r="J62" s="10">
        <f t="shared" si="0"/>
        <v>0</v>
      </c>
      <c r="K62" s="10">
        <f t="shared" si="1"/>
        <v>0</v>
      </c>
      <c r="L62" s="10">
        <f t="shared" si="2"/>
        <v>0</v>
      </c>
    </row>
    <row r="63" spans="1:12" ht="15.75">
      <c r="A63" s="11"/>
      <c r="B63" s="9" t="s">
        <v>47</v>
      </c>
      <c r="C63" s="9" t="s">
        <v>5</v>
      </c>
      <c r="D63" s="10">
        <v>30</v>
      </c>
      <c r="E63" s="10">
        <v>28</v>
      </c>
      <c r="F63" s="10">
        <v>31</v>
      </c>
      <c r="G63" s="10">
        <v>31</v>
      </c>
      <c r="H63" s="10">
        <v>28</v>
      </c>
      <c r="I63" s="10">
        <v>31</v>
      </c>
      <c r="J63" s="10">
        <f t="shared" si="0"/>
        <v>-1</v>
      </c>
      <c r="K63" s="10">
        <f t="shared" si="1"/>
        <v>0</v>
      </c>
      <c r="L63" s="10">
        <f t="shared" si="2"/>
        <v>0</v>
      </c>
    </row>
    <row r="64" spans="1:12" ht="15.75">
      <c r="A64" s="11"/>
      <c r="B64" s="9" t="s">
        <v>38</v>
      </c>
      <c r="C64" s="9" t="s">
        <v>5</v>
      </c>
      <c r="D64" s="10">
        <v>124</v>
      </c>
      <c r="E64" s="10">
        <v>110</v>
      </c>
      <c r="F64" s="10">
        <v>122</v>
      </c>
      <c r="G64" s="10">
        <v>93</v>
      </c>
      <c r="H64" s="10">
        <v>83</v>
      </c>
      <c r="I64" s="10">
        <v>93</v>
      </c>
      <c r="J64" s="10">
        <f t="shared" si="0"/>
        <v>31</v>
      </c>
      <c r="K64" s="10">
        <f t="shared" si="1"/>
        <v>27</v>
      </c>
      <c r="L64" s="10">
        <f t="shared" si="2"/>
        <v>29</v>
      </c>
    </row>
    <row r="65" spans="1:12" ht="15.75">
      <c r="A65" s="11"/>
      <c r="B65" s="11"/>
      <c r="C65" s="9" t="s">
        <v>6</v>
      </c>
      <c r="D65" s="10">
        <v>62</v>
      </c>
      <c r="E65" s="10">
        <v>54</v>
      </c>
      <c r="F65" s="10">
        <v>62</v>
      </c>
      <c r="G65" s="10">
        <v>62</v>
      </c>
      <c r="H65" s="10">
        <v>56</v>
      </c>
      <c r="I65" s="10">
        <v>62</v>
      </c>
      <c r="J65" s="10">
        <f t="shared" si="0"/>
        <v>0</v>
      </c>
      <c r="K65" s="10">
        <f t="shared" si="1"/>
        <v>-2</v>
      </c>
      <c r="L65" s="10">
        <f t="shared" si="2"/>
        <v>0</v>
      </c>
    </row>
    <row r="66" spans="1:12" ht="15.75">
      <c r="A66" s="11"/>
      <c r="B66" s="11"/>
      <c r="C66" s="9" t="s">
        <v>16</v>
      </c>
      <c r="D66" s="10">
        <v>31</v>
      </c>
      <c r="E66" s="10">
        <v>28</v>
      </c>
      <c r="F66" s="10">
        <v>31</v>
      </c>
      <c r="G66" s="10">
        <v>31</v>
      </c>
      <c r="H66" s="10">
        <v>28</v>
      </c>
      <c r="I66" s="10">
        <v>31</v>
      </c>
      <c r="J66" s="10">
        <f t="shared" si="0"/>
        <v>0</v>
      </c>
      <c r="K66" s="10">
        <f t="shared" si="1"/>
        <v>0</v>
      </c>
      <c r="L66" s="10">
        <f t="shared" si="2"/>
        <v>0</v>
      </c>
    </row>
    <row r="67" spans="1:12" ht="15.75">
      <c r="A67" s="11"/>
      <c r="B67" s="11"/>
      <c r="C67" s="9" t="s">
        <v>17</v>
      </c>
      <c r="D67" s="10">
        <v>31</v>
      </c>
      <c r="E67" s="10">
        <v>28</v>
      </c>
      <c r="F67" s="10">
        <v>31</v>
      </c>
      <c r="G67" s="10">
        <v>31</v>
      </c>
      <c r="H67" s="10">
        <v>28</v>
      </c>
      <c r="I67" s="10">
        <v>31</v>
      </c>
      <c r="J67" s="10">
        <f t="shared" si="0"/>
        <v>0</v>
      </c>
      <c r="K67" s="10">
        <f t="shared" si="1"/>
        <v>0</v>
      </c>
      <c r="L67" s="10">
        <f t="shared" si="2"/>
        <v>0</v>
      </c>
    </row>
    <row r="68" spans="1:12" ht="15.75">
      <c r="A68" s="11"/>
      <c r="B68" s="9" t="s">
        <v>48</v>
      </c>
      <c r="C68" s="9" t="s">
        <v>5</v>
      </c>
      <c r="D68" s="10">
        <v>28</v>
      </c>
      <c r="E68" s="10">
        <v>28</v>
      </c>
      <c r="F68" s="10">
        <v>29</v>
      </c>
      <c r="G68" s="10">
        <v>31</v>
      </c>
      <c r="H68" s="10">
        <v>28</v>
      </c>
      <c r="I68" s="10">
        <v>31</v>
      </c>
      <c r="J68" s="10">
        <f t="shared" si="0"/>
        <v>-3</v>
      </c>
      <c r="K68" s="10">
        <f t="shared" si="1"/>
        <v>0</v>
      </c>
      <c r="L68" s="10">
        <f t="shared" si="2"/>
        <v>-2</v>
      </c>
    </row>
    <row r="69" spans="1:12" ht="15.75">
      <c r="A69" s="11"/>
      <c r="B69" s="9" t="s">
        <v>55</v>
      </c>
      <c r="C69" s="9" t="s">
        <v>5</v>
      </c>
      <c r="D69" s="10">
        <v>11</v>
      </c>
      <c r="E69" s="10"/>
      <c r="F69" s="10"/>
      <c r="G69" s="10"/>
      <c r="H69" s="10"/>
      <c r="I69" s="10"/>
      <c r="J69" s="10">
        <f t="shared" si="0"/>
        <v>11</v>
      </c>
      <c r="K69" s="10">
        <f t="shared" si="1"/>
        <v>0</v>
      </c>
      <c r="L69" s="10">
        <f t="shared" si="2"/>
        <v>0</v>
      </c>
    </row>
    <row r="70" spans="1:12" ht="15.75">
      <c r="A70" s="11"/>
      <c r="B70" s="9" t="s">
        <v>49</v>
      </c>
      <c r="C70" s="9" t="s">
        <v>5</v>
      </c>
      <c r="D70" s="10">
        <v>31</v>
      </c>
      <c r="E70" s="10">
        <v>28</v>
      </c>
      <c r="F70" s="10">
        <v>31</v>
      </c>
      <c r="G70" s="10">
        <v>31</v>
      </c>
      <c r="H70" s="10">
        <v>28</v>
      </c>
      <c r="I70" s="10">
        <v>31</v>
      </c>
      <c r="J70" s="10">
        <f t="shared" si="0"/>
        <v>0</v>
      </c>
      <c r="K70" s="10">
        <f t="shared" si="1"/>
        <v>0</v>
      </c>
      <c r="L70" s="10">
        <f t="shared" si="2"/>
        <v>0</v>
      </c>
    </row>
    <row r="71" spans="1:12" ht="15.75">
      <c r="A71" s="11"/>
      <c r="B71" s="9" t="s">
        <v>50</v>
      </c>
      <c r="C71" s="9" t="s">
        <v>5</v>
      </c>
      <c r="D71" s="10">
        <v>31</v>
      </c>
      <c r="E71" s="10">
        <v>28</v>
      </c>
      <c r="F71" s="10">
        <v>31</v>
      </c>
      <c r="G71" s="10">
        <v>31</v>
      </c>
      <c r="H71" s="10">
        <v>28</v>
      </c>
      <c r="I71" s="10">
        <v>31</v>
      </c>
      <c r="J71" s="10">
        <f aca="true" t="shared" si="3" ref="J71:J134">D71-G71</f>
        <v>0</v>
      </c>
      <c r="K71" s="10">
        <f aca="true" t="shared" si="4" ref="K71:K134">E71-H71</f>
        <v>0</v>
      </c>
      <c r="L71" s="10">
        <f aca="true" t="shared" si="5" ref="L71:L134">F71-I71</f>
        <v>0</v>
      </c>
    </row>
    <row r="72" spans="1:12" ht="15.75">
      <c r="A72" s="11"/>
      <c r="B72" s="9" t="s">
        <v>51</v>
      </c>
      <c r="C72" s="9" t="s">
        <v>5</v>
      </c>
      <c r="D72" s="10">
        <v>8</v>
      </c>
      <c r="E72" s="10">
        <v>7</v>
      </c>
      <c r="F72" s="10">
        <v>16</v>
      </c>
      <c r="G72" s="10">
        <v>8</v>
      </c>
      <c r="H72" s="10">
        <v>8</v>
      </c>
      <c r="I72" s="10">
        <v>18</v>
      </c>
      <c r="J72" s="10">
        <f t="shared" si="3"/>
        <v>0</v>
      </c>
      <c r="K72" s="10">
        <f t="shared" si="4"/>
        <v>-1</v>
      </c>
      <c r="L72" s="10">
        <f t="shared" si="5"/>
        <v>-2</v>
      </c>
    </row>
    <row r="73" spans="1:12" ht="15.75">
      <c r="A73" s="11"/>
      <c r="B73" s="9" t="s">
        <v>22</v>
      </c>
      <c r="C73" s="9" t="s">
        <v>5</v>
      </c>
      <c r="D73" s="10">
        <v>59</v>
      </c>
      <c r="E73" s="10">
        <v>54</v>
      </c>
      <c r="F73" s="10">
        <v>62</v>
      </c>
      <c r="G73" s="10">
        <v>31</v>
      </c>
      <c r="H73" s="10">
        <v>28</v>
      </c>
      <c r="I73" s="10">
        <v>31</v>
      </c>
      <c r="J73" s="10">
        <f t="shared" si="3"/>
        <v>28</v>
      </c>
      <c r="K73" s="10">
        <f t="shared" si="4"/>
        <v>26</v>
      </c>
      <c r="L73" s="10">
        <f t="shared" si="5"/>
        <v>31</v>
      </c>
    </row>
    <row r="74" spans="1:12" ht="15.75">
      <c r="A74" s="11"/>
      <c r="B74" s="9"/>
      <c r="C74" s="9" t="s">
        <v>6</v>
      </c>
      <c r="D74" s="10">
        <v>31</v>
      </c>
      <c r="E74" s="10">
        <v>28</v>
      </c>
      <c r="F74" s="10">
        <v>31</v>
      </c>
      <c r="G74" s="10"/>
      <c r="H74" s="10"/>
      <c r="I74" s="10"/>
      <c r="J74" s="10">
        <f t="shared" si="3"/>
        <v>31</v>
      </c>
      <c r="K74" s="10">
        <f t="shared" si="4"/>
        <v>28</v>
      </c>
      <c r="L74" s="10">
        <f t="shared" si="5"/>
        <v>31</v>
      </c>
    </row>
    <row r="75" spans="1:12" ht="15.75">
      <c r="A75" s="11"/>
      <c r="B75" s="9" t="s">
        <v>25</v>
      </c>
      <c r="C75" s="9" t="s">
        <v>5</v>
      </c>
      <c r="D75" s="10">
        <v>58</v>
      </c>
      <c r="E75" s="10">
        <v>56</v>
      </c>
      <c r="F75" s="10">
        <v>62</v>
      </c>
      <c r="G75" s="10">
        <v>64</v>
      </c>
      <c r="H75" s="10">
        <v>57</v>
      </c>
      <c r="I75" s="10">
        <v>62</v>
      </c>
      <c r="J75" s="10">
        <f t="shared" si="3"/>
        <v>-6</v>
      </c>
      <c r="K75" s="10">
        <f t="shared" si="4"/>
        <v>-1</v>
      </c>
      <c r="L75" s="10">
        <f t="shared" si="5"/>
        <v>0</v>
      </c>
    </row>
    <row r="76" spans="1:12" ht="15.75">
      <c r="A76" s="9" t="s">
        <v>52</v>
      </c>
      <c r="B76" s="9" t="s">
        <v>8</v>
      </c>
      <c r="C76" s="9" t="s">
        <v>5</v>
      </c>
      <c r="D76" s="10">
        <v>13</v>
      </c>
      <c r="E76" s="10">
        <v>12</v>
      </c>
      <c r="F76" s="10">
        <v>13</v>
      </c>
      <c r="G76" s="10">
        <v>13</v>
      </c>
      <c r="H76" s="10">
        <v>12</v>
      </c>
      <c r="I76" s="10">
        <v>13</v>
      </c>
      <c r="J76" s="10">
        <f t="shared" si="3"/>
        <v>0</v>
      </c>
      <c r="K76" s="10">
        <f t="shared" si="4"/>
        <v>0</v>
      </c>
      <c r="L76" s="10">
        <f t="shared" si="5"/>
        <v>0</v>
      </c>
    </row>
    <row r="77" spans="1:12" ht="15.75">
      <c r="A77" s="9"/>
      <c r="B77" s="9" t="s">
        <v>101</v>
      </c>
      <c r="C77" s="9" t="s">
        <v>5</v>
      </c>
      <c r="D77" s="10">
        <v>13</v>
      </c>
      <c r="E77" s="10">
        <v>12</v>
      </c>
      <c r="F77" s="10">
        <v>13</v>
      </c>
      <c r="G77" s="10"/>
      <c r="H77" s="10"/>
      <c r="I77" s="10"/>
      <c r="J77" s="10">
        <f t="shared" si="3"/>
        <v>13</v>
      </c>
      <c r="K77" s="10">
        <f t="shared" si="4"/>
        <v>12</v>
      </c>
      <c r="L77" s="10">
        <f t="shared" si="5"/>
        <v>13</v>
      </c>
    </row>
    <row r="78" spans="1:12" ht="15.75">
      <c r="A78" s="11"/>
      <c r="B78" s="9" t="s">
        <v>53</v>
      </c>
      <c r="C78" s="9" t="s">
        <v>5</v>
      </c>
      <c r="D78" s="10">
        <v>18</v>
      </c>
      <c r="E78" s="10">
        <v>16</v>
      </c>
      <c r="F78" s="10">
        <v>18</v>
      </c>
      <c r="G78" s="10">
        <v>14</v>
      </c>
      <c r="H78" s="10">
        <v>12</v>
      </c>
      <c r="I78" s="10">
        <v>13</v>
      </c>
      <c r="J78" s="10">
        <f t="shared" si="3"/>
        <v>4</v>
      </c>
      <c r="K78" s="10">
        <f t="shared" si="4"/>
        <v>4</v>
      </c>
      <c r="L78" s="10">
        <f t="shared" si="5"/>
        <v>5</v>
      </c>
    </row>
    <row r="79" spans="1:12" ht="15.75">
      <c r="A79" s="11"/>
      <c r="B79" s="9" t="s">
        <v>47</v>
      </c>
      <c r="C79" s="9" t="s">
        <v>5</v>
      </c>
      <c r="D79" s="10"/>
      <c r="E79" s="10"/>
      <c r="F79" s="10"/>
      <c r="G79" s="10">
        <v>31</v>
      </c>
      <c r="H79" s="10">
        <v>28</v>
      </c>
      <c r="I79" s="10">
        <v>31</v>
      </c>
      <c r="J79" s="10">
        <f t="shared" si="3"/>
        <v>-31</v>
      </c>
      <c r="K79" s="10">
        <f t="shared" si="4"/>
        <v>-28</v>
      </c>
      <c r="L79" s="10">
        <f t="shared" si="5"/>
        <v>-31</v>
      </c>
    </row>
    <row r="80" spans="1:12" ht="15.75">
      <c r="A80" s="11"/>
      <c r="B80" s="9" t="s">
        <v>30</v>
      </c>
      <c r="C80" s="9" t="s">
        <v>5</v>
      </c>
      <c r="D80" s="10">
        <v>75</v>
      </c>
      <c r="E80" s="10">
        <v>68</v>
      </c>
      <c r="F80" s="10">
        <v>75</v>
      </c>
      <c r="G80" s="10">
        <v>76</v>
      </c>
      <c r="H80" s="10">
        <v>71</v>
      </c>
      <c r="I80" s="10">
        <v>75</v>
      </c>
      <c r="J80" s="10">
        <f t="shared" si="3"/>
        <v>-1</v>
      </c>
      <c r="K80" s="10">
        <f t="shared" si="4"/>
        <v>-3</v>
      </c>
      <c r="L80" s="10">
        <f t="shared" si="5"/>
        <v>0</v>
      </c>
    </row>
    <row r="81" spans="1:12" ht="15.75">
      <c r="A81" s="11"/>
      <c r="B81" s="9" t="s">
        <v>38</v>
      </c>
      <c r="C81" s="9" t="s">
        <v>5</v>
      </c>
      <c r="D81" s="10">
        <v>93</v>
      </c>
      <c r="E81" s="10">
        <v>84</v>
      </c>
      <c r="F81" s="10">
        <v>93</v>
      </c>
      <c r="G81" s="10">
        <v>93</v>
      </c>
      <c r="H81" s="10">
        <v>84</v>
      </c>
      <c r="I81" s="10">
        <v>93</v>
      </c>
      <c r="J81" s="10">
        <f t="shared" si="3"/>
        <v>0</v>
      </c>
      <c r="K81" s="10">
        <f t="shared" si="4"/>
        <v>0</v>
      </c>
      <c r="L81" s="10">
        <f t="shared" si="5"/>
        <v>0</v>
      </c>
    </row>
    <row r="82" spans="1:12" ht="15.75">
      <c r="A82" s="11"/>
      <c r="B82" s="9"/>
      <c r="C82" s="9" t="s">
        <v>6</v>
      </c>
      <c r="D82" s="10">
        <v>37</v>
      </c>
      <c r="E82" s="10">
        <v>28</v>
      </c>
      <c r="F82" s="10">
        <v>31</v>
      </c>
      <c r="G82" s="10">
        <v>1</v>
      </c>
      <c r="H82" s="10"/>
      <c r="I82" s="10"/>
      <c r="J82" s="10">
        <f t="shared" si="3"/>
        <v>36</v>
      </c>
      <c r="K82" s="10">
        <f t="shared" si="4"/>
        <v>28</v>
      </c>
      <c r="L82" s="10">
        <f t="shared" si="5"/>
        <v>31</v>
      </c>
    </row>
    <row r="83" spans="1:12" ht="15.75">
      <c r="A83" s="11"/>
      <c r="B83" s="9" t="s">
        <v>55</v>
      </c>
      <c r="C83" s="9" t="s">
        <v>5</v>
      </c>
      <c r="D83" s="10">
        <v>29</v>
      </c>
      <c r="E83" s="10">
        <v>20</v>
      </c>
      <c r="F83" s="10">
        <v>22</v>
      </c>
      <c r="G83" s="10">
        <v>29</v>
      </c>
      <c r="H83" s="10">
        <v>22</v>
      </c>
      <c r="I83" s="10">
        <v>23</v>
      </c>
      <c r="J83" s="10">
        <f t="shared" si="3"/>
        <v>0</v>
      </c>
      <c r="K83" s="10">
        <f t="shared" si="4"/>
        <v>-2</v>
      </c>
      <c r="L83" s="10">
        <f t="shared" si="5"/>
        <v>-1</v>
      </c>
    </row>
    <row r="84" spans="1:12" ht="15.75">
      <c r="A84" s="11"/>
      <c r="B84" s="9" t="s">
        <v>15</v>
      </c>
      <c r="C84" s="9" t="s">
        <v>5</v>
      </c>
      <c r="D84" s="10">
        <v>31</v>
      </c>
      <c r="E84" s="10">
        <v>28</v>
      </c>
      <c r="F84" s="10">
        <v>31</v>
      </c>
      <c r="G84" s="10">
        <v>28</v>
      </c>
      <c r="H84" s="10">
        <v>28</v>
      </c>
      <c r="I84" s="10">
        <v>31</v>
      </c>
      <c r="J84" s="10">
        <f t="shared" si="3"/>
        <v>3</v>
      </c>
      <c r="K84" s="10">
        <f t="shared" si="4"/>
        <v>0</v>
      </c>
      <c r="L84" s="10">
        <f t="shared" si="5"/>
        <v>0</v>
      </c>
    </row>
    <row r="85" spans="1:12" ht="15.75">
      <c r="A85" s="11"/>
      <c r="B85" s="11"/>
      <c r="C85" s="9" t="s">
        <v>6</v>
      </c>
      <c r="D85" s="10">
        <v>31</v>
      </c>
      <c r="E85" s="10">
        <v>28</v>
      </c>
      <c r="F85" s="10">
        <v>31</v>
      </c>
      <c r="G85" s="10">
        <v>31</v>
      </c>
      <c r="H85" s="10">
        <v>28</v>
      </c>
      <c r="I85" s="10">
        <v>31</v>
      </c>
      <c r="J85" s="10">
        <f t="shared" si="3"/>
        <v>0</v>
      </c>
      <c r="K85" s="10">
        <f t="shared" si="4"/>
        <v>0</v>
      </c>
      <c r="L85" s="10">
        <f t="shared" si="5"/>
        <v>0</v>
      </c>
    </row>
    <row r="86" spans="1:12" ht="15.75">
      <c r="A86" s="11"/>
      <c r="B86" s="9" t="s">
        <v>49</v>
      </c>
      <c r="C86" s="9" t="s">
        <v>5</v>
      </c>
      <c r="D86" s="10">
        <v>31</v>
      </c>
      <c r="E86" s="10">
        <v>28</v>
      </c>
      <c r="F86" s="10">
        <v>31</v>
      </c>
      <c r="G86" s="10">
        <v>31</v>
      </c>
      <c r="H86" s="10">
        <v>28</v>
      </c>
      <c r="I86" s="10">
        <v>31</v>
      </c>
      <c r="J86" s="10">
        <f t="shared" si="3"/>
        <v>0</v>
      </c>
      <c r="K86" s="10">
        <f t="shared" si="4"/>
        <v>0</v>
      </c>
      <c r="L86" s="10">
        <f t="shared" si="5"/>
        <v>0</v>
      </c>
    </row>
    <row r="87" spans="1:12" ht="15.75">
      <c r="A87" s="11"/>
      <c r="B87" s="9" t="s">
        <v>56</v>
      </c>
      <c r="C87" s="9" t="s">
        <v>5</v>
      </c>
      <c r="D87" s="10">
        <v>10</v>
      </c>
      <c r="E87" s="10">
        <v>8</v>
      </c>
      <c r="F87" s="10">
        <v>9</v>
      </c>
      <c r="G87" s="10">
        <v>10</v>
      </c>
      <c r="H87" s="10">
        <v>8</v>
      </c>
      <c r="I87" s="10">
        <v>9</v>
      </c>
      <c r="J87" s="10">
        <f t="shared" si="3"/>
        <v>0</v>
      </c>
      <c r="K87" s="10">
        <f t="shared" si="4"/>
        <v>0</v>
      </c>
      <c r="L87" s="10">
        <f t="shared" si="5"/>
        <v>0</v>
      </c>
    </row>
    <row r="88" spans="1:12" ht="15.75">
      <c r="A88" s="11"/>
      <c r="B88" s="9" t="s">
        <v>57</v>
      </c>
      <c r="C88" s="9" t="s">
        <v>5</v>
      </c>
      <c r="D88" s="10">
        <v>6</v>
      </c>
      <c r="E88" s="10">
        <v>4</v>
      </c>
      <c r="F88" s="10">
        <v>5</v>
      </c>
      <c r="G88" s="10">
        <v>4</v>
      </c>
      <c r="H88" s="10">
        <v>4</v>
      </c>
      <c r="I88" s="10">
        <v>5</v>
      </c>
      <c r="J88" s="10">
        <f t="shared" si="3"/>
        <v>2</v>
      </c>
      <c r="K88" s="10">
        <f t="shared" si="4"/>
        <v>0</v>
      </c>
      <c r="L88" s="10">
        <f t="shared" si="5"/>
        <v>0</v>
      </c>
    </row>
    <row r="89" spans="1:12" ht="15.75">
      <c r="A89" s="11"/>
      <c r="B89" s="9" t="s">
        <v>58</v>
      </c>
      <c r="C89" s="9" t="s">
        <v>5</v>
      </c>
      <c r="D89" s="10">
        <v>31</v>
      </c>
      <c r="E89" s="10">
        <v>28</v>
      </c>
      <c r="F89" s="10">
        <v>31</v>
      </c>
      <c r="G89" s="10">
        <v>31</v>
      </c>
      <c r="H89" s="10">
        <v>28</v>
      </c>
      <c r="I89" s="10">
        <v>31</v>
      </c>
      <c r="J89" s="10">
        <f t="shared" si="3"/>
        <v>0</v>
      </c>
      <c r="K89" s="10">
        <f t="shared" si="4"/>
        <v>0</v>
      </c>
      <c r="L89" s="10">
        <f t="shared" si="5"/>
        <v>0</v>
      </c>
    </row>
    <row r="90" spans="1:12" ht="15.75">
      <c r="A90" s="11"/>
      <c r="B90" s="9" t="s">
        <v>18</v>
      </c>
      <c r="C90" s="9" t="s">
        <v>5</v>
      </c>
      <c r="D90" s="10">
        <v>31</v>
      </c>
      <c r="E90" s="10">
        <v>28</v>
      </c>
      <c r="F90" s="10">
        <v>31</v>
      </c>
      <c r="G90" s="10">
        <v>31</v>
      </c>
      <c r="H90" s="10">
        <v>28</v>
      </c>
      <c r="I90" s="10">
        <v>31</v>
      </c>
      <c r="J90" s="10">
        <f t="shared" si="3"/>
        <v>0</v>
      </c>
      <c r="K90" s="10">
        <f t="shared" si="4"/>
        <v>0</v>
      </c>
      <c r="L90" s="10">
        <f t="shared" si="5"/>
        <v>0</v>
      </c>
    </row>
    <row r="91" spans="1:12" ht="15.75">
      <c r="A91" s="11"/>
      <c r="B91" s="9" t="s">
        <v>19</v>
      </c>
      <c r="C91" s="9" t="s">
        <v>5</v>
      </c>
      <c r="D91" s="10">
        <v>31</v>
      </c>
      <c r="E91" s="10">
        <v>28</v>
      </c>
      <c r="F91" s="10">
        <v>31</v>
      </c>
      <c r="G91" s="10">
        <v>31</v>
      </c>
      <c r="H91" s="10">
        <v>28</v>
      </c>
      <c r="I91" s="10">
        <v>31</v>
      </c>
      <c r="J91" s="10">
        <f t="shared" si="3"/>
        <v>0</v>
      </c>
      <c r="K91" s="10">
        <f t="shared" si="4"/>
        <v>0</v>
      </c>
      <c r="L91" s="10">
        <f t="shared" si="5"/>
        <v>0</v>
      </c>
    </row>
    <row r="92" spans="1:12" ht="15.75">
      <c r="A92" s="11"/>
      <c r="B92" s="9" t="s">
        <v>20</v>
      </c>
      <c r="C92" s="9" t="s">
        <v>5</v>
      </c>
      <c r="D92" s="10">
        <v>31</v>
      </c>
      <c r="E92" s="10">
        <v>28</v>
      </c>
      <c r="F92" s="10">
        <v>31</v>
      </c>
      <c r="G92" s="10">
        <v>31</v>
      </c>
      <c r="H92" s="10">
        <v>28</v>
      </c>
      <c r="I92" s="10">
        <v>31</v>
      </c>
      <c r="J92" s="10">
        <f t="shared" si="3"/>
        <v>0</v>
      </c>
      <c r="K92" s="10">
        <f t="shared" si="4"/>
        <v>0</v>
      </c>
      <c r="L92" s="10">
        <f t="shared" si="5"/>
        <v>0</v>
      </c>
    </row>
    <row r="93" spans="1:12" ht="15.75">
      <c r="A93" s="11"/>
      <c r="B93" s="9" t="s">
        <v>51</v>
      </c>
      <c r="C93" s="9" t="s">
        <v>5</v>
      </c>
      <c r="D93" s="10">
        <v>31</v>
      </c>
      <c r="E93" s="10">
        <v>28</v>
      </c>
      <c r="F93" s="10">
        <v>31</v>
      </c>
      <c r="G93" s="10">
        <v>31</v>
      </c>
      <c r="H93" s="10">
        <v>28</v>
      </c>
      <c r="I93" s="10">
        <v>31</v>
      </c>
      <c r="J93" s="10">
        <f t="shared" si="3"/>
        <v>0</v>
      </c>
      <c r="K93" s="10">
        <f t="shared" si="4"/>
        <v>0</v>
      </c>
      <c r="L93" s="10">
        <f t="shared" si="5"/>
        <v>0</v>
      </c>
    </row>
    <row r="94" spans="1:12" ht="15.75">
      <c r="A94" s="11"/>
      <c r="B94" s="9"/>
      <c r="C94" s="9" t="s">
        <v>6</v>
      </c>
      <c r="D94" s="10">
        <v>31</v>
      </c>
      <c r="E94" s="10">
        <v>28</v>
      </c>
      <c r="F94" s="10">
        <v>31</v>
      </c>
      <c r="G94" s="10"/>
      <c r="H94" s="10"/>
      <c r="I94" s="10"/>
      <c r="J94" s="10">
        <f t="shared" si="3"/>
        <v>31</v>
      </c>
      <c r="K94" s="10">
        <f t="shared" si="4"/>
        <v>28</v>
      </c>
      <c r="L94" s="10">
        <f t="shared" si="5"/>
        <v>31</v>
      </c>
    </row>
    <row r="95" spans="1:12" ht="15.75">
      <c r="A95" s="11"/>
      <c r="B95" s="9" t="s">
        <v>21</v>
      </c>
      <c r="C95" s="9" t="s">
        <v>5</v>
      </c>
      <c r="D95" s="10">
        <v>31</v>
      </c>
      <c r="E95" s="10">
        <v>28</v>
      </c>
      <c r="F95" s="10">
        <v>31</v>
      </c>
      <c r="G95" s="10">
        <v>3</v>
      </c>
      <c r="H95" s="10"/>
      <c r="I95" s="10"/>
      <c r="J95" s="10">
        <f t="shared" si="3"/>
        <v>28</v>
      </c>
      <c r="K95" s="10">
        <f t="shared" si="4"/>
        <v>28</v>
      </c>
      <c r="L95" s="10">
        <f t="shared" si="5"/>
        <v>31</v>
      </c>
    </row>
    <row r="96" spans="1:12" ht="15.75">
      <c r="A96" s="11"/>
      <c r="B96" s="11"/>
      <c r="C96" s="9" t="s">
        <v>6</v>
      </c>
      <c r="D96" s="10">
        <v>31</v>
      </c>
      <c r="E96" s="10">
        <v>28</v>
      </c>
      <c r="F96" s="10">
        <v>31</v>
      </c>
      <c r="G96" s="10">
        <v>31</v>
      </c>
      <c r="H96" s="10">
        <v>28</v>
      </c>
      <c r="I96" s="10">
        <v>31</v>
      </c>
      <c r="J96" s="10">
        <f t="shared" si="3"/>
        <v>0</v>
      </c>
      <c r="K96" s="10">
        <f t="shared" si="4"/>
        <v>0</v>
      </c>
      <c r="L96" s="10">
        <f t="shared" si="5"/>
        <v>0</v>
      </c>
    </row>
    <row r="97" spans="1:12" ht="15.75">
      <c r="A97" s="11"/>
      <c r="B97" s="9" t="s">
        <v>59</v>
      </c>
      <c r="C97" s="9" t="s">
        <v>5</v>
      </c>
      <c r="D97" s="10">
        <v>13</v>
      </c>
      <c r="E97" s="10">
        <v>12</v>
      </c>
      <c r="F97" s="10">
        <v>13</v>
      </c>
      <c r="G97" s="10">
        <v>14</v>
      </c>
      <c r="H97" s="10">
        <v>12</v>
      </c>
      <c r="I97" s="10">
        <v>13</v>
      </c>
      <c r="J97" s="10">
        <f t="shared" si="3"/>
        <v>-1</v>
      </c>
      <c r="K97" s="10">
        <f t="shared" si="4"/>
        <v>0</v>
      </c>
      <c r="L97" s="10">
        <f t="shared" si="5"/>
        <v>0</v>
      </c>
    </row>
    <row r="98" spans="1:12" ht="15.75">
      <c r="A98" s="11"/>
      <c r="B98" s="9" t="s">
        <v>22</v>
      </c>
      <c r="C98" s="9" t="s">
        <v>5</v>
      </c>
      <c r="D98" s="10">
        <v>31</v>
      </c>
      <c r="E98" s="10">
        <v>28</v>
      </c>
      <c r="F98" s="10">
        <v>31</v>
      </c>
      <c r="G98" s="10">
        <v>31</v>
      </c>
      <c r="H98" s="10">
        <v>28</v>
      </c>
      <c r="I98" s="10">
        <v>31</v>
      </c>
      <c r="J98" s="10">
        <f t="shared" si="3"/>
        <v>0</v>
      </c>
      <c r="K98" s="10">
        <f t="shared" si="4"/>
        <v>0</v>
      </c>
      <c r="L98" s="10">
        <f t="shared" si="5"/>
        <v>0</v>
      </c>
    </row>
    <row r="99" spans="1:12" ht="15.75">
      <c r="A99" s="11"/>
      <c r="B99" s="11"/>
      <c r="C99" s="9" t="s">
        <v>6</v>
      </c>
      <c r="D99" s="10">
        <v>31</v>
      </c>
      <c r="E99" s="10">
        <v>28</v>
      </c>
      <c r="F99" s="10">
        <v>31</v>
      </c>
      <c r="G99" s="10">
        <v>31</v>
      </c>
      <c r="H99" s="10">
        <v>28</v>
      </c>
      <c r="I99" s="10">
        <v>31</v>
      </c>
      <c r="J99" s="10">
        <f t="shared" si="3"/>
        <v>0</v>
      </c>
      <c r="K99" s="10">
        <f t="shared" si="4"/>
        <v>0</v>
      </c>
      <c r="L99" s="10">
        <f t="shared" si="5"/>
        <v>0</v>
      </c>
    </row>
    <row r="100" spans="1:12" ht="15.75">
      <c r="A100" s="11"/>
      <c r="B100" s="9" t="s">
        <v>40</v>
      </c>
      <c r="C100" s="9" t="s">
        <v>5</v>
      </c>
      <c r="D100" s="10">
        <v>23</v>
      </c>
      <c r="E100" s="10">
        <v>20</v>
      </c>
      <c r="F100" s="10">
        <v>22</v>
      </c>
      <c r="G100" s="10">
        <v>31</v>
      </c>
      <c r="H100" s="10">
        <v>28</v>
      </c>
      <c r="I100" s="10">
        <v>31</v>
      </c>
      <c r="J100" s="10">
        <f t="shared" si="3"/>
        <v>-8</v>
      </c>
      <c r="K100" s="10">
        <f t="shared" si="4"/>
        <v>-8</v>
      </c>
      <c r="L100" s="10">
        <f t="shared" si="5"/>
        <v>-9</v>
      </c>
    </row>
    <row r="101" spans="1:12" ht="15.75">
      <c r="A101" s="11"/>
      <c r="B101" s="9" t="s">
        <v>60</v>
      </c>
      <c r="C101" s="9" t="s">
        <v>5</v>
      </c>
      <c r="D101" s="10">
        <v>31</v>
      </c>
      <c r="E101" s="10">
        <v>28</v>
      </c>
      <c r="F101" s="10">
        <v>31</v>
      </c>
      <c r="G101" s="10">
        <v>31</v>
      </c>
      <c r="H101" s="10">
        <v>28</v>
      </c>
      <c r="I101" s="10">
        <v>31</v>
      </c>
      <c r="J101" s="10">
        <f t="shared" si="3"/>
        <v>0</v>
      </c>
      <c r="K101" s="10">
        <f t="shared" si="4"/>
        <v>0</v>
      </c>
      <c r="L101" s="10">
        <f t="shared" si="5"/>
        <v>0</v>
      </c>
    </row>
    <row r="102" spans="1:12" ht="15.75">
      <c r="A102" s="11"/>
      <c r="B102" s="9" t="s">
        <v>42</v>
      </c>
      <c r="C102" s="9" t="s">
        <v>5</v>
      </c>
      <c r="D102" s="10"/>
      <c r="E102" s="10"/>
      <c r="F102" s="10"/>
      <c r="G102" s="10">
        <v>14</v>
      </c>
      <c r="H102" s="10">
        <v>12</v>
      </c>
      <c r="I102" s="10">
        <v>13</v>
      </c>
      <c r="J102" s="10">
        <f t="shared" si="3"/>
        <v>-14</v>
      </c>
      <c r="K102" s="10">
        <f t="shared" si="4"/>
        <v>-12</v>
      </c>
      <c r="L102" s="10">
        <f t="shared" si="5"/>
        <v>-13</v>
      </c>
    </row>
    <row r="103" spans="1:12" ht="15.75">
      <c r="A103" s="11"/>
      <c r="B103" s="9" t="s">
        <v>24</v>
      </c>
      <c r="C103" s="9" t="s">
        <v>5</v>
      </c>
      <c r="D103" s="10">
        <v>31</v>
      </c>
      <c r="E103" s="10">
        <v>28</v>
      </c>
      <c r="F103" s="10">
        <v>31</v>
      </c>
      <c r="G103" s="10">
        <v>31</v>
      </c>
      <c r="H103" s="10">
        <v>28</v>
      </c>
      <c r="I103" s="10">
        <v>31</v>
      </c>
      <c r="J103" s="10">
        <f t="shared" si="3"/>
        <v>0</v>
      </c>
      <c r="K103" s="10">
        <f t="shared" si="4"/>
        <v>0</v>
      </c>
      <c r="L103" s="10">
        <f t="shared" si="5"/>
        <v>0</v>
      </c>
    </row>
    <row r="104" spans="1:12" ht="15.75">
      <c r="A104" s="9" t="s">
        <v>61</v>
      </c>
      <c r="B104" s="9" t="s">
        <v>48</v>
      </c>
      <c r="C104" s="9" t="s">
        <v>5</v>
      </c>
      <c r="D104" s="10">
        <v>31</v>
      </c>
      <c r="E104" s="10">
        <v>28</v>
      </c>
      <c r="F104" s="10">
        <v>31</v>
      </c>
      <c r="G104" s="10">
        <v>31</v>
      </c>
      <c r="H104" s="10">
        <v>28</v>
      </c>
      <c r="I104" s="10">
        <v>31</v>
      </c>
      <c r="J104" s="10">
        <f t="shared" si="3"/>
        <v>0</v>
      </c>
      <c r="K104" s="10">
        <f t="shared" si="4"/>
        <v>0</v>
      </c>
      <c r="L104" s="10">
        <f t="shared" si="5"/>
        <v>0</v>
      </c>
    </row>
    <row r="105" spans="1:12" ht="15.75">
      <c r="A105" s="11"/>
      <c r="B105" s="9" t="s">
        <v>49</v>
      </c>
      <c r="C105" s="9" t="s">
        <v>5</v>
      </c>
      <c r="D105" s="10">
        <v>31</v>
      </c>
      <c r="E105" s="10">
        <v>28</v>
      </c>
      <c r="F105" s="10">
        <v>31</v>
      </c>
      <c r="G105" s="10">
        <v>31</v>
      </c>
      <c r="H105" s="10">
        <v>28</v>
      </c>
      <c r="I105" s="10">
        <v>31</v>
      </c>
      <c r="J105" s="10">
        <f t="shared" si="3"/>
        <v>0</v>
      </c>
      <c r="K105" s="10">
        <f t="shared" si="4"/>
        <v>0</v>
      </c>
      <c r="L105" s="10">
        <f t="shared" si="5"/>
        <v>0</v>
      </c>
    </row>
    <row r="106" spans="1:12" ht="15.75">
      <c r="A106" s="11"/>
      <c r="B106" s="9" t="s">
        <v>24</v>
      </c>
      <c r="C106" s="9" t="s">
        <v>5</v>
      </c>
      <c r="D106" s="10">
        <v>31</v>
      </c>
      <c r="E106" s="10">
        <v>28</v>
      </c>
      <c r="F106" s="10">
        <v>31</v>
      </c>
      <c r="G106" s="10">
        <v>31</v>
      </c>
      <c r="H106" s="10">
        <v>28</v>
      </c>
      <c r="I106" s="10">
        <v>31</v>
      </c>
      <c r="J106" s="10">
        <f t="shared" si="3"/>
        <v>0</v>
      </c>
      <c r="K106" s="10">
        <f t="shared" si="4"/>
        <v>0</v>
      </c>
      <c r="L106" s="10">
        <f t="shared" si="5"/>
        <v>0</v>
      </c>
    </row>
    <row r="107" spans="1:12" ht="15.75">
      <c r="A107" s="11"/>
      <c r="B107" s="9" t="s">
        <v>25</v>
      </c>
      <c r="C107" s="9" t="s">
        <v>5</v>
      </c>
      <c r="D107" s="10">
        <v>94</v>
      </c>
      <c r="E107" s="10">
        <v>84</v>
      </c>
      <c r="F107" s="10">
        <v>93</v>
      </c>
      <c r="G107" s="10">
        <v>93</v>
      </c>
      <c r="H107" s="10">
        <v>84</v>
      </c>
      <c r="I107" s="10">
        <v>93</v>
      </c>
      <c r="J107" s="10">
        <f t="shared" si="3"/>
        <v>1</v>
      </c>
      <c r="K107" s="10">
        <f t="shared" si="4"/>
        <v>0</v>
      </c>
      <c r="L107" s="10">
        <f t="shared" si="5"/>
        <v>0</v>
      </c>
    </row>
    <row r="108" spans="1:12" ht="15.75">
      <c r="A108" s="9" t="s">
        <v>62</v>
      </c>
      <c r="B108" s="9" t="s">
        <v>53</v>
      </c>
      <c r="C108" s="9" t="s">
        <v>5</v>
      </c>
      <c r="D108" s="10">
        <v>13</v>
      </c>
      <c r="E108" s="10">
        <v>12</v>
      </c>
      <c r="F108" s="10">
        <v>10</v>
      </c>
      <c r="G108" s="10"/>
      <c r="H108" s="10"/>
      <c r="I108" s="10"/>
      <c r="J108" s="10">
        <f t="shared" si="3"/>
        <v>13</v>
      </c>
      <c r="K108" s="10">
        <f t="shared" si="4"/>
        <v>12</v>
      </c>
      <c r="L108" s="10">
        <f t="shared" si="5"/>
        <v>10</v>
      </c>
    </row>
    <row r="109" spans="1:12" ht="15.75">
      <c r="A109" s="11"/>
      <c r="B109" s="9" t="s">
        <v>63</v>
      </c>
      <c r="C109" s="9" t="s">
        <v>5</v>
      </c>
      <c r="D109" s="10">
        <v>14</v>
      </c>
      <c r="E109" s="10">
        <v>11</v>
      </c>
      <c r="F109" s="10">
        <v>13</v>
      </c>
      <c r="G109" s="10">
        <v>16</v>
      </c>
      <c r="H109" s="10">
        <v>8</v>
      </c>
      <c r="I109" s="10">
        <v>8</v>
      </c>
      <c r="J109" s="10">
        <f t="shared" si="3"/>
        <v>-2</v>
      </c>
      <c r="K109" s="10">
        <f t="shared" si="4"/>
        <v>3</v>
      </c>
      <c r="L109" s="10">
        <f t="shared" si="5"/>
        <v>5</v>
      </c>
    </row>
    <row r="110" spans="1:12" ht="15.75">
      <c r="A110" s="11"/>
      <c r="B110" s="9" t="s">
        <v>60</v>
      </c>
      <c r="C110" s="9" t="s">
        <v>5</v>
      </c>
      <c r="D110" s="10">
        <v>31</v>
      </c>
      <c r="E110" s="10">
        <v>19</v>
      </c>
      <c r="F110" s="10">
        <v>23</v>
      </c>
      <c r="G110" s="10">
        <v>30</v>
      </c>
      <c r="H110" s="10">
        <v>20</v>
      </c>
      <c r="I110" s="10">
        <v>23</v>
      </c>
      <c r="J110" s="10">
        <f t="shared" si="3"/>
        <v>1</v>
      </c>
      <c r="K110" s="10">
        <f t="shared" si="4"/>
        <v>-1</v>
      </c>
      <c r="L110" s="10">
        <f t="shared" si="5"/>
        <v>0</v>
      </c>
    </row>
    <row r="111" spans="1:12" ht="15.75">
      <c r="A111" s="9" t="s">
        <v>64</v>
      </c>
      <c r="B111" s="9" t="s">
        <v>40</v>
      </c>
      <c r="C111" s="9" t="s">
        <v>5</v>
      </c>
      <c r="D111" s="10">
        <v>34</v>
      </c>
      <c r="E111" s="10">
        <v>28</v>
      </c>
      <c r="F111" s="10">
        <v>31</v>
      </c>
      <c r="G111" s="10">
        <v>53</v>
      </c>
      <c r="H111" s="10">
        <v>48</v>
      </c>
      <c r="I111" s="10">
        <v>33</v>
      </c>
      <c r="J111" s="10">
        <f t="shared" si="3"/>
        <v>-19</v>
      </c>
      <c r="K111" s="10">
        <f t="shared" si="4"/>
        <v>-20</v>
      </c>
      <c r="L111" s="10">
        <f t="shared" si="5"/>
        <v>-2</v>
      </c>
    </row>
    <row r="112" spans="1:12" ht="15.75">
      <c r="A112" s="11"/>
      <c r="B112" s="9" t="s">
        <v>25</v>
      </c>
      <c r="C112" s="9" t="s">
        <v>5</v>
      </c>
      <c r="D112" s="10">
        <v>31</v>
      </c>
      <c r="E112" s="10">
        <v>28</v>
      </c>
      <c r="F112" s="10">
        <v>31</v>
      </c>
      <c r="G112" s="10">
        <v>31</v>
      </c>
      <c r="H112" s="10">
        <v>28</v>
      </c>
      <c r="I112" s="10">
        <v>31</v>
      </c>
      <c r="J112" s="10">
        <f t="shared" si="3"/>
        <v>0</v>
      </c>
      <c r="K112" s="10">
        <f t="shared" si="4"/>
        <v>0</v>
      </c>
      <c r="L112" s="10">
        <f t="shared" si="5"/>
        <v>0</v>
      </c>
    </row>
    <row r="113" spans="1:12" ht="15.75">
      <c r="A113" s="9" t="s">
        <v>65</v>
      </c>
      <c r="B113" s="9" t="s">
        <v>54</v>
      </c>
      <c r="C113" s="9" t="s">
        <v>5</v>
      </c>
      <c r="D113" s="10">
        <v>31</v>
      </c>
      <c r="E113" s="10">
        <v>28</v>
      </c>
      <c r="F113" s="10">
        <v>31</v>
      </c>
      <c r="G113" s="10">
        <v>13</v>
      </c>
      <c r="H113" s="10">
        <v>12</v>
      </c>
      <c r="I113" s="10">
        <v>13</v>
      </c>
      <c r="J113" s="10">
        <f t="shared" si="3"/>
        <v>18</v>
      </c>
      <c r="K113" s="10">
        <f t="shared" si="4"/>
        <v>16</v>
      </c>
      <c r="L113" s="10">
        <f t="shared" si="5"/>
        <v>18</v>
      </c>
    </row>
    <row r="114" spans="1:12" ht="15.75">
      <c r="A114" s="9" t="s">
        <v>66</v>
      </c>
      <c r="B114" s="9" t="s">
        <v>60</v>
      </c>
      <c r="C114" s="9" t="s">
        <v>5</v>
      </c>
      <c r="D114" s="10">
        <v>18</v>
      </c>
      <c r="E114" s="10">
        <v>16</v>
      </c>
      <c r="F114" s="10">
        <v>17</v>
      </c>
      <c r="G114" s="10">
        <v>17</v>
      </c>
      <c r="H114" s="10">
        <v>12</v>
      </c>
      <c r="I114" s="10">
        <v>13</v>
      </c>
      <c r="J114" s="10">
        <f t="shared" si="3"/>
        <v>1</v>
      </c>
      <c r="K114" s="10">
        <f t="shared" si="4"/>
        <v>4</v>
      </c>
      <c r="L114" s="10">
        <f t="shared" si="5"/>
        <v>4</v>
      </c>
    </row>
    <row r="115" spans="1:12" ht="15.75">
      <c r="A115" s="9" t="s">
        <v>67</v>
      </c>
      <c r="B115" s="9" t="s">
        <v>58</v>
      </c>
      <c r="C115" s="9" t="s">
        <v>5</v>
      </c>
      <c r="D115" s="10">
        <v>64</v>
      </c>
      <c r="E115" s="10">
        <v>52</v>
      </c>
      <c r="F115" s="10">
        <v>81</v>
      </c>
      <c r="G115" s="10">
        <v>63</v>
      </c>
      <c r="H115" s="10">
        <v>50</v>
      </c>
      <c r="I115" s="10">
        <v>85</v>
      </c>
      <c r="J115" s="10">
        <f t="shared" si="3"/>
        <v>1</v>
      </c>
      <c r="K115" s="10">
        <f t="shared" si="4"/>
        <v>2</v>
      </c>
      <c r="L115" s="10">
        <f t="shared" si="5"/>
        <v>-4</v>
      </c>
    </row>
    <row r="116" spans="1:12" ht="15.75">
      <c r="A116" s="11"/>
      <c r="B116" s="11"/>
      <c r="C116" s="9" t="s">
        <v>6</v>
      </c>
      <c r="D116" s="10">
        <v>51</v>
      </c>
      <c r="E116" s="10">
        <v>46</v>
      </c>
      <c r="F116" s="10">
        <v>60</v>
      </c>
      <c r="G116" s="10">
        <v>45</v>
      </c>
      <c r="H116" s="10">
        <v>36</v>
      </c>
      <c r="I116" s="10">
        <v>52</v>
      </c>
      <c r="J116" s="10">
        <f t="shared" si="3"/>
        <v>6</v>
      </c>
      <c r="K116" s="10">
        <f t="shared" si="4"/>
        <v>10</v>
      </c>
      <c r="L116" s="10">
        <f t="shared" si="5"/>
        <v>8</v>
      </c>
    </row>
    <row r="117" spans="1:12" ht="15.75">
      <c r="A117" s="11"/>
      <c r="B117" s="11"/>
      <c r="C117" s="9" t="s">
        <v>16</v>
      </c>
      <c r="D117" s="10">
        <v>33</v>
      </c>
      <c r="E117" s="10">
        <v>24</v>
      </c>
      <c r="F117" s="10">
        <v>30</v>
      </c>
      <c r="G117" s="10">
        <v>28</v>
      </c>
      <c r="H117" s="10">
        <v>24</v>
      </c>
      <c r="I117" s="10">
        <v>31</v>
      </c>
      <c r="J117" s="10">
        <f t="shared" si="3"/>
        <v>5</v>
      </c>
      <c r="K117" s="10">
        <f t="shared" si="4"/>
        <v>0</v>
      </c>
      <c r="L117" s="10">
        <f t="shared" si="5"/>
        <v>-1</v>
      </c>
    </row>
    <row r="118" spans="1:12" ht="15.75">
      <c r="A118" s="11"/>
      <c r="B118" s="11"/>
      <c r="C118" s="9" t="s">
        <v>17</v>
      </c>
      <c r="D118" s="10">
        <v>35</v>
      </c>
      <c r="E118" s="10">
        <v>32</v>
      </c>
      <c r="F118" s="10">
        <v>35</v>
      </c>
      <c r="G118" s="10">
        <v>34</v>
      </c>
      <c r="H118" s="10">
        <v>32</v>
      </c>
      <c r="I118" s="10">
        <v>36</v>
      </c>
      <c r="J118" s="10">
        <f t="shared" si="3"/>
        <v>1</v>
      </c>
      <c r="K118" s="10">
        <f t="shared" si="4"/>
        <v>0</v>
      </c>
      <c r="L118" s="10">
        <f t="shared" si="5"/>
        <v>-1</v>
      </c>
    </row>
    <row r="119" spans="1:12" ht="15.75">
      <c r="A119" s="9" t="s">
        <v>68</v>
      </c>
      <c r="B119" s="9" t="s">
        <v>36</v>
      </c>
      <c r="C119" s="9" t="s">
        <v>5</v>
      </c>
      <c r="D119" s="10">
        <v>31</v>
      </c>
      <c r="E119" s="10">
        <v>28</v>
      </c>
      <c r="F119" s="10">
        <v>31</v>
      </c>
      <c r="G119" s="10">
        <v>31</v>
      </c>
      <c r="H119" s="10">
        <v>28</v>
      </c>
      <c r="I119" s="10">
        <v>31</v>
      </c>
      <c r="J119" s="10">
        <f t="shared" si="3"/>
        <v>0</v>
      </c>
      <c r="K119" s="10">
        <f t="shared" si="4"/>
        <v>0</v>
      </c>
      <c r="L119" s="10">
        <f t="shared" si="5"/>
        <v>0</v>
      </c>
    </row>
    <row r="120" spans="1:12" ht="15.75">
      <c r="A120" s="11"/>
      <c r="B120" s="11"/>
      <c r="C120" s="9" t="s">
        <v>6</v>
      </c>
      <c r="D120" s="10">
        <v>9</v>
      </c>
      <c r="E120" s="10">
        <v>4</v>
      </c>
      <c r="F120" s="10">
        <v>18</v>
      </c>
      <c r="G120" s="10"/>
      <c r="H120" s="10"/>
      <c r="I120" s="10"/>
      <c r="J120" s="10">
        <f t="shared" si="3"/>
        <v>9</v>
      </c>
      <c r="K120" s="10">
        <f t="shared" si="4"/>
        <v>4</v>
      </c>
      <c r="L120" s="10">
        <f t="shared" si="5"/>
        <v>18</v>
      </c>
    </row>
    <row r="121" spans="1:12" ht="15.75">
      <c r="A121" s="11"/>
      <c r="B121" s="9" t="s">
        <v>69</v>
      </c>
      <c r="C121" s="9" t="s">
        <v>5</v>
      </c>
      <c r="D121" s="10">
        <v>31</v>
      </c>
      <c r="E121" s="10">
        <v>28</v>
      </c>
      <c r="F121" s="10">
        <v>31</v>
      </c>
      <c r="G121" s="10">
        <v>37</v>
      </c>
      <c r="H121" s="10">
        <v>28</v>
      </c>
      <c r="I121" s="10">
        <v>31</v>
      </c>
      <c r="J121" s="10">
        <f t="shared" si="3"/>
        <v>-6</v>
      </c>
      <c r="K121" s="10">
        <f t="shared" si="4"/>
        <v>0</v>
      </c>
      <c r="L121" s="10">
        <f t="shared" si="5"/>
        <v>0</v>
      </c>
    </row>
    <row r="122" spans="1:12" ht="15.75">
      <c r="A122" s="11"/>
      <c r="B122" s="11"/>
      <c r="C122" s="9" t="s">
        <v>6</v>
      </c>
      <c r="D122" s="10">
        <v>22</v>
      </c>
      <c r="E122" s="10">
        <v>20</v>
      </c>
      <c r="F122" s="10">
        <v>30</v>
      </c>
      <c r="G122" s="10">
        <v>20</v>
      </c>
      <c r="H122" s="10">
        <v>20</v>
      </c>
      <c r="I122" s="10">
        <v>30</v>
      </c>
      <c r="J122" s="10">
        <f t="shared" si="3"/>
        <v>2</v>
      </c>
      <c r="K122" s="10">
        <f t="shared" si="4"/>
        <v>0</v>
      </c>
      <c r="L122" s="10">
        <f t="shared" si="5"/>
        <v>0</v>
      </c>
    </row>
    <row r="123" spans="1:12" ht="15.75">
      <c r="A123" s="11"/>
      <c r="B123" s="11"/>
      <c r="C123" s="9" t="s">
        <v>16</v>
      </c>
      <c r="D123" s="10">
        <v>9</v>
      </c>
      <c r="E123" s="10">
        <v>4</v>
      </c>
      <c r="F123" s="10">
        <v>4</v>
      </c>
      <c r="G123" s="10">
        <v>4</v>
      </c>
      <c r="H123" s="10">
        <v>4</v>
      </c>
      <c r="I123" s="10">
        <v>5</v>
      </c>
      <c r="J123" s="10">
        <f t="shared" si="3"/>
        <v>5</v>
      </c>
      <c r="K123" s="10">
        <f t="shared" si="4"/>
        <v>0</v>
      </c>
      <c r="L123" s="10">
        <f t="shared" si="5"/>
        <v>-1</v>
      </c>
    </row>
    <row r="124" spans="1:12" ht="15.75">
      <c r="A124" s="11"/>
      <c r="B124" s="11"/>
      <c r="C124" s="9" t="s">
        <v>17</v>
      </c>
      <c r="D124" s="10">
        <v>9</v>
      </c>
      <c r="E124" s="10">
        <v>4</v>
      </c>
      <c r="F124" s="10">
        <v>23</v>
      </c>
      <c r="G124" s="10">
        <v>4</v>
      </c>
      <c r="H124" s="10">
        <v>4</v>
      </c>
      <c r="I124" s="10">
        <v>5</v>
      </c>
      <c r="J124" s="10">
        <f t="shared" si="3"/>
        <v>5</v>
      </c>
      <c r="K124" s="10">
        <f t="shared" si="4"/>
        <v>0</v>
      </c>
      <c r="L124" s="10">
        <f t="shared" si="5"/>
        <v>18</v>
      </c>
    </row>
    <row r="125" spans="1:12" ht="15.75">
      <c r="A125" s="11"/>
      <c r="B125" s="9" t="s">
        <v>70</v>
      </c>
      <c r="C125" s="9" t="s">
        <v>5</v>
      </c>
      <c r="D125" s="10">
        <v>31</v>
      </c>
      <c r="E125" s="10">
        <v>28</v>
      </c>
      <c r="F125" s="10">
        <v>31</v>
      </c>
      <c r="G125" s="10">
        <v>31</v>
      </c>
      <c r="H125" s="10">
        <v>28</v>
      </c>
      <c r="I125" s="10">
        <v>31</v>
      </c>
      <c r="J125" s="10">
        <f t="shared" si="3"/>
        <v>0</v>
      </c>
      <c r="K125" s="10">
        <f t="shared" si="4"/>
        <v>0</v>
      </c>
      <c r="L125" s="10">
        <f t="shared" si="5"/>
        <v>0</v>
      </c>
    </row>
    <row r="126" spans="1:12" ht="15.75">
      <c r="A126" s="11"/>
      <c r="B126" s="9" t="s">
        <v>71</v>
      </c>
      <c r="C126" s="9" t="s">
        <v>5</v>
      </c>
      <c r="D126" s="10">
        <v>31</v>
      </c>
      <c r="E126" s="10">
        <v>28</v>
      </c>
      <c r="F126" s="10">
        <v>31</v>
      </c>
      <c r="G126" s="10">
        <v>31</v>
      </c>
      <c r="H126" s="10">
        <v>28</v>
      </c>
      <c r="I126" s="10">
        <v>31</v>
      </c>
      <c r="J126" s="10">
        <f t="shared" si="3"/>
        <v>0</v>
      </c>
      <c r="K126" s="10">
        <f t="shared" si="4"/>
        <v>0</v>
      </c>
      <c r="L126" s="10">
        <f t="shared" si="5"/>
        <v>0</v>
      </c>
    </row>
    <row r="127" spans="1:12" ht="15.75">
      <c r="A127" s="11"/>
      <c r="B127" s="9" t="s">
        <v>38</v>
      </c>
      <c r="C127" s="9" t="s">
        <v>72</v>
      </c>
      <c r="D127" s="10">
        <v>13</v>
      </c>
      <c r="E127" s="10">
        <v>16</v>
      </c>
      <c r="F127" s="10">
        <v>22</v>
      </c>
      <c r="G127" s="10">
        <v>24</v>
      </c>
      <c r="H127" s="10">
        <v>20</v>
      </c>
      <c r="I127" s="10">
        <v>22</v>
      </c>
      <c r="J127" s="10">
        <f t="shared" si="3"/>
        <v>-11</v>
      </c>
      <c r="K127" s="10">
        <f t="shared" si="4"/>
        <v>-4</v>
      </c>
      <c r="L127" s="10">
        <f t="shared" si="5"/>
        <v>0</v>
      </c>
    </row>
    <row r="128" spans="1:12" ht="15.75">
      <c r="A128" s="11"/>
      <c r="B128" s="11"/>
      <c r="C128" s="9" t="s">
        <v>5</v>
      </c>
      <c r="D128" s="10">
        <v>132</v>
      </c>
      <c r="E128" s="10">
        <v>103</v>
      </c>
      <c r="F128" s="10">
        <v>142</v>
      </c>
      <c r="G128" s="10">
        <v>135</v>
      </c>
      <c r="H128" s="10">
        <v>104</v>
      </c>
      <c r="I128" s="10">
        <v>139</v>
      </c>
      <c r="J128" s="10">
        <f t="shared" si="3"/>
        <v>-3</v>
      </c>
      <c r="K128" s="10">
        <f t="shared" si="4"/>
        <v>-1</v>
      </c>
      <c r="L128" s="10">
        <f t="shared" si="5"/>
        <v>3</v>
      </c>
    </row>
    <row r="129" spans="1:12" ht="15.75">
      <c r="A129" s="11"/>
      <c r="B129" s="11"/>
      <c r="C129" s="9" t="s">
        <v>6</v>
      </c>
      <c r="D129" s="10">
        <v>68</v>
      </c>
      <c r="E129" s="10">
        <v>59</v>
      </c>
      <c r="F129" s="10">
        <v>66</v>
      </c>
      <c r="G129" s="10">
        <v>68</v>
      </c>
      <c r="H129" s="10">
        <v>58</v>
      </c>
      <c r="I129" s="10">
        <v>83</v>
      </c>
      <c r="J129" s="10">
        <f t="shared" si="3"/>
        <v>0</v>
      </c>
      <c r="K129" s="10">
        <f t="shared" si="4"/>
        <v>1</v>
      </c>
      <c r="L129" s="10">
        <f t="shared" si="5"/>
        <v>-17</v>
      </c>
    </row>
    <row r="130" spans="1:12" ht="15.75">
      <c r="A130" s="11"/>
      <c r="B130" s="11"/>
      <c r="C130" s="9" t="s">
        <v>16</v>
      </c>
      <c r="D130" s="10">
        <v>36</v>
      </c>
      <c r="E130" s="10">
        <v>28</v>
      </c>
      <c r="F130" s="10">
        <v>31</v>
      </c>
      <c r="G130" s="10">
        <v>40</v>
      </c>
      <c r="H130" s="10">
        <v>32</v>
      </c>
      <c r="I130" s="10">
        <v>36</v>
      </c>
      <c r="J130" s="10">
        <f t="shared" si="3"/>
        <v>-4</v>
      </c>
      <c r="K130" s="10">
        <f t="shared" si="4"/>
        <v>-4</v>
      </c>
      <c r="L130" s="10">
        <f t="shared" si="5"/>
        <v>-5</v>
      </c>
    </row>
    <row r="131" spans="1:12" ht="15.75">
      <c r="A131" s="11"/>
      <c r="B131" s="11"/>
      <c r="C131" s="9" t="s">
        <v>17</v>
      </c>
      <c r="D131" s="10">
        <v>40</v>
      </c>
      <c r="E131" s="10">
        <v>49</v>
      </c>
      <c r="F131" s="10">
        <v>55</v>
      </c>
      <c r="G131" s="10">
        <v>37</v>
      </c>
      <c r="H131" s="10">
        <v>40</v>
      </c>
      <c r="I131" s="10">
        <v>58</v>
      </c>
      <c r="J131" s="10">
        <f t="shared" si="3"/>
        <v>3</v>
      </c>
      <c r="K131" s="10">
        <f t="shared" si="4"/>
        <v>9</v>
      </c>
      <c r="L131" s="10">
        <f t="shared" si="5"/>
        <v>-3</v>
      </c>
    </row>
    <row r="132" spans="1:12" ht="15.75">
      <c r="A132" s="11"/>
      <c r="B132" s="9" t="s">
        <v>73</v>
      </c>
      <c r="C132" s="9" t="s">
        <v>5</v>
      </c>
      <c r="D132" s="10">
        <v>13</v>
      </c>
      <c r="E132" s="10">
        <v>12</v>
      </c>
      <c r="F132" s="10">
        <v>13</v>
      </c>
      <c r="G132" s="10">
        <v>14</v>
      </c>
      <c r="H132" s="10">
        <v>12</v>
      </c>
      <c r="I132" s="10">
        <v>13</v>
      </c>
      <c r="J132" s="10">
        <f t="shared" si="3"/>
        <v>-1</v>
      </c>
      <c r="K132" s="10">
        <f t="shared" si="4"/>
        <v>0</v>
      </c>
      <c r="L132" s="10">
        <f t="shared" si="5"/>
        <v>0</v>
      </c>
    </row>
    <row r="133" spans="1:12" ht="15.75">
      <c r="A133" s="11"/>
      <c r="B133" s="9" t="s">
        <v>74</v>
      </c>
      <c r="C133" s="9" t="s">
        <v>5</v>
      </c>
      <c r="D133" s="10">
        <v>31</v>
      </c>
      <c r="E133" s="10">
        <v>27</v>
      </c>
      <c r="F133" s="10">
        <v>31</v>
      </c>
      <c r="G133" s="10">
        <v>31</v>
      </c>
      <c r="H133" s="10">
        <v>28</v>
      </c>
      <c r="I133" s="10">
        <v>31</v>
      </c>
      <c r="J133" s="10">
        <f t="shared" si="3"/>
        <v>0</v>
      </c>
      <c r="K133" s="10">
        <f t="shared" si="4"/>
        <v>-1</v>
      </c>
      <c r="L133" s="10">
        <f t="shared" si="5"/>
        <v>0</v>
      </c>
    </row>
    <row r="134" spans="1:12" ht="15.75">
      <c r="A134" s="11"/>
      <c r="B134" s="9" t="s">
        <v>51</v>
      </c>
      <c r="C134" s="9" t="s">
        <v>5</v>
      </c>
      <c r="D134" s="10">
        <v>113</v>
      </c>
      <c r="E134" s="10">
        <v>105</v>
      </c>
      <c r="F134" s="10">
        <v>127</v>
      </c>
      <c r="G134" s="10">
        <v>107</v>
      </c>
      <c r="H134" s="10">
        <v>104</v>
      </c>
      <c r="I134" s="10">
        <v>125</v>
      </c>
      <c r="J134" s="10">
        <f t="shared" si="3"/>
        <v>6</v>
      </c>
      <c r="K134" s="10">
        <f t="shared" si="4"/>
        <v>1</v>
      </c>
      <c r="L134" s="10">
        <f t="shared" si="5"/>
        <v>2</v>
      </c>
    </row>
    <row r="135" spans="1:12" ht="15.75">
      <c r="A135" s="11"/>
      <c r="B135" s="11"/>
      <c r="C135" s="9" t="s">
        <v>6</v>
      </c>
      <c r="D135" s="10">
        <v>72</v>
      </c>
      <c r="E135" s="10">
        <v>77</v>
      </c>
      <c r="F135" s="10">
        <v>113</v>
      </c>
      <c r="G135" s="10">
        <v>70</v>
      </c>
      <c r="H135" s="10">
        <v>65</v>
      </c>
      <c r="I135" s="10">
        <v>85</v>
      </c>
      <c r="J135" s="10">
        <f aca="true" t="shared" si="6" ref="J135:J147">D135-G135</f>
        <v>2</v>
      </c>
      <c r="K135" s="10">
        <f aca="true" t="shared" si="7" ref="K135:K147">E135-H135</f>
        <v>12</v>
      </c>
      <c r="L135" s="10">
        <f aca="true" t="shared" si="8" ref="L135:L147">F135-I135</f>
        <v>28</v>
      </c>
    </row>
    <row r="136" spans="1:12" ht="15.75">
      <c r="A136" s="11"/>
      <c r="B136" s="11"/>
      <c r="C136" s="9" t="s">
        <v>16</v>
      </c>
      <c r="D136" s="10">
        <v>31</v>
      </c>
      <c r="E136" s="10">
        <v>28</v>
      </c>
      <c r="F136" s="10">
        <v>31</v>
      </c>
      <c r="G136" s="10">
        <v>31</v>
      </c>
      <c r="H136" s="10">
        <v>28</v>
      </c>
      <c r="I136" s="10">
        <v>31</v>
      </c>
      <c r="J136" s="10">
        <f t="shared" si="6"/>
        <v>0</v>
      </c>
      <c r="K136" s="10">
        <f t="shared" si="7"/>
        <v>0</v>
      </c>
      <c r="L136" s="10">
        <f t="shared" si="8"/>
        <v>0</v>
      </c>
    </row>
    <row r="137" spans="1:12" ht="15.75">
      <c r="A137" s="11"/>
      <c r="B137" s="11"/>
      <c r="C137" s="9" t="s">
        <v>17</v>
      </c>
      <c r="D137" s="10">
        <v>63</v>
      </c>
      <c r="E137" s="10">
        <v>62</v>
      </c>
      <c r="F137" s="10">
        <v>66</v>
      </c>
      <c r="G137" s="10">
        <v>62</v>
      </c>
      <c r="H137" s="10">
        <v>56</v>
      </c>
      <c r="I137" s="10">
        <v>62</v>
      </c>
      <c r="J137" s="10">
        <f t="shared" si="6"/>
        <v>1</v>
      </c>
      <c r="K137" s="10">
        <f t="shared" si="7"/>
        <v>6</v>
      </c>
      <c r="L137" s="10">
        <f t="shared" si="8"/>
        <v>4</v>
      </c>
    </row>
    <row r="138" spans="1:12" ht="15.75">
      <c r="A138" s="11"/>
      <c r="B138" s="9" t="s">
        <v>25</v>
      </c>
      <c r="C138" s="9" t="s">
        <v>5</v>
      </c>
      <c r="D138" s="10">
        <v>31</v>
      </c>
      <c r="E138" s="10">
        <v>28</v>
      </c>
      <c r="F138" s="10">
        <v>31</v>
      </c>
      <c r="G138" s="10">
        <v>31</v>
      </c>
      <c r="H138" s="10">
        <v>28</v>
      </c>
      <c r="I138" s="10">
        <v>31</v>
      </c>
      <c r="J138" s="10">
        <f t="shared" si="6"/>
        <v>0</v>
      </c>
      <c r="K138" s="10">
        <f t="shared" si="7"/>
        <v>0</v>
      </c>
      <c r="L138" s="10">
        <f t="shared" si="8"/>
        <v>0</v>
      </c>
    </row>
    <row r="139" spans="1:12" ht="15.75">
      <c r="A139" s="11"/>
      <c r="B139" s="9" t="s">
        <v>76</v>
      </c>
      <c r="C139" s="9" t="s">
        <v>5</v>
      </c>
      <c r="D139" s="10">
        <v>8</v>
      </c>
      <c r="E139" s="10">
        <v>4</v>
      </c>
      <c r="F139" s="10">
        <v>19</v>
      </c>
      <c r="G139" s="10">
        <v>9</v>
      </c>
      <c r="H139" s="10">
        <v>8</v>
      </c>
      <c r="I139" s="10">
        <v>21</v>
      </c>
      <c r="J139" s="10">
        <f t="shared" si="6"/>
        <v>-1</v>
      </c>
      <c r="K139" s="10">
        <f t="shared" si="7"/>
        <v>-4</v>
      </c>
      <c r="L139" s="10">
        <f t="shared" si="8"/>
        <v>-2</v>
      </c>
    </row>
    <row r="140" spans="1:12" ht="15.75">
      <c r="A140" s="9" t="s">
        <v>77</v>
      </c>
      <c r="B140" s="9" t="s">
        <v>97</v>
      </c>
      <c r="C140" s="9" t="s">
        <v>5</v>
      </c>
      <c r="D140" s="10">
        <v>9</v>
      </c>
      <c r="E140" s="10">
        <v>8</v>
      </c>
      <c r="F140" s="10">
        <v>9</v>
      </c>
      <c r="G140" s="10">
        <v>9</v>
      </c>
      <c r="H140" s="10">
        <v>8</v>
      </c>
      <c r="I140" s="10">
        <v>9</v>
      </c>
      <c r="J140" s="10">
        <f t="shared" si="6"/>
        <v>0</v>
      </c>
      <c r="K140" s="10">
        <f t="shared" si="7"/>
        <v>0</v>
      </c>
      <c r="L140" s="10">
        <f t="shared" si="8"/>
        <v>0</v>
      </c>
    </row>
    <row r="141" spans="1:12" ht="15.75">
      <c r="A141" s="11"/>
      <c r="B141" s="9"/>
      <c r="C141" s="9" t="s">
        <v>6</v>
      </c>
      <c r="D141" s="10">
        <v>19</v>
      </c>
      <c r="E141" s="10">
        <v>16</v>
      </c>
      <c r="F141" s="10">
        <v>17</v>
      </c>
      <c r="G141" s="10">
        <v>18</v>
      </c>
      <c r="H141" s="10">
        <v>16</v>
      </c>
      <c r="I141" s="10">
        <v>18</v>
      </c>
      <c r="J141" s="10">
        <f t="shared" si="6"/>
        <v>1</v>
      </c>
      <c r="K141" s="10">
        <f t="shared" si="7"/>
        <v>0</v>
      </c>
      <c r="L141" s="10">
        <f t="shared" si="8"/>
        <v>-1</v>
      </c>
    </row>
    <row r="142" spans="1:12" ht="15.75">
      <c r="A142" s="11"/>
      <c r="B142" s="9" t="s">
        <v>98</v>
      </c>
      <c r="C142" s="9" t="s">
        <v>6</v>
      </c>
      <c r="D142" s="10">
        <v>13</v>
      </c>
      <c r="E142" s="10">
        <v>12</v>
      </c>
      <c r="F142" s="10">
        <v>14</v>
      </c>
      <c r="G142" s="10">
        <v>12</v>
      </c>
      <c r="H142" s="10">
        <v>12</v>
      </c>
      <c r="I142" s="10">
        <v>15</v>
      </c>
      <c r="J142" s="10">
        <f t="shared" si="6"/>
        <v>1</v>
      </c>
      <c r="K142" s="10">
        <f t="shared" si="7"/>
        <v>0</v>
      </c>
      <c r="L142" s="10">
        <f t="shared" si="8"/>
        <v>-1</v>
      </c>
    </row>
    <row r="143" spans="1:12" ht="15.75">
      <c r="A143" s="9"/>
      <c r="B143" s="9" t="s">
        <v>4</v>
      </c>
      <c r="C143" s="9" t="s">
        <v>5</v>
      </c>
      <c r="D143" s="10">
        <v>58</v>
      </c>
      <c r="E143" s="10">
        <v>52</v>
      </c>
      <c r="F143" s="10">
        <v>58</v>
      </c>
      <c r="G143" s="10">
        <v>57</v>
      </c>
      <c r="H143" s="10">
        <v>52</v>
      </c>
      <c r="I143" s="10">
        <v>58</v>
      </c>
      <c r="J143" s="10">
        <f t="shared" si="6"/>
        <v>1</v>
      </c>
      <c r="K143" s="10">
        <f t="shared" si="7"/>
        <v>0</v>
      </c>
      <c r="L143" s="10">
        <f t="shared" si="8"/>
        <v>0</v>
      </c>
    </row>
    <row r="144" spans="1:12" ht="15.75">
      <c r="A144" s="11"/>
      <c r="B144" s="11"/>
      <c r="C144" s="9" t="s">
        <v>6</v>
      </c>
      <c r="D144" s="10">
        <v>66</v>
      </c>
      <c r="E144" s="10">
        <v>56</v>
      </c>
      <c r="F144" s="10">
        <v>62</v>
      </c>
      <c r="G144" s="10">
        <v>62</v>
      </c>
      <c r="H144" s="10">
        <v>56</v>
      </c>
      <c r="I144" s="10">
        <v>62</v>
      </c>
      <c r="J144" s="10">
        <f t="shared" si="6"/>
        <v>4</v>
      </c>
      <c r="K144" s="10">
        <f t="shared" si="7"/>
        <v>0</v>
      </c>
      <c r="L144" s="10">
        <f t="shared" si="8"/>
        <v>0</v>
      </c>
    </row>
    <row r="145" spans="1:12" ht="15.75">
      <c r="A145" s="11"/>
      <c r="B145" s="11"/>
      <c r="C145" s="9" t="s">
        <v>16</v>
      </c>
      <c r="D145" s="10">
        <v>31</v>
      </c>
      <c r="E145" s="10">
        <v>28</v>
      </c>
      <c r="F145" s="10">
        <v>31</v>
      </c>
      <c r="G145" s="10">
        <v>31</v>
      </c>
      <c r="H145" s="10">
        <v>28</v>
      </c>
      <c r="I145" s="10">
        <v>31</v>
      </c>
      <c r="J145" s="10">
        <f t="shared" si="6"/>
        <v>0</v>
      </c>
      <c r="K145" s="10">
        <f t="shared" si="7"/>
        <v>0</v>
      </c>
      <c r="L145" s="10">
        <f t="shared" si="8"/>
        <v>0</v>
      </c>
    </row>
    <row r="146" spans="1:12" ht="15.75">
      <c r="A146" s="11"/>
      <c r="B146" s="11"/>
      <c r="C146" s="9" t="s">
        <v>17</v>
      </c>
      <c r="D146" s="10">
        <v>31</v>
      </c>
      <c r="E146" s="10">
        <v>28</v>
      </c>
      <c r="F146" s="10">
        <v>31</v>
      </c>
      <c r="G146" s="10">
        <v>31</v>
      </c>
      <c r="H146" s="10">
        <v>28</v>
      </c>
      <c r="I146" s="10">
        <v>31</v>
      </c>
      <c r="J146" s="10">
        <f t="shared" si="6"/>
        <v>0</v>
      </c>
      <c r="K146" s="10">
        <f t="shared" si="7"/>
        <v>0</v>
      </c>
      <c r="L146" s="10">
        <f t="shared" si="8"/>
        <v>0</v>
      </c>
    </row>
    <row r="147" spans="1:12" ht="15.75">
      <c r="A147" s="39"/>
      <c r="B147" s="39" t="s">
        <v>99</v>
      </c>
      <c r="C147" s="39" t="s">
        <v>5</v>
      </c>
      <c r="D147" s="39">
        <v>4</v>
      </c>
      <c r="E147" s="39">
        <v>4</v>
      </c>
      <c r="F147" s="39">
        <v>4</v>
      </c>
      <c r="G147" s="39">
        <v>5</v>
      </c>
      <c r="H147" s="39">
        <v>4</v>
      </c>
      <c r="I147" s="39">
        <v>4</v>
      </c>
      <c r="J147" s="10">
        <f t="shared" si="6"/>
        <v>-1</v>
      </c>
      <c r="K147" s="10">
        <f t="shared" si="7"/>
        <v>0</v>
      </c>
      <c r="L147" s="10">
        <f t="shared" si="8"/>
        <v>0</v>
      </c>
    </row>
  </sheetData>
  <sheetProtection/>
  <mergeCells count="5">
    <mergeCell ref="A3:C3"/>
    <mergeCell ref="D3:F3"/>
    <mergeCell ref="G3:I3"/>
    <mergeCell ref="J3:L3"/>
    <mergeCell ref="A1:L1"/>
  </mergeCells>
  <printOptions/>
  <pageMargins left="0.7" right="0.7" top="0.75" bottom="0.75" header="0.3" footer="0.3"/>
  <pageSetup horizontalDpi="600" verticalDpi="600" orientation="landscape" scale="74" r:id="rId1"/>
  <rowBreaks count="3" manualBreakCount="3">
    <brk id="42" max="255" man="1"/>
    <brk id="7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Paul Oshiro</cp:lastModifiedBy>
  <cp:lastPrinted>2014-12-29T18:05:35Z</cp:lastPrinted>
  <dcterms:created xsi:type="dcterms:W3CDTF">2013-04-26T16:51:41Z</dcterms:created>
  <dcterms:modified xsi:type="dcterms:W3CDTF">2015-01-05T20:18:39Z</dcterms:modified>
  <cp:category/>
  <cp:version/>
  <cp:contentType/>
  <cp:contentStatus/>
</cp:coreProperties>
</file>